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24226"/>
  <xr:revisionPtr revIDLastSave="0" documentId="13_ncr:1_{A66E941F-A7CF-4D16-86DF-D17E9B6B9B0D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LISA1_2022" sheetId="1" r:id="rId1"/>
    <sheet name="LISA2_2022" sheetId="2" r:id="rId2"/>
    <sheet name="Lisa2a_2022" sheetId="6" r:id="rId3"/>
  </sheets>
  <definedNames>
    <definedName name="_xlnm._FilterDatabase" localSheetId="0" hidden="1">LISA1_2022!$A$1:$M$249</definedName>
    <definedName name="_xlnm._FilterDatabase" localSheetId="1" hidden="1">LISA2_2022!$A$1:$H$247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2" i="1" l="1"/>
  <c r="F246" i="2" l="1"/>
  <c r="D27" i="6"/>
  <c r="D28" i="6"/>
  <c r="G126" i="2"/>
  <c r="F126" i="2"/>
  <c r="G140" i="2"/>
  <c r="H139" i="2"/>
  <c r="F140" i="2"/>
  <c r="I143" i="1"/>
  <c r="I129" i="1"/>
  <c r="J128" i="1"/>
  <c r="E140" i="2"/>
  <c r="E126" i="2"/>
  <c r="H121" i="2"/>
  <c r="H120" i="2"/>
  <c r="H86" i="2" l="1"/>
  <c r="E224" i="2"/>
  <c r="J248" i="1"/>
  <c r="H119" i="2" l="1"/>
  <c r="H228" i="2"/>
  <c r="H4" i="6"/>
  <c r="E19" i="6" l="1"/>
  <c r="H203" i="2" l="1"/>
  <c r="G19" i="6" l="1"/>
  <c r="H19" i="6" s="1"/>
  <c r="G18" i="6"/>
  <c r="H18" i="6" s="1"/>
  <c r="G17" i="6"/>
  <c r="H17" i="6" s="1"/>
  <c r="H16" i="6"/>
  <c r="G16" i="6"/>
  <c r="G15" i="6"/>
  <c r="H15" i="6" s="1"/>
  <c r="G14" i="6"/>
  <c r="H14" i="6" s="1"/>
  <c r="H13" i="6"/>
  <c r="G13" i="6"/>
  <c r="H12" i="6"/>
  <c r="G12" i="6"/>
  <c r="G11" i="6"/>
  <c r="H11" i="6" s="1"/>
  <c r="G10" i="6"/>
  <c r="H10" i="6" s="1"/>
  <c r="H9" i="6"/>
  <c r="G9" i="6"/>
  <c r="H8" i="6"/>
  <c r="G8" i="6"/>
  <c r="G7" i="6"/>
  <c r="H7" i="6" s="1"/>
  <c r="G6" i="6"/>
  <c r="H6" i="6" s="1"/>
  <c r="H5" i="6"/>
  <c r="G5" i="6"/>
  <c r="G4" i="6"/>
  <c r="J75" i="1" l="1"/>
  <c r="J134" i="1"/>
  <c r="J172" i="1"/>
  <c r="J179" i="1"/>
  <c r="J189" i="1"/>
  <c r="J201" i="1"/>
  <c r="J208" i="1"/>
  <c r="J226" i="1"/>
  <c r="J232" i="1"/>
  <c r="J237" i="1"/>
  <c r="E172" i="1" l="1"/>
  <c r="E128" i="1" l="1"/>
  <c r="G224" i="2"/>
  <c r="E75" i="1"/>
  <c r="E134" i="1"/>
  <c r="E142" i="1"/>
  <c r="E179" i="1"/>
  <c r="E189" i="1"/>
  <c r="E201" i="1"/>
  <c r="E208" i="1"/>
  <c r="E226" i="1"/>
  <c r="E232" i="1"/>
  <c r="E248" i="1"/>
  <c r="D73" i="2"/>
  <c r="E132" i="2"/>
  <c r="E170" i="2"/>
  <c r="E177" i="2"/>
  <c r="I194" i="1"/>
  <c r="E246" i="2" l="1"/>
  <c r="I30" i="1"/>
  <c r="H72" i="2"/>
  <c r="G199" i="2"/>
  <c r="F199" i="2"/>
  <c r="G73" i="2" l="1"/>
  <c r="G246" i="2"/>
  <c r="H227" i="2"/>
  <c r="H217" i="2"/>
  <c r="H198" i="2"/>
  <c r="E199" i="2"/>
  <c r="F214" i="2"/>
  <c r="F213" i="2"/>
  <c r="H161" i="2"/>
  <c r="F144" i="2"/>
  <c r="I76" i="1"/>
  <c r="I192" i="1"/>
  <c r="I202" i="1" s="1"/>
  <c r="I206" i="1"/>
  <c r="I209" i="1" s="1"/>
  <c r="I240" i="1"/>
  <c r="I241" i="1"/>
  <c r="I249" i="1" l="1"/>
  <c r="E147" i="1"/>
  <c r="H20" i="2" l="1"/>
  <c r="H85" i="2" l="1"/>
  <c r="G235" i="2" l="1"/>
  <c r="G230" i="2"/>
  <c r="G206" i="2"/>
  <c r="G187" i="2"/>
  <c r="G177" i="2"/>
  <c r="G170" i="2"/>
  <c r="G132" i="2"/>
  <c r="F235" i="2"/>
  <c r="F230" i="2"/>
  <c r="F206" i="2"/>
  <c r="F187" i="2"/>
  <c r="F177" i="2"/>
  <c r="F170" i="2"/>
  <c r="F145" i="2"/>
  <c r="F132" i="2"/>
  <c r="F73" i="2"/>
  <c r="E235" i="2"/>
  <c r="E230" i="2"/>
  <c r="E206" i="2"/>
  <c r="E187" i="2"/>
  <c r="E145" i="2"/>
  <c r="E237" i="1"/>
  <c r="E251" i="1" s="1"/>
  <c r="J147" i="1"/>
  <c r="J251" i="1" s="1"/>
  <c r="H195" i="2"/>
  <c r="H67" i="2"/>
  <c r="H62" i="2"/>
  <c r="G145" i="2"/>
  <c r="F224" i="2"/>
  <c r="H7" i="2"/>
  <c r="H245" i="2"/>
  <c r="H244" i="2"/>
  <c r="H239" i="2"/>
  <c r="H234" i="2"/>
  <c r="H233" i="2"/>
  <c r="H223" i="2"/>
  <c r="H222" i="2"/>
  <c r="H221" i="2"/>
  <c r="H220" i="2"/>
  <c r="H219" i="2"/>
  <c r="H218" i="2"/>
  <c r="H216" i="2"/>
  <c r="H215" i="2"/>
  <c r="H212" i="2"/>
  <c r="H211" i="2"/>
  <c r="H210" i="2"/>
  <c r="H209" i="2"/>
  <c r="H205" i="2"/>
  <c r="H204" i="2"/>
  <c r="H202" i="2"/>
  <c r="H197" i="2"/>
  <c r="H196" i="2"/>
  <c r="H193" i="2"/>
  <c r="H192" i="2"/>
  <c r="H191" i="2"/>
  <c r="H186" i="2"/>
  <c r="H185" i="2"/>
  <c r="H184" i="2"/>
  <c r="H183" i="2"/>
  <c r="H182" i="2"/>
  <c r="H181" i="2"/>
  <c r="H180" i="2"/>
  <c r="H176" i="2"/>
  <c r="H175" i="2"/>
  <c r="H174" i="2"/>
  <c r="H173" i="2"/>
  <c r="H169" i="2"/>
  <c r="H168" i="2"/>
  <c r="H167" i="2"/>
  <c r="H166" i="2"/>
  <c r="H165" i="2"/>
  <c r="H164" i="2"/>
  <c r="H163" i="2"/>
  <c r="H162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3" i="2"/>
  <c r="H138" i="2"/>
  <c r="H137" i="2"/>
  <c r="H136" i="2"/>
  <c r="H135" i="2"/>
  <c r="H131" i="2"/>
  <c r="H130" i="2"/>
  <c r="H129" i="2"/>
  <c r="H118" i="2"/>
  <c r="H117" i="2"/>
  <c r="H116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4" i="2"/>
  <c r="H83" i="2"/>
  <c r="H82" i="2"/>
  <c r="H81" i="2"/>
  <c r="H80" i="2"/>
  <c r="H79" i="2"/>
  <c r="H78" i="2"/>
  <c r="H77" i="2"/>
  <c r="H76" i="2"/>
  <c r="H71" i="2"/>
  <c r="H70" i="2"/>
  <c r="H69" i="2"/>
  <c r="H68" i="2"/>
  <c r="H66" i="2"/>
  <c r="H65" i="2"/>
  <c r="H64" i="2"/>
  <c r="H63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H10" i="2"/>
  <c r="H9" i="2"/>
  <c r="H8" i="2"/>
  <c r="H6" i="2"/>
  <c r="H5" i="2"/>
  <c r="H4" i="2"/>
  <c r="H3" i="2"/>
  <c r="E249" i="2" l="1"/>
  <c r="K173" i="1"/>
  <c r="G249" i="2"/>
  <c r="H229" i="2"/>
  <c r="H144" i="2"/>
  <c r="F249" i="2"/>
  <c r="H214" i="2"/>
  <c r="H213" i="2"/>
  <c r="I238" i="1"/>
  <c r="I173" i="1"/>
  <c r="I252" i="1" s="1"/>
  <c r="B253" i="2" l="1"/>
  <c r="H25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95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186"/>
          </rPr>
          <t>Autor:</t>
        </r>
        <r>
          <rPr>
            <sz val="9"/>
            <color indexed="81"/>
            <rFont val="Segoe UI"/>
            <family val="2"/>
            <charset val="186"/>
          </rPr>
          <t xml:space="preserve">
Veehaare puudub, varu olemas</t>
        </r>
      </text>
    </comment>
  </commentList>
</comments>
</file>

<file path=xl/sharedStrings.xml><?xml version="1.0" encoding="utf-8"?>
<sst xmlns="http://schemas.openxmlformats.org/spreadsheetml/2006/main" count="1850" uniqueCount="341">
  <si>
    <t>Varu muutus</t>
  </si>
  <si>
    <t>seisuga 31.12.2021</t>
  </si>
  <si>
    <t>Varu</t>
  </si>
  <si>
    <t>Dokumendi nr</t>
  </si>
  <si>
    <t>Aegviidu</t>
  </si>
  <si>
    <t>5 MM</t>
  </si>
  <si>
    <t>Anija vald</t>
  </si>
  <si>
    <t>Harku</t>
  </si>
  <si>
    <t>1-2/16/379 MK</t>
  </si>
  <si>
    <t>Muraste</t>
  </si>
  <si>
    <t>Tabasalu</t>
  </si>
  <si>
    <t>Harku vald</t>
  </si>
  <si>
    <t>Jõelähtme  vald</t>
  </si>
  <si>
    <t>Jõelähtme vald</t>
  </si>
  <si>
    <t>Loo</t>
  </si>
  <si>
    <t>Jüri</t>
  </si>
  <si>
    <t>75 PVK</t>
  </si>
  <si>
    <t>Kehra</t>
  </si>
  <si>
    <t>Kehra linn</t>
  </si>
  <si>
    <t>Keila linn</t>
  </si>
  <si>
    <t>Keila vald</t>
  </si>
  <si>
    <t>Kernu vald</t>
  </si>
  <si>
    <t>Kiili vald</t>
  </si>
  <si>
    <t>Kose vald</t>
  </si>
  <si>
    <t>Kuusalu</t>
  </si>
  <si>
    <t>Balti Spoon</t>
  </si>
  <si>
    <t>68 MM</t>
  </si>
  <si>
    <t>Kuusalu vald</t>
  </si>
  <si>
    <t>Kuusalu (endine Loksa v.)</t>
  </si>
  <si>
    <t>Loksa</t>
  </si>
  <si>
    <t>Kuusalu-Kiiu</t>
  </si>
  <si>
    <t>Kõue vald</t>
  </si>
  <si>
    <t>Laagri</t>
  </si>
  <si>
    <t>Laagri alevik</t>
  </si>
  <si>
    <t>Maardu</t>
  </si>
  <si>
    <t>Muuga sadam</t>
  </si>
  <si>
    <t>Nissi vald</t>
  </si>
  <si>
    <t>Padise vald</t>
  </si>
  <si>
    <t>Paldiski</t>
  </si>
  <si>
    <t>Peetri</t>
  </si>
  <si>
    <t>Raasiku vald</t>
  </si>
  <si>
    <t>Rae vald</t>
  </si>
  <si>
    <t>Rummu</t>
  </si>
  <si>
    <t>Rummu alevik</t>
  </si>
  <si>
    <t>Saku</t>
  </si>
  <si>
    <t>Saku alevik</t>
  </si>
  <si>
    <t>Saku vald</t>
  </si>
  <si>
    <t>Saue</t>
  </si>
  <si>
    <t>Saue linn</t>
  </si>
  <si>
    <t>Saue vald</t>
  </si>
  <si>
    <t>Tallinn</t>
  </si>
  <si>
    <t>Järve</t>
  </si>
  <si>
    <t>Kopli 1</t>
  </si>
  <si>
    <t>Mere</t>
  </si>
  <si>
    <t>Mustamäe</t>
  </si>
  <si>
    <t>Nõmme</t>
  </si>
  <si>
    <t>Pirita</t>
  </si>
  <si>
    <t>Pirita 1</t>
  </si>
  <si>
    <t>Lasnamäe</t>
  </si>
  <si>
    <t>Haabersti</t>
  </si>
  <si>
    <t>Pelgulinna</t>
  </si>
  <si>
    <t>Vasalemma vald</t>
  </si>
  <si>
    <t>Viimsi</t>
  </si>
  <si>
    <t>Kokku (m3/d)</t>
  </si>
  <si>
    <t>Varu muut (m3/d)</t>
  </si>
  <si>
    <t>Ahtme kaevandus</t>
  </si>
  <si>
    <t>95 PVK</t>
  </si>
  <si>
    <t>409 MK</t>
  </si>
  <si>
    <t>Estonia kaevandus</t>
  </si>
  <si>
    <t xml:space="preserve">Estonia kaevandus </t>
  </si>
  <si>
    <t>755 MK</t>
  </si>
  <si>
    <t>Jõhvi</t>
  </si>
  <si>
    <t>Kiikla küla kaugkütte-süsteem</t>
  </si>
  <si>
    <t>1065 MK</t>
  </si>
  <si>
    <t>Kiviõli linna tööstusala</t>
  </si>
  <si>
    <t>Kiviõli linn</t>
  </si>
  <si>
    <t xml:space="preserve">Kiviõli linna tööstusala </t>
  </si>
  <si>
    <t>Kohtla vald</t>
  </si>
  <si>
    <t>Kohtla-Järve</t>
  </si>
  <si>
    <t>Ahtme linnaosa</t>
  </si>
  <si>
    <t>Lõuna</t>
  </si>
  <si>
    <t>Viru Keemia Grupp</t>
  </si>
  <si>
    <t>Nitrofert AS</t>
  </si>
  <si>
    <t>Lot Wood Trading</t>
  </si>
  <si>
    <t>Diamant Mets OÜ</t>
  </si>
  <si>
    <t>Järve linnaosa</t>
  </si>
  <si>
    <t>Kukruse</t>
  </si>
  <si>
    <t>Oru</t>
  </si>
  <si>
    <t>Sirgala-Viivikonna</t>
  </si>
  <si>
    <t>Sompa linnaosa</t>
  </si>
  <si>
    <t>Kohtla-Nõmme</t>
  </si>
  <si>
    <t>Lüganuse vald</t>
  </si>
  <si>
    <t>Lüganuse piirkond</t>
  </si>
  <si>
    <t>Maidla piirkond</t>
  </si>
  <si>
    <t>Narva</t>
  </si>
  <si>
    <t>Narva karjäär</t>
  </si>
  <si>
    <t>Narva linn</t>
  </si>
  <si>
    <t>Narva-Jõesuu</t>
  </si>
  <si>
    <t>Meriküla</t>
  </si>
  <si>
    <t>Narva-Jõesuu vallasisene linn</t>
  </si>
  <si>
    <t>Püssi</t>
  </si>
  <si>
    <t>Püssi linn</t>
  </si>
  <si>
    <t>Sillamäe</t>
  </si>
  <si>
    <t>Sillamäe linn</t>
  </si>
  <si>
    <t>Sonda vald</t>
  </si>
  <si>
    <t>Sonda piirkond</t>
  </si>
  <si>
    <t>Vasavere</t>
  </si>
  <si>
    <t>Vasavere 1</t>
  </si>
  <si>
    <t>78 PVK</t>
  </si>
  <si>
    <t>Jõgeva</t>
  </si>
  <si>
    <t>77MM</t>
  </si>
  <si>
    <t>Teine</t>
  </si>
  <si>
    <t>Põltsamaa</t>
  </si>
  <si>
    <t>7.74 km2 (6 km2 Põltsamaa linnas ja 1.74 km2 Põltsamaa vallas)</t>
  </si>
  <si>
    <t>366 MK</t>
  </si>
  <si>
    <t>Järva-Jaani</t>
  </si>
  <si>
    <t>396MK</t>
  </si>
  <si>
    <t>Paide linn-uus</t>
  </si>
  <si>
    <t>15MM</t>
  </si>
  <si>
    <t>Türi linn</t>
  </si>
  <si>
    <t>1786 MK</t>
  </si>
  <si>
    <t>Türi linn Türi-Alliku</t>
  </si>
  <si>
    <t>Paide</t>
  </si>
  <si>
    <t>Paide Tere AS</t>
  </si>
  <si>
    <t>Haapsalu</t>
  </si>
  <si>
    <t>33MM</t>
  </si>
  <si>
    <t>Haljala</t>
  </si>
  <si>
    <t>Viru Õlu AS</t>
  </si>
  <si>
    <t>1414 MK</t>
  </si>
  <si>
    <t>Kadrina</t>
  </si>
  <si>
    <t>77PVK</t>
  </si>
  <si>
    <t>Kunda</t>
  </si>
  <si>
    <t>38MM</t>
  </si>
  <si>
    <t>Põlula kalakasvanduse põhjaveemaardla</t>
  </si>
  <si>
    <t>Põlula Kalakasvandus</t>
  </si>
  <si>
    <t>1-2/17/1229 MK</t>
  </si>
  <si>
    <t>Rakvere</t>
  </si>
  <si>
    <t>13PVK</t>
  </si>
  <si>
    <t>Piira veehaare</t>
  </si>
  <si>
    <t>Rakvere lihakombinaadi veehaare</t>
  </si>
  <si>
    <t>55PVK</t>
  </si>
  <si>
    <t>Rakvere linn</t>
  </si>
  <si>
    <t>Rakvere ümbrus</t>
  </si>
  <si>
    <t>Tamsalu</t>
  </si>
  <si>
    <t>Tamsalu linn</t>
  </si>
  <si>
    <t>Tamsalu veehaare</t>
  </si>
  <si>
    <t>Tapa</t>
  </si>
  <si>
    <t>Moe II</t>
  </si>
  <si>
    <t>88PVK</t>
  </si>
  <si>
    <t>417MM</t>
  </si>
  <si>
    <t>30MM</t>
  </si>
  <si>
    <t xml:space="preserve">Põlva </t>
  </si>
  <si>
    <t>Piiri</t>
  </si>
  <si>
    <t>1-2/16/1244 MK</t>
  </si>
  <si>
    <t>Ähnioru</t>
  </si>
  <si>
    <t>Lemmetsa</t>
  </si>
  <si>
    <t>AS Puls Brewery</t>
  </si>
  <si>
    <t>83PVK</t>
  </si>
  <si>
    <t>Pärnu</t>
  </si>
  <si>
    <t>Reiu</t>
  </si>
  <si>
    <t>Vaskrääma</t>
  </si>
  <si>
    <t>89PVK</t>
  </si>
  <si>
    <t>Saulepa</t>
  </si>
  <si>
    <t>86PVK</t>
  </si>
  <si>
    <t>Tootsi</t>
  </si>
  <si>
    <t>903MK</t>
  </si>
  <si>
    <t>Vändra</t>
  </si>
  <si>
    <t>Jakobsoni</t>
  </si>
  <si>
    <t>69MM</t>
  </si>
  <si>
    <t>Vändra individ.</t>
  </si>
  <si>
    <t xml:space="preserve"> </t>
  </si>
  <si>
    <t>Järvakandi</t>
  </si>
  <si>
    <t>Kohila</t>
  </si>
  <si>
    <t>41MM</t>
  </si>
  <si>
    <t>Rapla Ordoviitsiumi-kambriumi põhjaveevaardla</t>
  </si>
  <si>
    <t>Rapla O-C põhjaveevaruga ala</t>
  </si>
  <si>
    <t>1-2/16/743 MK</t>
  </si>
  <si>
    <t>Rapla Ordoviitsiumi põhjaveemaardla</t>
  </si>
  <si>
    <t>Puurkaevu nr. 10251 veehaare</t>
  </si>
  <si>
    <t>Puurkaevu nr. 8533 veehaare</t>
  </si>
  <si>
    <t>Salutaguse</t>
  </si>
  <si>
    <t>Aquamyk</t>
  </si>
  <si>
    <t>Aquamyk Kanissaare veehaare</t>
  </si>
  <si>
    <t>3 MK</t>
  </si>
  <si>
    <t>Kuressaare</t>
  </si>
  <si>
    <t>Läätsa</t>
  </si>
  <si>
    <t>14MM</t>
  </si>
  <si>
    <t>Elva</t>
  </si>
  <si>
    <t>Sangla Turvas</t>
  </si>
  <si>
    <t>Puhja elamud</t>
  </si>
  <si>
    <t>81PVK</t>
  </si>
  <si>
    <t>Sangla Turvas tootm. veehaare</t>
  </si>
  <si>
    <t>Tartu</t>
  </si>
  <si>
    <t>1-2/17/1140MK</t>
  </si>
  <si>
    <t>Kobrulehe</t>
  </si>
  <si>
    <t>1-2/18/954MK</t>
  </si>
  <si>
    <t>Meltsiveski</t>
  </si>
  <si>
    <t>Ropka</t>
  </si>
  <si>
    <t>Tartu (sh AS A. Le Coq)</t>
  </si>
  <si>
    <t>Vorbuse</t>
  </si>
  <si>
    <t>Valio Eesti AS Laeva meierei</t>
  </si>
  <si>
    <t>Tõrva</t>
  </si>
  <si>
    <t>Kaarlimäe</t>
  </si>
  <si>
    <t>Valga</t>
  </si>
  <si>
    <t>Paju</t>
  </si>
  <si>
    <t>Ekseko AS põhjaveehaare</t>
  </si>
  <si>
    <t>731 MK</t>
  </si>
  <si>
    <t>Viljandi</t>
  </si>
  <si>
    <t>Tomuski</t>
  </si>
  <si>
    <t>90PVK</t>
  </si>
  <si>
    <t>Võru</t>
  </si>
  <si>
    <t>Võru linn</t>
  </si>
  <si>
    <t>Võru linn Laane tn. 5a veehaare</t>
  </si>
  <si>
    <t>Võru linn, Võrusoo veehaare</t>
  </si>
  <si>
    <t>Võru linn, Kirsi-Veski veehaare</t>
  </si>
  <si>
    <t>Võru linn, Allika veehaare</t>
  </si>
  <si>
    <t>Värska</t>
  </si>
  <si>
    <t>Värska puurkaev nr 5</t>
  </si>
  <si>
    <t>42 PVK</t>
  </si>
  <si>
    <t>Värska puurkaev nr 7</t>
  </si>
  <si>
    <t>Põhjaveevaru Eestis kokku (m3/d)</t>
  </si>
  <si>
    <t>Põhjaveevõtt 2021 (m3/d)</t>
  </si>
  <si>
    <t>IDA-VIRUMAA</t>
  </si>
  <si>
    <t>LÄÄNE-VIRUMAA</t>
  </si>
  <si>
    <r>
      <t>Põhjavee kehtestatud varu, m</t>
    </r>
    <r>
      <rPr>
        <b/>
        <vertAlign val="superscript"/>
        <sz val="10"/>
        <rFont val="Times New Roman"/>
        <family val="1"/>
        <charset val="186"/>
      </rPr>
      <t>3</t>
    </r>
    <r>
      <rPr>
        <b/>
        <sz val="10"/>
        <rFont val="Times New Roman"/>
        <family val="1"/>
        <charset val="186"/>
      </rPr>
      <t xml:space="preserve"> ööpäevas</t>
    </r>
  </si>
  <si>
    <t>Põhjaveevõtu muut (m3/d)</t>
  </si>
  <si>
    <t>PV veevõtu % põhjaveevarudest</t>
  </si>
  <si>
    <t>Uusküla veehaare</t>
  </si>
  <si>
    <t>03§2019</t>
  </si>
  <si>
    <t>PVK_kood</t>
  </si>
  <si>
    <t>24§2019</t>
  </si>
  <si>
    <t>12§2019</t>
  </si>
  <si>
    <t>13§2019</t>
  </si>
  <si>
    <t>11§2019</t>
  </si>
  <si>
    <t>22§2019</t>
  </si>
  <si>
    <t>07§2019</t>
  </si>
  <si>
    <t>04§2019</t>
  </si>
  <si>
    <t>05b§2019</t>
  </si>
  <si>
    <t>05a§2019</t>
  </si>
  <si>
    <t>28§2019</t>
  </si>
  <si>
    <t>27§2019</t>
  </si>
  <si>
    <t>14§2019</t>
  </si>
  <si>
    <t>09§2019</t>
  </si>
  <si>
    <t>10§2019</t>
  </si>
  <si>
    <t>17§2019</t>
  </si>
  <si>
    <t>18§2019</t>
  </si>
  <si>
    <t>16§2019</t>
  </si>
  <si>
    <t>01§2019</t>
  </si>
  <si>
    <t>02§2019</t>
  </si>
  <si>
    <t>Cm +V2gd</t>
  </si>
  <si>
    <t>15§2019</t>
  </si>
  <si>
    <t>Unimäe</t>
  </si>
  <si>
    <t>Türi</t>
  </si>
  <si>
    <t>Kiviõli linn (972)</t>
  </si>
  <si>
    <t>Kiviõli linn (973)</t>
  </si>
  <si>
    <t>Lüganuse piirkond (979)</t>
  </si>
  <si>
    <t>Rakvere ümbrus (966)</t>
  </si>
  <si>
    <t>Arkna veehaare (969)</t>
  </si>
  <si>
    <t>Arkna veehaare (964)</t>
  </si>
  <si>
    <t>Arkna veehaare (960)</t>
  </si>
  <si>
    <t>Aespa</t>
  </si>
  <si>
    <t>Kasutamise algus</t>
  </si>
  <si>
    <t>Valio Eesti AS Võru Juustutööstus</t>
  </si>
  <si>
    <t>Kehtestatud varu 2022 (m3/d)</t>
  </si>
  <si>
    <t>Tõlli</t>
  </si>
  <si>
    <t>Järvakandi alev</t>
  </si>
  <si>
    <t>seisuga 31.12.2022</t>
  </si>
  <si>
    <t>Varu muut 2022. aastal (m3/d)</t>
  </si>
  <si>
    <t>Põhjaveevõtt 2022 (m3/d)</t>
  </si>
  <si>
    <t>VALGA MAAKOND</t>
  </si>
  <si>
    <t>VILJANDI MAAKOND</t>
  </si>
  <si>
    <t>VÕRU MAAKOND</t>
  </si>
  <si>
    <t>TARTU MAAKOND</t>
  </si>
  <si>
    <t>SAARE MAAKOND</t>
  </si>
  <si>
    <t>RAPLA MAAKOND</t>
  </si>
  <si>
    <t>PÄRNU MAAKOND</t>
  </si>
  <si>
    <t>PÕLVA MAAKOND</t>
  </si>
  <si>
    <t>LÄÄNE MAAKOND</t>
  </si>
  <si>
    <t>JÄRVA MAAKOND</t>
  </si>
  <si>
    <t>HARJU MAAKOND</t>
  </si>
  <si>
    <t>JÕGEVA MAAKOND</t>
  </si>
  <si>
    <t>Põhjaveekogumi kood</t>
  </si>
  <si>
    <t>Kiviõli linna tööstusala 718</t>
  </si>
  <si>
    <t>Kiviõli linna tööstusala 720</t>
  </si>
  <si>
    <t>Kiviõli linna tööstusala 719</t>
  </si>
  <si>
    <t xml:space="preserve">Salutaguse </t>
  </si>
  <si>
    <t>Anne (691)</t>
  </si>
  <si>
    <t>Anne (683)</t>
  </si>
  <si>
    <t>Anne (686)</t>
  </si>
  <si>
    <t>18b§2019</t>
  </si>
  <si>
    <t>Allika veehaare</t>
  </si>
  <si>
    <t>24§2020</t>
  </si>
  <si>
    <t>Võrusoo veehare</t>
  </si>
  <si>
    <t>24§2021</t>
  </si>
  <si>
    <t>Laane tn 5a veehaare</t>
  </si>
  <si>
    <t>Kirsi-Veski veehaare</t>
  </si>
  <si>
    <t>24§2022</t>
  </si>
  <si>
    <t>Harju maakond</t>
  </si>
  <si>
    <t>Ida Virumaa</t>
  </si>
  <si>
    <t>Jõgeva maakond</t>
  </si>
  <si>
    <t>Järva maakond</t>
  </si>
  <si>
    <t>Lääne Virumaa</t>
  </si>
  <si>
    <t>Lääne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</si>
  <si>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</si>
  <si>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</si>
  <si>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</si>
  <si>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</si>
  <si>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</si>
  <si>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</si>
  <si>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</si>
  <si>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</si>
  <si>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Maakond</t>
  </si>
  <si>
    <t>Hiiu maakond</t>
  </si>
  <si>
    <t>Põhjaveevõtt kokku (m3/d)</t>
  </si>
  <si>
    <t>Põhjaveevõtt varu piires 2022  (m3/d)</t>
  </si>
  <si>
    <t xml:space="preserve"> Põhjaveevõtt varu väliselt 2022 (m3/d)</t>
  </si>
  <si>
    <t>Põhjaveevõtt põhjaveevaru väliselt (m2/d)</t>
  </si>
  <si>
    <t>Kehtestatud põhjaveevaru 2022 (m3/d)</t>
  </si>
  <si>
    <t>Kehtestatud põhjaveevaru jääk (m3/d)</t>
  </si>
  <si>
    <t>Vaba põhjavee kogus kehtestatud varu piires (m3/d)</t>
  </si>
  <si>
    <t>Põhjaveevaruga ala</t>
  </si>
  <si>
    <t>Põhjaveekiht või -veekompleks</t>
  </si>
  <si>
    <t>Põhjaveemaardla</t>
  </si>
  <si>
    <t>Rapla Ordoviitsiumi-Kambriumi põhjaveevaardla</t>
  </si>
  <si>
    <t>O-C</t>
  </si>
  <si>
    <t xml:space="preserve"> 1-2/22/416 </t>
  </si>
  <si>
    <t xml:space="preserve"> 1-2/22/416</t>
  </si>
  <si>
    <t>C-V</t>
  </si>
  <si>
    <t>Q</t>
  </si>
  <si>
    <t>O</t>
  </si>
  <si>
    <t>S-O</t>
  </si>
  <si>
    <t>D2-1</t>
  </si>
  <si>
    <t>D2</t>
  </si>
  <si>
    <t>S</t>
  </si>
  <si>
    <t>Kasutamise lõpp</t>
  </si>
  <si>
    <t>Voka</t>
  </si>
  <si>
    <t>Toila</t>
  </si>
  <si>
    <t>Toila piirkond</t>
  </si>
  <si>
    <t>Kohtla piirkond</t>
  </si>
  <si>
    <t>Kiviõli</t>
  </si>
  <si>
    <t>1-2/22/453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</si>
</sst>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m\.yyyy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name val="Times New Roman"/>
      <family val="1"/>
      <charset val="186"/>
    </font>
    <font>
      <sz val="11"/>
      <color rgb="FF07A0B9"/>
      <name val="Calibri"/>
      <family val="2"/>
      <charset val="186"/>
      <scheme val="minor"/>
    </font>
    <font>
      <sz val="10"/>
      <color rgb="FF07A0B9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b/>
      <sz val="10"/>
      <color rgb="FF0070C0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0070C0"/>
      <name val="Calibri"/>
      <family val="2"/>
      <charset val="186"/>
      <scheme val="minor"/>
    </font>
    <font>
      <b/>
      <sz val="10"/>
      <color rgb="FF00B05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1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0"/>
      <color rgb="FFC00000"/>
      <name val="Times New Roman"/>
      <family val="1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C00000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sz val="10"/>
      <color rgb="FF0070C0"/>
      <name val="Times New Roman"/>
      <family val="1"/>
      <charset val="186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29" fillId="0" borderId="0"/>
    <xf numFmtId="9" fontId="25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center" wrapText="1"/>
    </xf>
    <xf numFmtId="0" fontId="8" fillId="0" borderId="1" xfId="2" applyFont="1" applyBorder="1" applyAlignment="1">
      <alignment wrapText="1"/>
    </xf>
    <xf numFmtId="0" fontId="8" fillId="0" borderId="1" xfId="0" applyFont="1" applyBorder="1"/>
    <xf numFmtId="164" fontId="8" fillId="0" borderId="1" xfId="2" applyNumberFormat="1" applyFont="1" applyBorder="1" applyAlignment="1">
      <alignment horizontal="right" wrapText="1"/>
    </xf>
    <xf numFmtId="0" fontId="8" fillId="0" borderId="1" xfId="2" applyFont="1" applyBorder="1" applyAlignment="1">
      <alignment horizontal="right" wrapText="1"/>
    </xf>
    <xf numFmtId="0" fontId="8" fillId="0" borderId="1" xfId="0" quotePrefix="1" applyFont="1" applyBorder="1"/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4" fillId="3" borderId="1" xfId="0" applyFont="1" applyFill="1" applyBorder="1"/>
    <xf numFmtId="0" fontId="8" fillId="3" borderId="1" xfId="0" applyFont="1" applyFill="1" applyBorder="1"/>
    <xf numFmtId="0" fontId="4" fillId="3" borderId="1" xfId="0" applyFont="1" applyFill="1" applyBorder="1" applyAlignment="1">
      <alignment horizontal="center"/>
    </xf>
    <xf numFmtId="14" fontId="8" fillId="0" borderId="1" xfId="0" applyNumberFormat="1" applyFont="1" applyBorder="1"/>
    <xf numFmtId="14" fontId="8" fillId="0" borderId="1" xfId="2" applyNumberFormat="1" applyFont="1" applyBorder="1"/>
    <xf numFmtId="0" fontId="4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2" borderId="1" xfId="0" applyFont="1" applyFill="1" applyBorder="1"/>
    <xf numFmtId="0" fontId="9" fillId="0" borderId="0" xfId="0" applyFont="1" applyAlignment="1">
      <alignment horizontal="center"/>
    </xf>
    <xf numFmtId="0" fontId="11" fillId="4" borderId="1" xfId="2" applyFont="1" applyFill="1" applyBorder="1" applyAlignment="1">
      <alignment wrapText="1"/>
    </xf>
    <xf numFmtId="0" fontId="11" fillId="4" borderId="1" xfId="0" applyFont="1" applyFill="1" applyBorder="1"/>
    <xf numFmtId="164" fontId="11" fillId="4" borderId="1" xfId="2" applyNumberFormat="1" applyFont="1" applyFill="1" applyBorder="1" applyAlignment="1">
      <alignment horizontal="right" wrapText="1"/>
    </xf>
    <xf numFmtId="0" fontId="11" fillId="0" borderId="1" xfId="0" applyFont="1" applyBorder="1"/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5" fillId="0" borderId="1" xfId="0" quotePrefix="1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8" fillId="0" borderId="1" xfId="2" applyFont="1" applyBorder="1" applyAlignment="1">
      <alignment horizontal="left" wrapText="1"/>
    </xf>
    <xf numFmtId="0" fontId="11" fillId="0" borderId="1" xfId="2" applyFont="1" applyBorder="1" applyAlignment="1">
      <alignment wrapText="1"/>
    </xf>
    <xf numFmtId="0" fontId="16" fillId="0" borderId="0" xfId="0" applyFont="1" applyAlignment="1">
      <alignment horizontal="left"/>
    </xf>
    <xf numFmtId="0" fontId="16" fillId="0" borderId="3" xfId="0" applyFont="1" applyBorder="1" applyAlignment="1">
      <alignment horizontal="left"/>
    </xf>
    <xf numFmtId="0" fontId="11" fillId="0" borderId="1" xfId="2" applyFont="1" applyBorder="1" applyAlignment="1">
      <alignment horizontal="right" wrapText="1"/>
    </xf>
    <xf numFmtId="164" fontId="11" fillId="0" borderId="1" xfId="2" applyNumberFormat="1" applyFont="1" applyBorder="1" applyAlignment="1">
      <alignment horizontal="right" wrapText="1"/>
    </xf>
    <xf numFmtId="0" fontId="15" fillId="0" borderId="1" xfId="0" applyFont="1" applyBorder="1"/>
    <xf numFmtId="14" fontId="11" fillId="0" borderId="1" xfId="2" applyNumberFormat="1" applyFont="1" applyBorder="1" applyAlignment="1">
      <alignment horizontal="right" wrapText="1"/>
    </xf>
    <xf numFmtId="1" fontId="8" fillId="0" borderId="1" xfId="0" applyNumberFormat="1" applyFont="1" applyBorder="1"/>
    <xf numFmtId="0" fontId="11" fillId="0" borderId="1" xfId="0" quotePrefix="1" applyFont="1" applyBorder="1"/>
    <xf numFmtId="14" fontId="11" fillId="0" borderId="1" xfId="0" applyNumberFormat="1" applyFont="1" applyBorder="1"/>
    <xf numFmtId="3" fontId="3" fillId="0" borderId="0" xfId="0" applyNumberFormat="1" applyFont="1"/>
    <xf numFmtId="0" fontId="3" fillId="3" borderId="0" xfId="0" applyFont="1" applyFill="1"/>
    <xf numFmtId="0" fontId="8" fillId="4" borderId="1" xfId="0" applyFont="1" applyFill="1" applyBorder="1"/>
    <xf numFmtId="0" fontId="11" fillId="2" borderId="1" xfId="0" applyFont="1" applyFill="1" applyBorder="1"/>
    <xf numFmtId="0" fontId="14" fillId="2" borderId="1" xfId="0" applyFont="1" applyFill="1" applyBorder="1"/>
    <xf numFmtId="165" fontId="14" fillId="2" borderId="1" xfId="0" applyNumberFormat="1" applyFont="1" applyFill="1" applyBorder="1"/>
    <xf numFmtId="0" fontId="11" fillId="0" borderId="1" xfId="2" applyFont="1" applyBorder="1" applyAlignment="1">
      <alignment horizontal="left" vertical="top" wrapText="1"/>
    </xf>
    <xf numFmtId="14" fontId="8" fillId="0" borderId="1" xfId="2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165" fontId="4" fillId="2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2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1" fillId="4" borderId="4" xfId="2" applyFont="1" applyFill="1" applyBorder="1" applyAlignment="1">
      <alignment wrapText="1"/>
    </xf>
    <xf numFmtId="0" fontId="11" fillId="4" borderId="4" xfId="2" applyFont="1" applyFill="1" applyBorder="1" applyAlignment="1">
      <alignment horizontal="left" vertical="top" wrapText="1"/>
    </xf>
    <xf numFmtId="0" fontId="8" fillId="0" borderId="4" xfId="2" applyFont="1" applyBorder="1" applyAlignment="1">
      <alignment horizontal="left" wrapText="1"/>
    </xf>
    <xf numFmtId="0" fontId="11" fillId="0" borderId="4" xfId="2" applyFont="1" applyBorder="1" applyAlignment="1">
      <alignment wrapText="1"/>
    </xf>
    <xf numFmtId="0" fontId="8" fillId="0" borderId="2" xfId="0" applyFont="1" applyBorder="1"/>
    <xf numFmtId="0" fontId="4" fillId="3" borderId="2" xfId="0" applyFont="1" applyFill="1" applyBorder="1" applyAlignment="1">
      <alignment vertical="center"/>
    </xf>
    <xf numFmtId="0" fontId="8" fillId="0" borderId="2" xfId="2" applyFont="1" applyBorder="1" applyAlignment="1">
      <alignment wrapText="1"/>
    </xf>
    <xf numFmtId="0" fontId="4" fillId="2" borderId="2" xfId="0" applyFont="1" applyFill="1" applyBorder="1"/>
    <xf numFmtId="0" fontId="8" fillId="3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11" fillId="4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0" borderId="2" xfId="2" applyFont="1" applyBorder="1" applyAlignment="1">
      <alignment horizontal="right" wrapText="1"/>
    </xf>
    <xf numFmtId="0" fontId="11" fillId="0" borderId="2" xfId="2" applyFont="1" applyBorder="1" applyAlignment="1">
      <alignment horizontal="right" wrapText="1"/>
    </xf>
    <xf numFmtId="0" fontId="4" fillId="3" borderId="2" xfId="0" applyFont="1" applyFill="1" applyBorder="1"/>
    <xf numFmtId="0" fontId="8" fillId="3" borderId="5" xfId="0" applyFont="1" applyFill="1" applyBorder="1"/>
    <xf numFmtId="3" fontId="4" fillId="3" borderId="5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/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1" fontId="11" fillId="4" borderId="1" xfId="2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/>
    </xf>
    <xf numFmtId="0" fontId="21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0" fontId="11" fillId="6" borderId="1" xfId="0" applyFont="1" applyFill="1" applyBorder="1"/>
    <xf numFmtId="0" fontId="8" fillId="7" borderId="1" xfId="0" applyFont="1" applyFill="1" applyBorder="1"/>
    <xf numFmtId="0" fontId="8" fillId="6" borderId="1" xfId="0" applyFont="1" applyFill="1" applyBorder="1" applyAlignment="1">
      <alignment horizontal="right"/>
    </xf>
    <xf numFmtId="0" fontId="8" fillId="6" borderId="1" xfId="0" applyFont="1" applyFill="1" applyBorder="1"/>
    <xf numFmtId="0" fontId="8" fillId="7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0" borderId="1" xfId="2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0" borderId="4" xfId="2" applyFont="1" applyBorder="1" applyAlignment="1">
      <alignment vertical="center" wrapText="1"/>
    </xf>
    <xf numFmtId="0" fontId="8" fillId="0" borderId="1" xfId="2" applyFont="1" applyBorder="1" applyAlignment="1">
      <alignment horizontal="right" vertical="center" wrapText="1"/>
    </xf>
    <xf numFmtId="0" fontId="8" fillId="0" borderId="2" xfId="2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9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64" fontId="8" fillId="0" borderId="1" xfId="2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9" xfId="2" applyFont="1" applyBorder="1" applyAlignment="1">
      <alignment wrapText="1"/>
    </xf>
    <xf numFmtId="0" fontId="4" fillId="0" borderId="4" xfId="2" applyFont="1" applyBorder="1" applyAlignment="1">
      <alignment horizontal="center" wrapText="1"/>
    </xf>
    <xf numFmtId="0" fontId="23" fillId="2" borderId="2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 wrapText="1"/>
    </xf>
    <xf numFmtId="0" fontId="0" fillId="0" borderId="12" xfId="0" applyBorder="1"/>
    <xf numFmtId="165" fontId="25" fillId="4" borderId="8" xfId="0" applyNumberFormat="1" applyFont="1" applyFill="1" applyBorder="1" applyAlignment="1">
      <alignment horizontal="right"/>
    </xf>
    <xf numFmtId="165" fontId="0" fillId="0" borderId="12" xfId="0" applyNumberFormat="1" applyBorder="1"/>
    <xf numFmtId="165" fontId="25" fillId="0" borderId="13" xfId="0" applyNumberFormat="1" applyFont="1" applyBorder="1"/>
    <xf numFmtId="165" fontId="26" fillId="0" borderId="13" xfId="0" applyNumberFormat="1" applyFont="1" applyBorder="1"/>
    <xf numFmtId="0" fontId="24" fillId="8" borderId="14" xfId="0" applyFont="1" applyFill="1" applyBorder="1"/>
    <xf numFmtId="0" fontId="24" fillId="8" borderId="15" xfId="0" applyFont="1" applyFill="1" applyBorder="1"/>
    <xf numFmtId="0" fontId="24" fillId="9" borderId="5" xfId="0" applyFont="1" applyFill="1" applyBorder="1" applyAlignment="1">
      <alignment horizontal="center" vertical="center" wrapText="1"/>
    </xf>
    <xf numFmtId="165" fontId="27" fillId="9" borderId="7" xfId="0" applyNumberFormat="1" applyFont="1" applyFill="1" applyBorder="1" applyAlignment="1">
      <alignment vertical="center"/>
    </xf>
    <xf numFmtId="0" fontId="24" fillId="6" borderId="10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165" fontId="24" fillId="6" borderId="14" xfId="0" applyNumberFormat="1" applyFont="1" applyFill="1" applyBorder="1"/>
    <xf numFmtId="165" fontId="24" fillId="6" borderId="16" xfId="0" applyNumberFormat="1" applyFont="1" applyFill="1" applyBorder="1"/>
    <xf numFmtId="0" fontId="14" fillId="0" borderId="2" xfId="0" applyFont="1" applyBorder="1" applyAlignment="1">
      <alignment horizontal="center" vertical="center" wrapText="1"/>
    </xf>
    <xf numFmtId="0" fontId="11" fillId="0" borderId="0" xfId="0" applyFont="1"/>
    <xf numFmtId="0" fontId="8" fillId="3" borderId="6" xfId="0" applyFont="1" applyFill="1" applyBorder="1"/>
    <xf numFmtId="3" fontId="4" fillId="0" borderId="0" xfId="0" applyNumberFormat="1" applyFont="1"/>
    <xf numFmtId="0" fontId="8" fillId="5" borderId="0" xfId="0" applyFont="1" applyFill="1"/>
    <xf numFmtId="9" fontId="28" fillId="5" borderId="0" xfId="1" applyFont="1" applyFill="1" applyAlignment="1">
      <alignment horizontal="center"/>
    </xf>
    <xf numFmtId="9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18" fillId="0" borderId="0" xfId="0" applyNumberFormat="1" applyFont="1"/>
    <xf numFmtId="0" fontId="4" fillId="3" borderId="6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/>
    <xf numFmtId="3" fontId="11" fillId="0" borderId="0" xfId="0" applyNumberFormat="1" applyFont="1"/>
    <xf numFmtId="0" fontId="4" fillId="0" borderId="1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/>
    </xf>
  </cellXfs>
  <cellStyles count="5">
    <cellStyle name="Normaallaad" xfId="0" builtinId="0"/>
    <cellStyle name="Normaallaad 2" xfId="3" xr:uid="{2F3BD352-6BA6-44E8-ADA0-F44514811559}"/>
    <cellStyle name="Normal_Sheet1" xfId="2" xr:uid="{00000000-0005-0000-0000-000001000000}"/>
    <cellStyle name="Protsent" xfId="1" builtinId="5"/>
    <cellStyle name="Protsent 2" xfId="4" xr:uid="{52AA6976-2500-478C-A46F-39DA02A3C08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467"/>
  <sheetViews>
    <sheetView zoomScaleNormal="100" workbookViewId="0">
      <pane ySplit="1" topLeftCell="A242" activePane="bottomLeft" state="frozen"/>
      <selection pane="bottomLeft" activeCell="J254" sqref="J254"/>
    </sheetView>
  </sheetViews>
  <sheetFormatPr defaultColWidth="8.7265625" defaultRowHeight="14.5" x14ac:dyDescent="0.35"/>
  <cols>
    <col min="1" max="1" width="29.36328125" style="1" customWidth="1"/>
    <col min="2" max="2" width="22.7265625" style="1" customWidth="1"/>
    <col min="3" max="3" width="13.81640625" style="1" customWidth="1"/>
    <col min="4" max="4" width="14.1796875" style="1" customWidth="1"/>
    <col min="5" max="5" width="7.453125" style="1" customWidth="1"/>
    <col min="6" max="6" width="10.54296875" style="1" customWidth="1"/>
    <col min="7" max="7" width="13.1796875" style="99" customWidth="1"/>
    <col min="8" max="8" width="10.1796875" style="1" customWidth="1"/>
    <col min="9" max="9" width="7.7265625" style="44" customWidth="1"/>
    <col min="10" max="10" width="7.81640625" style="1" customWidth="1"/>
    <col min="11" max="11" width="10.453125" style="1" customWidth="1"/>
    <col min="12" max="12" width="12.7265625" style="1" customWidth="1"/>
    <col min="13" max="13" width="10" style="1" customWidth="1"/>
    <col min="14" max="16384" width="8.7265625" style="1"/>
  </cols>
  <sheetData>
    <row r="1" spans="1:13" ht="15.5" customHeight="1" x14ac:dyDescent="0.35">
      <c r="A1" s="169" t="s">
        <v>322</v>
      </c>
      <c r="B1" s="169" t="s">
        <v>320</v>
      </c>
      <c r="C1" s="51"/>
      <c r="D1" s="51"/>
      <c r="E1" s="170" t="s">
        <v>224</v>
      </c>
      <c r="F1" s="170"/>
      <c r="G1" s="170"/>
      <c r="H1" s="170"/>
      <c r="I1" s="170"/>
      <c r="J1" s="170"/>
      <c r="K1" s="170"/>
      <c r="L1" s="170"/>
      <c r="M1" s="170"/>
    </row>
    <row r="2" spans="1:13" ht="15" customHeight="1" x14ac:dyDescent="0.35">
      <c r="A2" s="169"/>
      <c r="B2" s="169"/>
      <c r="C2" s="51"/>
      <c r="D2" s="51"/>
      <c r="E2" s="170" t="s">
        <v>1</v>
      </c>
      <c r="F2" s="170"/>
      <c r="G2" s="170"/>
      <c r="H2" s="170"/>
      <c r="I2" s="169" t="s">
        <v>0</v>
      </c>
      <c r="J2" s="170" t="s">
        <v>266</v>
      </c>
      <c r="K2" s="170"/>
      <c r="L2" s="170"/>
      <c r="M2" s="170"/>
    </row>
    <row r="3" spans="1:13" ht="60" customHeight="1" x14ac:dyDescent="0.35">
      <c r="A3" s="169"/>
      <c r="B3" s="169"/>
      <c r="C3" s="62" t="s">
        <v>321</v>
      </c>
      <c r="D3" s="51" t="s">
        <v>281</v>
      </c>
      <c r="E3" s="51" t="s">
        <v>2</v>
      </c>
      <c r="F3" s="51" t="s">
        <v>261</v>
      </c>
      <c r="G3" s="51" t="s">
        <v>3</v>
      </c>
      <c r="H3" s="51" t="s">
        <v>334</v>
      </c>
      <c r="I3" s="169"/>
      <c r="J3" s="51" t="s">
        <v>2</v>
      </c>
      <c r="K3" s="51" t="s">
        <v>261</v>
      </c>
      <c r="L3" s="51" t="s">
        <v>3</v>
      </c>
      <c r="M3" s="51" t="s">
        <v>334</v>
      </c>
    </row>
    <row r="4" spans="1:13" ht="15.75" customHeight="1" x14ac:dyDescent="0.35">
      <c r="A4" s="171" t="s">
        <v>279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x14ac:dyDescent="0.35">
      <c r="A5" s="2" t="s">
        <v>4</v>
      </c>
      <c r="B5" s="3" t="s">
        <v>4</v>
      </c>
      <c r="C5" s="3" t="s">
        <v>324</v>
      </c>
      <c r="D5" s="3" t="s">
        <v>236</v>
      </c>
      <c r="E5" s="4">
        <v>300</v>
      </c>
      <c r="F5" s="5">
        <v>36538</v>
      </c>
      <c r="G5" s="88" t="s">
        <v>5</v>
      </c>
      <c r="H5" s="6">
        <v>2030</v>
      </c>
      <c r="I5" s="4"/>
      <c r="J5" s="4">
        <v>300</v>
      </c>
      <c r="K5" s="5">
        <v>36538</v>
      </c>
      <c r="L5" s="4" t="s">
        <v>5</v>
      </c>
      <c r="M5" s="6">
        <v>2030</v>
      </c>
    </row>
    <row r="6" spans="1:13" x14ac:dyDescent="0.35">
      <c r="A6" s="154" t="s">
        <v>6</v>
      </c>
      <c r="B6" s="3" t="s">
        <v>6</v>
      </c>
      <c r="C6" s="3" t="s">
        <v>327</v>
      </c>
      <c r="D6" s="3" t="s">
        <v>228</v>
      </c>
      <c r="E6" s="4">
        <v>100</v>
      </c>
      <c r="F6" s="5">
        <v>36538</v>
      </c>
      <c r="G6" s="88" t="s">
        <v>5</v>
      </c>
      <c r="H6" s="6">
        <v>2030</v>
      </c>
      <c r="I6" s="4"/>
      <c r="J6" s="4">
        <v>100</v>
      </c>
      <c r="K6" s="5">
        <v>36538</v>
      </c>
      <c r="L6" s="4" t="s">
        <v>5</v>
      </c>
      <c r="M6" s="6">
        <v>2030</v>
      </c>
    </row>
    <row r="7" spans="1:13" x14ac:dyDescent="0.35">
      <c r="A7" s="154"/>
      <c r="B7" s="3" t="s">
        <v>6</v>
      </c>
      <c r="C7" s="3" t="s">
        <v>324</v>
      </c>
      <c r="D7" s="3" t="s">
        <v>236</v>
      </c>
      <c r="E7" s="4">
        <v>600</v>
      </c>
      <c r="F7" s="5">
        <v>36538</v>
      </c>
      <c r="G7" s="88" t="s">
        <v>5</v>
      </c>
      <c r="H7" s="6">
        <v>2030</v>
      </c>
      <c r="I7" s="4"/>
      <c r="J7" s="4">
        <v>600</v>
      </c>
      <c r="K7" s="5">
        <v>36538</v>
      </c>
      <c r="L7" s="4" t="s">
        <v>5</v>
      </c>
      <c r="M7" s="6">
        <v>2030</v>
      </c>
    </row>
    <row r="8" spans="1:13" x14ac:dyDescent="0.35">
      <c r="A8" s="154" t="s">
        <v>7</v>
      </c>
      <c r="B8" s="3" t="s">
        <v>7</v>
      </c>
      <c r="C8" s="3" t="s">
        <v>324</v>
      </c>
      <c r="D8" s="3" t="s">
        <v>236</v>
      </c>
      <c r="E8" s="4">
        <v>200</v>
      </c>
      <c r="F8" s="5">
        <v>42485</v>
      </c>
      <c r="G8" s="88" t="s">
        <v>8</v>
      </c>
      <c r="H8" s="6">
        <v>2042</v>
      </c>
      <c r="I8" s="4"/>
      <c r="J8" s="4">
        <v>200</v>
      </c>
      <c r="K8" s="5">
        <v>42485</v>
      </c>
      <c r="L8" s="4" t="s">
        <v>8</v>
      </c>
      <c r="M8" s="6">
        <v>2042</v>
      </c>
    </row>
    <row r="9" spans="1:13" x14ac:dyDescent="0.35">
      <c r="A9" s="154"/>
      <c r="B9" s="3" t="s">
        <v>7</v>
      </c>
      <c r="C9" s="3" t="s">
        <v>327</v>
      </c>
      <c r="D9" s="3" t="s">
        <v>228</v>
      </c>
      <c r="E9" s="4">
        <v>1000</v>
      </c>
      <c r="F9" s="5">
        <v>42485</v>
      </c>
      <c r="G9" s="88" t="s">
        <v>8</v>
      </c>
      <c r="H9" s="6">
        <v>2042</v>
      </c>
      <c r="I9" s="4"/>
      <c r="J9" s="4">
        <v>1000</v>
      </c>
      <c r="K9" s="5">
        <v>42485</v>
      </c>
      <c r="L9" s="4" t="s">
        <v>8</v>
      </c>
      <c r="M9" s="6">
        <v>2042</v>
      </c>
    </row>
    <row r="10" spans="1:13" x14ac:dyDescent="0.35">
      <c r="A10" s="154"/>
      <c r="B10" s="3" t="s">
        <v>9</v>
      </c>
      <c r="C10" s="3" t="s">
        <v>327</v>
      </c>
      <c r="D10" s="3" t="s">
        <v>228</v>
      </c>
      <c r="E10" s="4">
        <v>2000</v>
      </c>
      <c r="F10" s="5">
        <v>42485</v>
      </c>
      <c r="G10" s="88" t="s">
        <v>8</v>
      </c>
      <c r="H10" s="6">
        <v>2042</v>
      </c>
      <c r="I10" s="4"/>
      <c r="J10" s="4">
        <v>2000</v>
      </c>
      <c r="K10" s="5">
        <v>42485</v>
      </c>
      <c r="L10" s="4" t="s">
        <v>8</v>
      </c>
      <c r="M10" s="6">
        <v>2042</v>
      </c>
    </row>
    <row r="11" spans="1:13" x14ac:dyDescent="0.35">
      <c r="A11" s="154"/>
      <c r="B11" s="3" t="s">
        <v>10</v>
      </c>
      <c r="C11" s="3" t="s">
        <v>327</v>
      </c>
      <c r="D11" s="3" t="s">
        <v>228</v>
      </c>
      <c r="E11" s="4">
        <v>2000</v>
      </c>
      <c r="F11" s="5">
        <v>42485</v>
      </c>
      <c r="G11" s="88" t="s">
        <v>8</v>
      </c>
      <c r="H11" s="6">
        <v>2042</v>
      </c>
      <c r="I11" s="4"/>
      <c r="J11" s="4">
        <v>2000</v>
      </c>
      <c r="K11" s="5">
        <v>42485</v>
      </c>
      <c r="L11" s="4" t="s">
        <v>8</v>
      </c>
      <c r="M11" s="6">
        <v>2042</v>
      </c>
    </row>
    <row r="12" spans="1:13" x14ac:dyDescent="0.35">
      <c r="A12" s="154"/>
      <c r="B12" s="3" t="s">
        <v>11</v>
      </c>
      <c r="C12" s="3" t="s">
        <v>324</v>
      </c>
      <c r="D12" s="3" t="s">
        <v>236</v>
      </c>
      <c r="E12" s="4">
        <v>1100</v>
      </c>
      <c r="F12" s="5">
        <v>42485</v>
      </c>
      <c r="G12" s="88" t="s">
        <v>8</v>
      </c>
      <c r="H12" s="6">
        <v>2042</v>
      </c>
      <c r="I12" s="4"/>
      <c r="J12" s="4">
        <v>1100</v>
      </c>
      <c r="K12" s="5">
        <v>42485</v>
      </c>
      <c r="L12" s="4" t="s">
        <v>8</v>
      </c>
      <c r="M12" s="6">
        <v>2042</v>
      </c>
    </row>
    <row r="13" spans="1:13" x14ac:dyDescent="0.35">
      <c r="A13" s="154"/>
      <c r="B13" s="3" t="s">
        <v>11</v>
      </c>
      <c r="C13" s="3" t="s">
        <v>327</v>
      </c>
      <c r="D13" s="3" t="s">
        <v>228</v>
      </c>
      <c r="E13" s="4">
        <v>2000</v>
      </c>
      <c r="F13" s="5">
        <v>42485</v>
      </c>
      <c r="G13" s="88" t="s">
        <v>8</v>
      </c>
      <c r="H13" s="6">
        <v>2042</v>
      </c>
      <c r="I13" s="4"/>
      <c r="J13" s="4">
        <v>2000</v>
      </c>
      <c r="K13" s="5">
        <v>42485</v>
      </c>
      <c r="L13" s="4" t="s">
        <v>8</v>
      </c>
      <c r="M13" s="6">
        <v>2042</v>
      </c>
    </row>
    <row r="14" spans="1:13" ht="14" customHeight="1" x14ac:dyDescent="0.35">
      <c r="A14" s="154" t="s">
        <v>12</v>
      </c>
      <c r="B14" s="3" t="s">
        <v>13</v>
      </c>
      <c r="C14" s="3" t="s">
        <v>324</v>
      </c>
      <c r="D14" s="3" t="s">
        <v>236</v>
      </c>
      <c r="E14" s="4">
        <v>1000</v>
      </c>
      <c r="F14" s="5">
        <v>42485</v>
      </c>
      <c r="G14" s="88" t="s">
        <v>8</v>
      </c>
      <c r="H14" s="6">
        <v>2042</v>
      </c>
      <c r="I14" s="4"/>
      <c r="J14" s="4">
        <v>1000</v>
      </c>
      <c r="K14" s="5">
        <v>42485</v>
      </c>
      <c r="L14" s="4" t="s">
        <v>8</v>
      </c>
      <c r="M14" s="6">
        <v>2042</v>
      </c>
    </row>
    <row r="15" spans="1:13" x14ac:dyDescent="0.35">
      <c r="A15" s="154"/>
      <c r="B15" s="3" t="s">
        <v>13</v>
      </c>
      <c r="C15" s="3" t="s">
        <v>327</v>
      </c>
      <c r="D15" s="3" t="s">
        <v>228</v>
      </c>
      <c r="E15" s="4">
        <v>1500</v>
      </c>
      <c r="F15" s="5">
        <v>42485</v>
      </c>
      <c r="G15" s="88" t="s">
        <v>8</v>
      </c>
      <c r="H15" s="6">
        <v>2042</v>
      </c>
      <c r="I15" s="4"/>
      <c r="J15" s="4">
        <v>1500</v>
      </c>
      <c r="K15" s="5">
        <v>42485</v>
      </c>
      <c r="L15" s="4" t="s">
        <v>8</v>
      </c>
      <c r="M15" s="6">
        <v>2042</v>
      </c>
    </row>
    <row r="16" spans="1:13" x14ac:dyDescent="0.35">
      <c r="A16" s="154"/>
      <c r="B16" s="3" t="s">
        <v>14</v>
      </c>
      <c r="C16" s="3" t="s">
        <v>324</v>
      </c>
      <c r="D16" s="3" t="s">
        <v>236</v>
      </c>
      <c r="E16" s="4">
        <v>1500</v>
      </c>
      <c r="F16" s="5">
        <v>42485</v>
      </c>
      <c r="G16" s="88" t="s">
        <v>8</v>
      </c>
      <c r="H16" s="6">
        <v>2042</v>
      </c>
      <c r="I16" s="4"/>
      <c r="J16" s="4">
        <v>1500</v>
      </c>
      <c r="K16" s="5">
        <v>42485</v>
      </c>
      <c r="L16" s="4" t="s">
        <v>8</v>
      </c>
      <c r="M16" s="6">
        <v>2042</v>
      </c>
    </row>
    <row r="17" spans="1:13" x14ac:dyDescent="0.35">
      <c r="A17" s="154"/>
      <c r="B17" s="3" t="s">
        <v>14</v>
      </c>
      <c r="C17" s="3" t="s">
        <v>327</v>
      </c>
      <c r="D17" s="3" t="s">
        <v>228</v>
      </c>
      <c r="E17" s="4">
        <v>1500</v>
      </c>
      <c r="F17" s="5">
        <v>42485</v>
      </c>
      <c r="G17" s="88" t="s">
        <v>8</v>
      </c>
      <c r="H17" s="6">
        <v>2042</v>
      </c>
      <c r="I17" s="4"/>
      <c r="J17" s="4">
        <v>1500</v>
      </c>
      <c r="K17" s="5">
        <v>42485</v>
      </c>
      <c r="L17" s="4" t="s">
        <v>8</v>
      </c>
      <c r="M17" s="6">
        <v>2042</v>
      </c>
    </row>
    <row r="18" spans="1:13" x14ac:dyDescent="0.35">
      <c r="A18" s="154" t="s">
        <v>15</v>
      </c>
      <c r="B18" s="3" t="s">
        <v>15</v>
      </c>
      <c r="C18" s="3" t="s">
        <v>324</v>
      </c>
      <c r="D18" s="3" t="s">
        <v>236</v>
      </c>
      <c r="E18" s="4">
        <v>1000</v>
      </c>
      <c r="F18" s="5">
        <v>38275</v>
      </c>
      <c r="G18" s="88" t="s">
        <v>16</v>
      </c>
      <c r="H18" s="6">
        <v>2030</v>
      </c>
      <c r="I18" s="4"/>
      <c r="J18" s="4">
        <v>1000</v>
      </c>
      <c r="K18" s="5">
        <v>38275</v>
      </c>
      <c r="L18" s="4" t="s">
        <v>16</v>
      </c>
      <c r="M18" s="6">
        <v>2030</v>
      </c>
    </row>
    <row r="19" spans="1:13" x14ac:dyDescent="0.35">
      <c r="A19" s="154"/>
      <c r="B19" s="3" t="s">
        <v>15</v>
      </c>
      <c r="C19" s="3" t="s">
        <v>327</v>
      </c>
      <c r="D19" s="3" t="s">
        <v>228</v>
      </c>
      <c r="E19" s="4">
        <v>1000</v>
      </c>
      <c r="F19" s="5">
        <v>38275</v>
      </c>
      <c r="G19" s="88" t="s">
        <v>16</v>
      </c>
      <c r="H19" s="6">
        <v>2030</v>
      </c>
      <c r="I19" s="4"/>
      <c r="J19" s="4">
        <v>1000</v>
      </c>
      <c r="K19" s="5">
        <v>38275</v>
      </c>
      <c r="L19" s="4" t="s">
        <v>16</v>
      </c>
      <c r="M19" s="6">
        <v>2030</v>
      </c>
    </row>
    <row r="20" spans="1:13" x14ac:dyDescent="0.35">
      <c r="A20" s="154" t="s">
        <v>17</v>
      </c>
      <c r="B20" s="3" t="s">
        <v>18</v>
      </c>
      <c r="C20" s="3" t="s">
        <v>324</v>
      </c>
      <c r="D20" s="3" t="s">
        <v>236</v>
      </c>
      <c r="E20" s="4">
        <v>500</v>
      </c>
      <c r="F20" s="5">
        <v>36538</v>
      </c>
      <c r="G20" s="88" t="s">
        <v>5</v>
      </c>
      <c r="H20" s="6">
        <v>2030</v>
      </c>
      <c r="I20" s="4"/>
      <c r="J20" s="4">
        <v>500</v>
      </c>
      <c r="K20" s="5">
        <v>36538</v>
      </c>
      <c r="L20" s="4" t="s">
        <v>5</v>
      </c>
      <c r="M20" s="6">
        <v>2030</v>
      </c>
    </row>
    <row r="21" spans="1:13" x14ac:dyDescent="0.35">
      <c r="A21" s="154"/>
      <c r="B21" s="3" t="s">
        <v>18</v>
      </c>
      <c r="C21" s="3" t="s">
        <v>327</v>
      </c>
      <c r="D21" s="3" t="s">
        <v>228</v>
      </c>
      <c r="E21" s="4">
        <v>900</v>
      </c>
      <c r="F21" s="5">
        <v>36538</v>
      </c>
      <c r="G21" s="88" t="s">
        <v>5</v>
      </c>
      <c r="H21" s="6">
        <v>2030</v>
      </c>
      <c r="I21" s="4"/>
      <c r="J21" s="4">
        <v>900</v>
      </c>
      <c r="K21" s="5">
        <v>36538</v>
      </c>
      <c r="L21" s="4" t="s">
        <v>5</v>
      </c>
      <c r="M21" s="6">
        <v>2030</v>
      </c>
    </row>
    <row r="22" spans="1:13" x14ac:dyDescent="0.35">
      <c r="A22" s="154"/>
      <c r="B22" s="3" t="s">
        <v>19</v>
      </c>
      <c r="C22" s="3" t="s">
        <v>324</v>
      </c>
      <c r="D22" s="3" t="s">
        <v>236</v>
      </c>
      <c r="E22" s="4">
        <v>1000</v>
      </c>
      <c r="F22" s="5">
        <v>36538</v>
      </c>
      <c r="G22" s="88" t="s">
        <v>5</v>
      </c>
      <c r="H22" s="6">
        <v>2030</v>
      </c>
      <c r="I22" s="4"/>
      <c r="J22" s="4">
        <v>1000</v>
      </c>
      <c r="K22" s="5">
        <v>36538</v>
      </c>
      <c r="L22" s="4" t="s">
        <v>5</v>
      </c>
      <c r="M22" s="6">
        <v>2030</v>
      </c>
    </row>
    <row r="23" spans="1:13" ht="15" customHeight="1" x14ac:dyDescent="0.35">
      <c r="A23" s="154"/>
      <c r="B23" s="3" t="s">
        <v>19</v>
      </c>
      <c r="C23" s="3" t="s">
        <v>327</v>
      </c>
      <c r="D23" s="3" t="s">
        <v>228</v>
      </c>
      <c r="E23" s="4">
        <v>4000</v>
      </c>
      <c r="F23" s="5">
        <v>36538</v>
      </c>
      <c r="G23" s="88" t="s">
        <v>5</v>
      </c>
      <c r="H23" s="6">
        <v>2030</v>
      </c>
      <c r="I23" s="4"/>
      <c r="J23" s="4">
        <v>4000</v>
      </c>
      <c r="K23" s="5">
        <v>36538</v>
      </c>
      <c r="L23" s="4" t="s">
        <v>5</v>
      </c>
      <c r="M23" s="6">
        <v>2030</v>
      </c>
    </row>
    <row r="24" spans="1:13" x14ac:dyDescent="0.35">
      <c r="A24" s="154" t="s">
        <v>20</v>
      </c>
      <c r="B24" s="3" t="s">
        <v>20</v>
      </c>
      <c r="C24" s="3" t="s">
        <v>324</v>
      </c>
      <c r="D24" s="3" t="s">
        <v>236</v>
      </c>
      <c r="E24" s="4">
        <v>500</v>
      </c>
      <c r="F24" s="5">
        <v>38275</v>
      </c>
      <c r="G24" s="88" t="s">
        <v>16</v>
      </c>
      <c r="H24" s="6">
        <v>2030</v>
      </c>
      <c r="I24" s="4"/>
      <c r="J24" s="4">
        <v>500</v>
      </c>
      <c r="K24" s="5">
        <v>38275</v>
      </c>
      <c r="L24" s="4" t="s">
        <v>16</v>
      </c>
      <c r="M24" s="6">
        <v>2030</v>
      </c>
    </row>
    <row r="25" spans="1:13" x14ac:dyDescent="0.35">
      <c r="A25" s="154"/>
      <c r="B25" s="3" t="s">
        <v>20</v>
      </c>
      <c r="C25" s="3" t="s">
        <v>327</v>
      </c>
      <c r="D25" s="3" t="s">
        <v>228</v>
      </c>
      <c r="E25" s="4">
        <v>2000</v>
      </c>
      <c r="F25" s="5">
        <v>36538</v>
      </c>
      <c r="G25" s="88" t="s">
        <v>5</v>
      </c>
      <c r="H25" s="6">
        <v>2030</v>
      </c>
      <c r="I25" s="4"/>
      <c r="J25" s="4">
        <v>2000</v>
      </c>
      <c r="K25" s="5">
        <v>36538</v>
      </c>
      <c r="L25" s="4" t="s">
        <v>5</v>
      </c>
      <c r="M25" s="6">
        <v>2030</v>
      </c>
    </row>
    <row r="26" spans="1:13" x14ac:dyDescent="0.35">
      <c r="A26" s="2" t="s">
        <v>21</v>
      </c>
      <c r="B26" s="3" t="s">
        <v>21</v>
      </c>
      <c r="C26" s="3" t="s">
        <v>324</v>
      </c>
      <c r="D26" s="3" t="s">
        <v>236</v>
      </c>
      <c r="E26" s="4">
        <v>300</v>
      </c>
      <c r="F26" s="5">
        <v>36538</v>
      </c>
      <c r="G26" s="88" t="s">
        <v>5</v>
      </c>
      <c r="H26" s="6">
        <v>2030</v>
      </c>
      <c r="I26" s="4"/>
      <c r="J26" s="4">
        <v>300</v>
      </c>
      <c r="K26" s="5">
        <v>36538</v>
      </c>
      <c r="L26" s="4" t="s">
        <v>5</v>
      </c>
      <c r="M26" s="6">
        <v>2030</v>
      </c>
    </row>
    <row r="27" spans="1:13" x14ac:dyDescent="0.35">
      <c r="A27" s="154" t="s">
        <v>22</v>
      </c>
      <c r="B27" s="3" t="s">
        <v>22</v>
      </c>
      <c r="C27" s="3" t="s">
        <v>324</v>
      </c>
      <c r="D27" s="3" t="s">
        <v>236</v>
      </c>
      <c r="E27" s="4">
        <v>800</v>
      </c>
      <c r="F27" s="5">
        <v>38275</v>
      </c>
      <c r="G27" s="88" t="s">
        <v>16</v>
      </c>
      <c r="H27" s="6">
        <v>2030</v>
      </c>
      <c r="I27" s="4"/>
      <c r="J27" s="4">
        <v>800</v>
      </c>
      <c r="K27" s="5">
        <v>38275</v>
      </c>
      <c r="L27" s="4" t="s">
        <v>16</v>
      </c>
      <c r="M27" s="6">
        <v>2030</v>
      </c>
    </row>
    <row r="28" spans="1:13" x14ac:dyDescent="0.35">
      <c r="A28" s="154"/>
      <c r="B28" s="3" t="s">
        <v>22</v>
      </c>
      <c r="C28" s="3" t="s">
        <v>327</v>
      </c>
      <c r="D28" s="3" t="s">
        <v>228</v>
      </c>
      <c r="E28" s="4">
        <v>500</v>
      </c>
      <c r="F28" s="5">
        <v>38275</v>
      </c>
      <c r="G28" s="88" t="s">
        <v>16</v>
      </c>
      <c r="H28" s="6">
        <v>2030</v>
      </c>
      <c r="I28" s="4"/>
      <c r="J28" s="4">
        <v>500</v>
      </c>
      <c r="K28" s="5">
        <v>38275</v>
      </c>
      <c r="L28" s="4" t="s">
        <v>16</v>
      </c>
      <c r="M28" s="6">
        <v>2030</v>
      </c>
    </row>
    <row r="29" spans="1:13" x14ac:dyDescent="0.35">
      <c r="A29" s="2" t="s">
        <v>23</v>
      </c>
      <c r="B29" s="3" t="s">
        <v>23</v>
      </c>
      <c r="C29" s="3" t="s">
        <v>324</v>
      </c>
      <c r="D29" s="3" t="s">
        <v>236</v>
      </c>
      <c r="E29" s="4">
        <v>500</v>
      </c>
      <c r="F29" s="5">
        <v>36538</v>
      </c>
      <c r="G29" s="88" t="s">
        <v>5</v>
      </c>
      <c r="H29" s="6">
        <v>2030</v>
      </c>
      <c r="I29" s="4"/>
      <c r="J29" s="4">
        <v>500</v>
      </c>
      <c r="K29" s="5">
        <v>36538</v>
      </c>
      <c r="L29" s="4" t="s">
        <v>5</v>
      </c>
      <c r="M29" s="6">
        <v>2030</v>
      </c>
    </row>
    <row r="30" spans="1:13" x14ac:dyDescent="0.35">
      <c r="A30" s="2" t="s">
        <v>24</v>
      </c>
      <c r="B30" s="3" t="s">
        <v>25</v>
      </c>
      <c r="C30" s="3" t="s">
        <v>330</v>
      </c>
      <c r="D30" s="3" t="s">
        <v>243</v>
      </c>
      <c r="E30" s="4">
        <v>800</v>
      </c>
      <c r="F30" s="5">
        <v>36130</v>
      </c>
      <c r="G30" s="88" t="s">
        <v>26</v>
      </c>
      <c r="H30" s="6">
        <v>2023</v>
      </c>
      <c r="I30" s="96">
        <f>J30-E30</f>
        <v>-150</v>
      </c>
      <c r="J30" s="4">
        <v>650</v>
      </c>
      <c r="K30" s="6">
        <v>2022</v>
      </c>
      <c r="L30" s="4"/>
      <c r="M30" s="6">
        <v>2052</v>
      </c>
    </row>
    <row r="31" spans="1:13" x14ac:dyDescent="0.35">
      <c r="A31" s="154" t="s">
        <v>27</v>
      </c>
      <c r="B31" s="3" t="s">
        <v>28</v>
      </c>
      <c r="C31" s="3" t="s">
        <v>324</v>
      </c>
      <c r="D31" s="3" t="s">
        <v>236</v>
      </c>
      <c r="E31" s="4">
        <v>100</v>
      </c>
      <c r="F31" s="5">
        <v>36538</v>
      </c>
      <c r="G31" s="88" t="s">
        <v>5</v>
      </c>
      <c r="H31" s="6">
        <v>2030</v>
      </c>
      <c r="I31" s="4"/>
      <c r="J31" s="4">
        <v>100</v>
      </c>
      <c r="K31" s="5">
        <v>36538</v>
      </c>
      <c r="L31" s="4" t="s">
        <v>5</v>
      </c>
      <c r="M31" s="6">
        <v>2030</v>
      </c>
    </row>
    <row r="32" spans="1:13" x14ac:dyDescent="0.35">
      <c r="A32" s="154"/>
      <c r="B32" s="3" t="s">
        <v>28</v>
      </c>
      <c r="C32" s="3" t="s">
        <v>327</v>
      </c>
      <c r="D32" s="3" t="s">
        <v>228</v>
      </c>
      <c r="E32" s="4">
        <v>400</v>
      </c>
      <c r="F32" s="5">
        <v>36538</v>
      </c>
      <c r="G32" s="88" t="s">
        <v>5</v>
      </c>
      <c r="H32" s="6">
        <v>2030</v>
      </c>
      <c r="I32" s="4"/>
      <c r="J32" s="4">
        <v>400</v>
      </c>
      <c r="K32" s="5">
        <v>36538</v>
      </c>
      <c r="L32" s="4" t="s">
        <v>5</v>
      </c>
      <c r="M32" s="6">
        <v>2030</v>
      </c>
    </row>
    <row r="33" spans="1:13" x14ac:dyDescent="0.35">
      <c r="A33" s="154"/>
      <c r="B33" s="3" t="s">
        <v>27</v>
      </c>
      <c r="C33" s="3" t="s">
        <v>324</v>
      </c>
      <c r="D33" s="3" t="s">
        <v>236</v>
      </c>
      <c r="E33" s="4">
        <v>700</v>
      </c>
      <c r="F33" s="5">
        <v>36538</v>
      </c>
      <c r="G33" s="88" t="s">
        <v>5</v>
      </c>
      <c r="H33" s="6">
        <v>2030</v>
      </c>
      <c r="I33" s="4"/>
      <c r="J33" s="4">
        <v>700</v>
      </c>
      <c r="K33" s="5">
        <v>36538</v>
      </c>
      <c r="L33" s="4" t="s">
        <v>5</v>
      </c>
      <c r="M33" s="6">
        <v>2030</v>
      </c>
    </row>
    <row r="34" spans="1:13" x14ac:dyDescent="0.35">
      <c r="A34" s="154"/>
      <c r="B34" s="3" t="s">
        <v>27</v>
      </c>
      <c r="C34" s="3" t="s">
        <v>324</v>
      </c>
      <c r="D34" s="3" t="s">
        <v>228</v>
      </c>
      <c r="E34" s="4">
        <v>500</v>
      </c>
      <c r="F34" s="5">
        <v>36538</v>
      </c>
      <c r="G34" s="88" t="s">
        <v>5</v>
      </c>
      <c r="H34" s="6">
        <v>2030</v>
      </c>
      <c r="I34" s="4"/>
      <c r="J34" s="4">
        <v>500</v>
      </c>
      <c r="K34" s="5">
        <v>36538</v>
      </c>
      <c r="L34" s="4" t="s">
        <v>5</v>
      </c>
      <c r="M34" s="6">
        <v>2030</v>
      </c>
    </row>
    <row r="35" spans="1:13" x14ac:dyDescent="0.35">
      <c r="A35" s="154"/>
      <c r="B35" s="3" t="s">
        <v>29</v>
      </c>
      <c r="C35" s="3" t="s">
        <v>327</v>
      </c>
      <c r="D35" s="3" t="s">
        <v>228</v>
      </c>
      <c r="E35" s="4">
        <v>3000</v>
      </c>
      <c r="F35" s="5">
        <v>36538</v>
      </c>
      <c r="G35" s="88" t="s">
        <v>5</v>
      </c>
      <c r="H35" s="6">
        <v>2030</v>
      </c>
      <c r="I35" s="4"/>
      <c r="J35" s="4">
        <v>3000</v>
      </c>
      <c r="K35" s="5">
        <v>36538</v>
      </c>
      <c r="L35" s="4" t="s">
        <v>5</v>
      </c>
      <c r="M35" s="6">
        <v>2030</v>
      </c>
    </row>
    <row r="36" spans="1:13" x14ac:dyDescent="0.35">
      <c r="A36" s="2" t="s">
        <v>30</v>
      </c>
      <c r="B36" s="3" t="s">
        <v>30</v>
      </c>
      <c r="C36" s="3" t="s">
        <v>324</v>
      </c>
      <c r="D36" s="3" t="s">
        <v>236</v>
      </c>
      <c r="E36" s="4">
        <v>700</v>
      </c>
      <c r="F36" s="5">
        <v>36538</v>
      </c>
      <c r="G36" s="88" t="s">
        <v>5</v>
      </c>
      <c r="H36" s="6">
        <v>2030</v>
      </c>
      <c r="I36" s="4"/>
      <c r="J36" s="4">
        <v>700</v>
      </c>
      <c r="K36" s="5">
        <v>36538</v>
      </c>
      <c r="L36" s="4" t="s">
        <v>5</v>
      </c>
      <c r="M36" s="6">
        <v>2030</v>
      </c>
    </row>
    <row r="37" spans="1:13" x14ac:dyDescent="0.35">
      <c r="A37" s="2" t="s">
        <v>31</v>
      </c>
      <c r="B37" s="3" t="s">
        <v>31</v>
      </c>
      <c r="C37" s="3" t="s">
        <v>324</v>
      </c>
      <c r="D37" s="3" t="s">
        <v>236</v>
      </c>
      <c r="E37" s="4">
        <v>200</v>
      </c>
      <c r="F37" s="5">
        <v>36538</v>
      </c>
      <c r="G37" s="88" t="s">
        <v>5</v>
      </c>
      <c r="H37" s="6">
        <v>2030</v>
      </c>
      <c r="I37" s="4"/>
      <c r="J37" s="4">
        <v>200</v>
      </c>
      <c r="K37" s="5">
        <v>36538</v>
      </c>
      <c r="L37" s="4" t="s">
        <v>5</v>
      </c>
      <c r="M37" s="6">
        <v>2030</v>
      </c>
    </row>
    <row r="38" spans="1:13" x14ac:dyDescent="0.35">
      <c r="A38" s="154" t="s">
        <v>32</v>
      </c>
      <c r="B38" s="3" t="s">
        <v>33</v>
      </c>
      <c r="C38" s="3" t="s">
        <v>324</v>
      </c>
      <c r="D38" s="3" t="s">
        <v>236</v>
      </c>
      <c r="E38" s="4">
        <v>500</v>
      </c>
      <c r="F38" s="5">
        <v>38275</v>
      </c>
      <c r="G38" s="88" t="s">
        <v>16</v>
      </c>
      <c r="H38" s="6">
        <v>2030</v>
      </c>
      <c r="I38" s="4"/>
      <c r="J38" s="4">
        <v>500</v>
      </c>
      <c r="K38" s="5">
        <v>38275</v>
      </c>
      <c r="L38" s="4" t="s">
        <v>16</v>
      </c>
      <c r="M38" s="6">
        <v>2030</v>
      </c>
    </row>
    <row r="39" spans="1:13" x14ac:dyDescent="0.35">
      <c r="A39" s="154"/>
      <c r="B39" s="3" t="s">
        <v>33</v>
      </c>
      <c r="C39" s="3" t="s">
        <v>327</v>
      </c>
      <c r="D39" s="3" t="s">
        <v>228</v>
      </c>
      <c r="E39" s="4">
        <v>1500</v>
      </c>
      <c r="F39" s="5">
        <v>36538</v>
      </c>
      <c r="G39" s="88" t="s">
        <v>5</v>
      </c>
      <c r="H39" s="6">
        <v>2030</v>
      </c>
      <c r="I39" s="4"/>
      <c r="J39" s="4">
        <v>1500</v>
      </c>
      <c r="K39" s="5">
        <v>36538</v>
      </c>
      <c r="L39" s="4" t="s">
        <v>5</v>
      </c>
      <c r="M39" s="6">
        <v>2030</v>
      </c>
    </row>
    <row r="40" spans="1:13" x14ac:dyDescent="0.35">
      <c r="A40" s="154" t="s">
        <v>34</v>
      </c>
      <c r="B40" s="3" t="s">
        <v>34</v>
      </c>
      <c r="C40" s="3" t="s">
        <v>324</v>
      </c>
      <c r="D40" s="3" t="s">
        <v>236</v>
      </c>
      <c r="E40" s="4">
        <v>260</v>
      </c>
      <c r="F40" s="5">
        <v>42485</v>
      </c>
      <c r="G40" s="88" t="s">
        <v>8</v>
      </c>
      <c r="H40" s="6">
        <v>2042</v>
      </c>
      <c r="I40" s="4"/>
      <c r="J40" s="4">
        <v>260</v>
      </c>
      <c r="K40" s="5">
        <v>42485</v>
      </c>
      <c r="L40" s="4" t="s">
        <v>8</v>
      </c>
      <c r="M40" s="6">
        <v>2042</v>
      </c>
    </row>
    <row r="41" spans="1:13" x14ac:dyDescent="0.35">
      <c r="A41" s="154"/>
      <c r="B41" s="3" t="s">
        <v>34</v>
      </c>
      <c r="C41" s="3" t="s">
        <v>327</v>
      </c>
      <c r="D41" s="3" t="s">
        <v>228</v>
      </c>
      <c r="E41" s="4">
        <v>8000</v>
      </c>
      <c r="F41" s="5">
        <v>42485</v>
      </c>
      <c r="G41" s="88" t="s">
        <v>8</v>
      </c>
      <c r="H41" s="6">
        <v>2042</v>
      </c>
      <c r="I41" s="4"/>
      <c r="J41" s="4">
        <v>8000</v>
      </c>
      <c r="K41" s="5">
        <v>42485</v>
      </c>
      <c r="L41" s="4" t="s">
        <v>8</v>
      </c>
      <c r="M41" s="6">
        <v>2042</v>
      </c>
    </row>
    <row r="42" spans="1:13" x14ac:dyDescent="0.35">
      <c r="A42" s="53" t="s">
        <v>35</v>
      </c>
      <c r="B42" s="3" t="s">
        <v>35</v>
      </c>
      <c r="C42" s="3" t="s">
        <v>327</v>
      </c>
      <c r="D42" s="3" t="s">
        <v>228</v>
      </c>
      <c r="E42" s="4">
        <v>1500</v>
      </c>
      <c r="F42" s="5">
        <v>42485</v>
      </c>
      <c r="G42" s="88" t="s">
        <v>8</v>
      </c>
      <c r="H42" s="6">
        <v>2042</v>
      </c>
      <c r="I42" s="4"/>
      <c r="J42" s="4">
        <v>1500</v>
      </c>
      <c r="K42" s="5">
        <v>42485</v>
      </c>
      <c r="L42" s="4" t="s">
        <v>8</v>
      </c>
      <c r="M42" s="6">
        <v>2042</v>
      </c>
    </row>
    <row r="43" spans="1:13" x14ac:dyDescent="0.35">
      <c r="A43" s="154" t="s">
        <v>36</v>
      </c>
      <c r="B43" s="3" t="s">
        <v>36</v>
      </c>
      <c r="C43" s="3" t="s">
        <v>324</v>
      </c>
      <c r="D43" s="3" t="s">
        <v>236</v>
      </c>
      <c r="E43" s="4">
        <v>800</v>
      </c>
      <c r="F43" s="5">
        <v>36538</v>
      </c>
      <c r="G43" s="88" t="s">
        <v>5</v>
      </c>
      <c r="H43" s="6">
        <v>2030</v>
      </c>
      <c r="I43" s="4"/>
      <c r="J43" s="4">
        <v>800</v>
      </c>
      <c r="K43" s="5">
        <v>36538</v>
      </c>
      <c r="L43" s="4" t="s">
        <v>5</v>
      </c>
      <c r="M43" s="6">
        <v>2030</v>
      </c>
    </row>
    <row r="44" spans="1:13" x14ac:dyDescent="0.35">
      <c r="A44" s="154"/>
      <c r="B44" s="3" t="s">
        <v>36</v>
      </c>
      <c r="C44" s="3" t="s">
        <v>327</v>
      </c>
      <c r="D44" s="3" t="s">
        <v>228</v>
      </c>
      <c r="E44" s="4">
        <v>200</v>
      </c>
      <c r="F44" s="5">
        <v>36538</v>
      </c>
      <c r="G44" s="88" t="s">
        <v>5</v>
      </c>
      <c r="H44" s="6">
        <v>2030</v>
      </c>
      <c r="I44" s="4"/>
      <c r="J44" s="4">
        <v>200</v>
      </c>
      <c r="K44" s="5">
        <v>36538</v>
      </c>
      <c r="L44" s="4" t="s">
        <v>5</v>
      </c>
      <c r="M44" s="6">
        <v>2030</v>
      </c>
    </row>
    <row r="45" spans="1:13" x14ac:dyDescent="0.35">
      <c r="A45" s="2" t="s">
        <v>37</v>
      </c>
      <c r="B45" s="3" t="s">
        <v>37</v>
      </c>
      <c r="C45" s="3" t="s">
        <v>324</v>
      </c>
      <c r="D45" s="3" t="s">
        <v>236</v>
      </c>
      <c r="E45" s="4">
        <v>400</v>
      </c>
      <c r="F45" s="5">
        <v>36538</v>
      </c>
      <c r="G45" s="88" t="s">
        <v>5</v>
      </c>
      <c r="H45" s="6">
        <v>2030</v>
      </c>
      <c r="I45" s="4"/>
      <c r="J45" s="4">
        <v>400</v>
      </c>
      <c r="K45" s="5">
        <v>36538</v>
      </c>
      <c r="L45" s="4" t="s">
        <v>5</v>
      </c>
      <c r="M45" s="6">
        <v>2030</v>
      </c>
    </row>
    <row r="46" spans="1:13" x14ac:dyDescent="0.35">
      <c r="A46" s="2" t="s">
        <v>38</v>
      </c>
      <c r="B46" s="3" t="s">
        <v>38</v>
      </c>
      <c r="C46" s="3" t="s">
        <v>327</v>
      </c>
      <c r="D46" s="3" t="s">
        <v>228</v>
      </c>
      <c r="E46" s="4">
        <v>4000</v>
      </c>
      <c r="F46" s="5">
        <v>36538</v>
      </c>
      <c r="G46" s="88" t="s">
        <v>5</v>
      </c>
      <c r="H46" s="6">
        <v>2030</v>
      </c>
      <c r="I46" s="4"/>
      <c r="J46" s="4">
        <v>4000</v>
      </c>
      <c r="K46" s="5">
        <v>36538</v>
      </c>
      <c r="L46" s="4" t="s">
        <v>5</v>
      </c>
      <c r="M46" s="6">
        <v>2030</v>
      </c>
    </row>
    <row r="47" spans="1:13" x14ac:dyDescent="0.35">
      <c r="A47" s="2" t="s">
        <v>39</v>
      </c>
      <c r="B47" s="3" t="s">
        <v>39</v>
      </c>
      <c r="C47" s="3" t="s">
        <v>327</v>
      </c>
      <c r="D47" s="3" t="s">
        <v>228</v>
      </c>
      <c r="E47" s="4">
        <v>1000</v>
      </c>
      <c r="F47" s="5">
        <v>36538</v>
      </c>
      <c r="G47" s="88" t="s">
        <v>5</v>
      </c>
      <c r="H47" s="6">
        <v>2030</v>
      </c>
      <c r="I47" s="4"/>
      <c r="J47" s="4">
        <v>1000</v>
      </c>
      <c r="K47" s="5">
        <v>36538</v>
      </c>
      <c r="L47" s="4" t="s">
        <v>5</v>
      </c>
      <c r="M47" s="6">
        <v>2030</v>
      </c>
    </row>
    <row r="48" spans="1:13" ht="14.5" customHeight="1" x14ac:dyDescent="0.35">
      <c r="A48" s="154" t="s">
        <v>40</v>
      </c>
      <c r="B48" s="3" t="s">
        <v>40</v>
      </c>
      <c r="C48" s="3" t="s">
        <v>324</v>
      </c>
      <c r="D48" s="3" t="s">
        <v>236</v>
      </c>
      <c r="E48" s="4">
        <v>900</v>
      </c>
      <c r="F48" s="5">
        <v>36538</v>
      </c>
      <c r="G48" s="88" t="s">
        <v>5</v>
      </c>
      <c r="H48" s="6">
        <v>2030</v>
      </c>
      <c r="I48" s="4"/>
      <c r="J48" s="4">
        <v>900</v>
      </c>
      <c r="K48" s="5">
        <v>36538</v>
      </c>
      <c r="L48" s="4" t="s">
        <v>5</v>
      </c>
      <c r="M48" s="6">
        <v>2030</v>
      </c>
    </row>
    <row r="49" spans="1:13" x14ac:dyDescent="0.35">
      <c r="A49" s="154"/>
      <c r="B49" s="3" t="s">
        <v>40</v>
      </c>
      <c r="C49" s="3" t="s">
        <v>327</v>
      </c>
      <c r="D49" s="3" t="s">
        <v>228</v>
      </c>
      <c r="E49" s="4">
        <v>600</v>
      </c>
      <c r="F49" s="5">
        <v>36538</v>
      </c>
      <c r="G49" s="88" t="s">
        <v>5</v>
      </c>
      <c r="H49" s="6">
        <v>2030</v>
      </c>
      <c r="I49" s="4"/>
      <c r="J49" s="4">
        <v>600</v>
      </c>
      <c r="K49" s="5">
        <v>36538</v>
      </c>
      <c r="L49" s="4" t="s">
        <v>5</v>
      </c>
      <c r="M49" s="6">
        <v>2030</v>
      </c>
    </row>
    <row r="50" spans="1:13" x14ac:dyDescent="0.35">
      <c r="A50" s="154" t="s">
        <v>41</v>
      </c>
      <c r="B50" s="3" t="s">
        <v>41</v>
      </c>
      <c r="C50" s="3" t="s">
        <v>324</v>
      </c>
      <c r="D50" s="3" t="s">
        <v>236</v>
      </c>
      <c r="E50" s="4">
        <v>1500</v>
      </c>
      <c r="F50" s="5">
        <v>38275</v>
      </c>
      <c r="G50" s="88" t="s">
        <v>16</v>
      </c>
      <c r="H50" s="6">
        <v>2030</v>
      </c>
      <c r="I50" s="4"/>
      <c r="J50" s="4">
        <v>1500</v>
      </c>
      <c r="K50" s="5">
        <v>38275</v>
      </c>
      <c r="L50" s="4" t="s">
        <v>16</v>
      </c>
      <c r="M50" s="6">
        <v>2030</v>
      </c>
    </row>
    <row r="51" spans="1:13" x14ac:dyDescent="0.35">
      <c r="A51" s="154"/>
      <c r="B51" s="3" t="s">
        <v>41</v>
      </c>
      <c r="C51" s="3" t="s">
        <v>327</v>
      </c>
      <c r="D51" s="3" t="s">
        <v>228</v>
      </c>
      <c r="E51" s="4">
        <v>500</v>
      </c>
      <c r="F51" s="5">
        <v>38275</v>
      </c>
      <c r="G51" s="88" t="s">
        <v>16</v>
      </c>
      <c r="H51" s="6">
        <v>2030</v>
      </c>
      <c r="I51" s="4"/>
      <c r="J51" s="4">
        <v>500</v>
      </c>
      <c r="K51" s="5">
        <v>38275</v>
      </c>
      <c r="L51" s="4" t="s">
        <v>16</v>
      </c>
      <c r="M51" s="6">
        <v>2030</v>
      </c>
    </row>
    <row r="52" spans="1:13" x14ac:dyDescent="0.35">
      <c r="A52" s="2" t="s">
        <v>42</v>
      </c>
      <c r="B52" s="3" t="s">
        <v>43</v>
      </c>
      <c r="C52" s="3" t="s">
        <v>324</v>
      </c>
      <c r="D52" s="3" t="s">
        <v>236</v>
      </c>
      <c r="E52" s="4">
        <v>900</v>
      </c>
      <c r="F52" s="5">
        <v>36538</v>
      </c>
      <c r="G52" s="88" t="s">
        <v>5</v>
      </c>
      <c r="H52" s="6">
        <v>2030</v>
      </c>
      <c r="I52" s="4"/>
      <c r="J52" s="4">
        <v>900</v>
      </c>
      <c r="K52" s="5">
        <v>36538</v>
      </c>
      <c r="L52" s="4" t="s">
        <v>5</v>
      </c>
      <c r="M52" s="6">
        <v>2030</v>
      </c>
    </row>
    <row r="53" spans="1:13" x14ac:dyDescent="0.35">
      <c r="A53" s="154" t="s">
        <v>44</v>
      </c>
      <c r="B53" s="3" t="s">
        <v>45</v>
      </c>
      <c r="C53" s="3" t="s">
        <v>324</v>
      </c>
      <c r="D53" s="3" t="s">
        <v>236</v>
      </c>
      <c r="E53" s="4">
        <v>1100</v>
      </c>
      <c r="F53" s="5">
        <v>42485</v>
      </c>
      <c r="G53" s="88" t="s">
        <v>8</v>
      </c>
      <c r="H53" s="6">
        <v>2042</v>
      </c>
      <c r="I53" s="4"/>
      <c r="J53" s="4">
        <v>1100</v>
      </c>
      <c r="K53" s="5">
        <v>42485</v>
      </c>
      <c r="L53" s="4" t="s">
        <v>8</v>
      </c>
      <c r="M53" s="6">
        <v>2042</v>
      </c>
    </row>
    <row r="54" spans="1:13" x14ac:dyDescent="0.35">
      <c r="A54" s="154"/>
      <c r="B54" s="3" t="s">
        <v>45</v>
      </c>
      <c r="C54" s="3" t="s">
        <v>327</v>
      </c>
      <c r="D54" s="3" t="s">
        <v>228</v>
      </c>
      <c r="E54" s="4">
        <v>3000</v>
      </c>
      <c r="F54" s="5">
        <v>42485</v>
      </c>
      <c r="G54" s="88" t="s">
        <v>8</v>
      </c>
      <c r="H54" s="6">
        <v>2042</v>
      </c>
      <c r="I54" s="4"/>
      <c r="J54" s="4">
        <v>3000</v>
      </c>
      <c r="K54" s="5">
        <v>42485</v>
      </c>
      <c r="L54" s="4" t="s">
        <v>8</v>
      </c>
      <c r="M54" s="6">
        <v>2042</v>
      </c>
    </row>
    <row r="55" spans="1:13" x14ac:dyDescent="0.35">
      <c r="A55" s="154"/>
      <c r="B55" s="3" t="s">
        <v>46</v>
      </c>
      <c r="C55" s="3" t="s">
        <v>324</v>
      </c>
      <c r="D55" s="3" t="s">
        <v>236</v>
      </c>
      <c r="E55" s="4">
        <v>1200</v>
      </c>
      <c r="F55" s="5">
        <v>38275</v>
      </c>
      <c r="G55" s="88" t="s">
        <v>16</v>
      </c>
      <c r="H55" s="6">
        <v>2030</v>
      </c>
      <c r="I55" s="4"/>
      <c r="J55" s="4">
        <v>1200</v>
      </c>
      <c r="K55" s="5">
        <v>38275</v>
      </c>
      <c r="L55" s="4" t="s">
        <v>16</v>
      </c>
      <c r="M55" s="6">
        <v>2030</v>
      </c>
    </row>
    <row r="56" spans="1:13" x14ac:dyDescent="0.35">
      <c r="A56" s="154"/>
      <c r="B56" s="3" t="s">
        <v>46</v>
      </c>
      <c r="C56" s="3" t="s">
        <v>327</v>
      </c>
      <c r="D56" s="3" t="s">
        <v>228</v>
      </c>
      <c r="E56" s="4">
        <v>2200</v>
      </c>
      <c r="F56" s="5">
        <v>42485</v>
      </c>
      <c r="G56" s="88" t="s">
        <v>8</v>
      </c>
      <c r="H56" s="6">
        <v>2042</v>
      </c>
      <c r="I56" s="4"/>
      <c r="J56" s="4">
        <v>2200</v>
      </c>
      <c r="K56" s="5">
        <v>42485</v>
      </c>
      <c r="L56" s="4" t="s">
        <v>8</v>
      </c>
      <c r="M56" s="6">
        <v>2042</v>
      </c>
    </row>
    <row r="57" spans="1:13" x14ac:dyDescent="0.35">
      <c r="A57" s="2" t="s">
        <v>47</v>
      </c>
      <c r="B57" s="3" t="s">
        <v>48</v>
      </c>
      <c r="C57" s="3" t="s">
        <v>327</v>
      </c>
      <c r="D57" s="3" t="s">
        <v>228</v>
      </c>
      <c r="E57" s="4">
        <v>1500</v>
      </c>
      <c r="F57" s="5">
        <v>36538</v>
      </c>
      <c r="G57" s="88" t="s">
        <v>5</v>
      </c>
      <c r="H57" s="6">
        <v>2030</v>
      </c>
      <c r="I57" s="4"/>
      <c r="J57" s="4">
        <v>1500</v>
      </c>
      <c r="K57" s="5">
        <v>36538</v>
      </c>
      <c r="L57" s="4" t="s">
        <v>5</v>
      </c>
      <c r="M57" s="6">
        <v>2030</v>
      </c>
    </row>
    <row r="58" spans="1:13" x14ac:dyDescent="0.35">
      <c r="A58" s="154" t="s">
        <v>49</v>
      </c>
      <c r="B58" s="3" t="s">
        <v>49</v>
      </c>
      <c r="C58" s="3" t="s">
        <v>324</v>
      </c>
      <c r="D58" s="3" t="s">
        <v>236</v>
      </c>
      <c r="E58" s="4">
        <v>1300</v>
      </c>
      <c r="F58" s="5">
        <v>38275</v>
      </c>
      <c r="G58" s="88" t="s">
        <v>16</v>
      </c>
      <c r="H58" s="6">
        <v>2030</v>
      </c>
      <c r="I58" s="4"/>
      <c r="J58" s="4">
        <v>1300</v>
      </c>
      <c r="K58" s="5">
        <v>38275</v>
      </c>
      <c r="L58" s="4" t="s">
        <v>16</v>
      </c>
      <c r="M58" s="6">
        <v>2030</v>
      </c>
    </row>
    <row r="59" spans="1:13" ht="16.5" customHeight="1" x14ac:dyDescent="0.35">
      <c r="A59" s="154"/>
      <c r="B59" s="3" t="s">
        <v>49</v>
      </c>
      <c r="C59" s="3" t="s">
        <v>327</v>
      </c>
      <c r="D59" s="3" t="s">
        <v>228</v>
      </c>
      <c r="E59" s="4">
        <v>1200</v>
      </c>
      <c r="F59" s="5">
        <v>38275</v>
      </c>
      <c r="G59" s="88" t="s">
        <v>16</v>
      </c>
      <c r="H59" s="6">
        <v>2030</v>
      </c>
      <c r="I59" s="4"/>
      <c r="J59" s="4">
        <v>1200</v>
      </c>
      <c r="K59" s="5">
        <v>38275</v>
      </c>
      <c r="L59" s="4" t="s">
        <v>16</v>
      </c>
      <c r="M59" s="6">
        <v>2030</v>
      </c>
    </row>
    <row r="60" spans="1:13" x14ac:dyDescent="0.35">
      <c r="A60" s="154" t="s">
        <v>50</v>
      </c>
      <c r="B60" s="3" t="s">
        <v>51</v>
      </c>
      <c r="C60" s="3" t="s">
        <v>327</v>
      </c>
      <c r="D60" s="3" t="s">
        <v>228</v>
      </c>
      <c r="E60" s="4">
        <v>2000</v>
      </c>
      <c r="F60" s="5">
        <v>42485</v>
      </c>
      <c r="G60" s="88" t="s">
        <v>8</v>
      </c>
      <c r="H60" s="6">
        <v>2042</v>
      </c>
      <c r="I60" s="7"/>
      <c r="J60" s="4">
        <v>2000</v>
      </c>
      <c r="K60" s="5">
        <v>42485</v>
      </c>
      <c r="L60" s="4" t="s">
        <v>8</v>
      </c>
      <c r="M60" s="6">
        <v>2042</v>
      </c>
    </row>
    <row r="61" spans="1:13" x14ac:dyDescent="0.35">
      <c r="A61" s="154"/>
      <c r="B61" s="3" t="s">
        <v>52</v>
      </c>
      <c r="C61" s="3" t="s">
        <v>327</v>
      </c>
      <c r="D61" s="3" t="s">
        <v>228</v>
      </c>
      <c r="E61" s="4">
        <v>1500</v>
      </c>
      <c r="F61" s="5">
        <v>42485</v>
      </c>
      <c r="G61" s="88" t="s">
        <v>8</v>
      </c>
      <c r="H61" s="6">
        <v>2042</v>
      </c>
      <c r="I61" s="7"/>
      <c r="J61" s="4">
        <v>1500</v>
      </c>
      <c r="K61" s="5">
        <v>42485</v>
      </c>
      <c r="L61" s="4" t="s">
        <v>8</v>
      </c>
      <c r="M61" s="6">
        <v>2042</v>
      </c>
    </row>
    <row r="62" spans="1:13" x14ac:dyDescent="0.35">
      <c r="A62" s="154"/>
      <c r="B62" s="3" t="s">
        <v>53</v>
      </c>
      <c r="C62" s="3" t="s">
        <v>327</v>
      </c>
      <c r="D62" s="3" t="s">
        <v>228</v>
      </c>
      <c r="E62" s="4">
        <v>2000</v>
      </c>
      <c r="F62" s="5">
        <v>42485</v>
      </c>
      <c r="G62" s="88" t="s">
        <v>8</v>
      </c>
      <c r="H62" s="6">
        <v>2042</v>
      </c>
      <c r="I62" s="4"/>
      <c r="J62" s="4">
        <v>2000</v>
      </c>
      <c r="K62" s="5">
        <v>42485</v>
      </c>
      <c r="L62" s="4" t="s">
        <v>8</v>
      </c>
      <c r="M62" s="6">
        <v>2042</v>
      </c>
    </row>
    <row r="63" spans="1:13" x14ac:dyDescent="0.35">
      <c r="A63" s="154"/>
      <c r="B63" s="3" t="s">
        <v>54</v>
      </c>
      <c r="C63" s="3" t="s">
        <v>327</v>
      </c>
      <c r="D63" s="3" t="s">
        <v>228</v>
      </c>
      <c r="E63" s="4">
        <v>6000</v>
      </c>
      <c r="F63" s="5">
        <v>42485</v>
      </c>
      <c r="G63" s="88" t="s">
        <v>8</v>
      </c>
      <c r="H63" s="6">
        <v>2042</v>
      </c>
      <c r="I63" s="7"/>
      <c r="J63" s="4">
        <v>6000</v>
      </c>
      <c r="K63" s="5">
        <v>42485</v>
      </c>
      <c r="L63" s="4" t="s">
        <v>8</v>
      </c>
      <c r="M63" s="6">
        <v>2042</v>
      </c>
    </row>
    <row r="64" spans="1:13" x14ac:dyDescent="0.35">
      <c r="A64" s="154"/>
      <c r="B64" s="3" t="s">
        <v>55</v>
      </c>
      <c r="C64" s="3" t="s">
        <v>324</v>
      </c>
      <c r="D64" s="3" t="s">
        <v>236</v>
      </c>
      <c r="E64" s="4">
        <v>8000</v>
      </c>
      <c r="F64" s="5">
        <v>42485</v>
      </c>
      <c r="G64" s="88" t="s">
        <v>8</v>
      </c>
      <c r="H64" s="6">
        <v>2042</v>
      </c>
      <c r="I64" s="7"/>
      <c r="J64" s="4">
        <v>8000</v>
      </c>
      <c r="K64" s="5">
        <v>42485</v>
      </c>
      <c r="L64" s="4" t="s">
        <v>8</v>
      </c>
      <c r="M64" s="6">
        <v>2042</v>
      </c>
    </row>
    <row r="65" spans="1:13" x14ac:dyDescent="0.35">
      <c r="A65" s="154"/>
      <c r="B65" s="3" t="s">
        <v>55</v>
      </c>
      <c r="C65" s="3" t="s">
        <v>327</v>
      </c>
      <c r="D65" s="3" t="s">
        <v>228</v>
      </c>
      <c r="E65" s="4">
        <v>3500</v>
      </c>
      <c r="F65" s="50">
        <v>43739</v>
      </c>
      <c r="G65" s="88"/>
      <c r="H65" s="6">
        <v>2030</v>
      </c>
      <c r="I65" s="7"/>
      <c r="J65" s="4">
        <v>3500</v>
      </c>
      <c r="K65" s="50">
        <v>43739</v>
      </c>
      <c r="L65" s="4" t="s">
        <v>16</v>
      </c>
      <c r="M65" s="6">
        <v>2030</v>
      </c>
    </row>
    <row r="66" spans="1:13" x14ac:dyDescent="0.35">
      <c r="A66" s="154"/>
      <c r="B66" s="3" t="s">
        <v>56</v>
      </c>
      <c r="C66" s="3" t="s">
        <v>327</v>
      </c>
      <c r="D66" s="3" t="s">
        <v>228</v>
      </c>
      <c r="E66" s="4">
        <v>2000</v>
      </c>
      <c r="F66" s="5">
        <v>42485</v>
      </c>
      <c r="G66" s="88" t="s">
        <v>8</v>
      </c>
      <c r="H66" s="6">
        <v>2042</v>
      </c>
      <c r="I66" s="7"/>
      <c r="J66" s="4">
        <v>2000</v>
      </c>
      <c r="K66" s="5">
        <v>42485</v>
      </c>
      <c r="L66" s="4" t="s">
        <v>8</v>
      </c>
      <c r="M66" s="6">
        <v>2042</v>
      </c>
    </row>
    <row r="67" spans="1:13" x14ac:dyDescent="0.35">
      <c r="A67" s="154"/>
      <c r="B67" s="3" t="s">
        <v>57</v>
      </c>
      <c r="C67" s="3" t="s">
        <v>327</v>
      </c>
      <c r="D67" s="3" t="s">
        <v>228</v>
      </c>
      <c r="E67" s="4">
        <v>3500</v>
      </c>
      <c r="F67" s="5">
        <v>42485</v>
      </c>
      <c r="G67" s="88" t="s">
        <v>8</v>
      </c>
      <c r="H67" s="6">
        <v>2042</v>
      </c>
      <c r="I67" s="7"/>
      <c r="J67" s="4">
        <v>3500</v>
      </c>
      <c r="K67" s="5">
        <v>42485</v>
      </c>
      <c r="L67" s="4" t="s">
        <v>8</v>
      </c>
      <c r="M67" s="6">
        <v>2042</v>
      </c>
    </row>
    <row r="68" spans="1:13" x14ac:dyDescent="0.35">
      <c r="A68" s="154"/>
      <c r="B68" s="3" t="s">
        <v>58</v>
      </c>
      <c r="C68" s="3" t="s">
        <v>327</v>
      </c>
      <c r="D68" s="3" t="s">
        <v>228</v>
      </c>
      <c r="E68" s="4">
        <v>1200</v>
      </c>
      <c r="F68" s="5">
        <v>42485</v>
      </c>
      <c r="G68" s="88" t="s">
        <v>8</v>
      </c>
      <c r="H68" s="6">
        <v>2042</v>
      </c>
      <c r="I68" s="4"/>
      <c r="J68" s="4">
        <v>1200</v>
      </c>
      <c r="K68" s="5">
        <v>42485</v>
      </c>
      <c r="L68" s="4" t="s">
        <v>8</v>
      </c>
      <c r="M68" s="6">
        <v>2042</v>
      </c>
    </row>
    <row r="69" spans="1:13" x14ac:dyDescent="0.35">
      <c r="A69" s="154"/>
      <c r="B69" s="3" t="s">
        <v>58</v>
      </c>
      <c r="C69" s="3" t="s">
        <v>324</v>
      </c>
      <c r="D69" s="3" t="s">
        <v>236</v>
      </c>
      <c r="E69" s="4">
        <v>1000</v>
      </c>
      <c r="F69" s="50">
        <v>43739</v>
      </c>
      <c r="G69" s="88"/>
      <c r="H69" s="6">
        <v>2042</v>
      </c>
      <c r="I69" s="4"/>
      <c r="J69" s="4">
        <v>1000</v>
      </c>
      <c r="K69" s="50">
        <v>43739</v>
      </c>
      <c r="L69" s="4"/>
      <c r="M69" s="6">
        <v>2042</v>
      </c>
    </row>
    <row r="70" spans="1:13" x14ac:dyDescent="0.35">
      <c r="A70" s="154"/>
      <c r="B70" s="3" t="s">
        <v>59</v>
      </c>
      <c r="C70" s="3" t="s">
        <v>327</v>
      </c>
      <c r="D70" s="3" t="s">
        <v>228</v>
      </c>
      <c r="E70" s="4">
        <v>4000</v>
      </c>
      <c r="F70" s="5">
        <v>42485</v>
      </c>
      <c r="G70" s="88" t="s">
        <v>8</v>
      </c>
      <c r="H70" s="6">
        <v>2042</v>
      </c>
      <c r="I70" s="4"/>
      <c r="J70" s="4">
        <v>4000</v>
      </c>
      <c r="K70" s="5">
        <v>42485</v>
      </c>
      <c r="L70" s="4" t="s">
        <v>8</v>
      </c>
      <c r="M70" s="6">
        <v>2042</v>
      </c>
    </row>
    <row r="71" spans="1:13" x14ac:dyDescent="0.35">
      <c r="A71" s="154"/>
      <c r="B71" s="3" t="s">
        <v>60</v>
      </c>
      <c r="C71" s="3" t="s">
        <v>327</v>
      </c>
      <c r="D71" s="3" t="s">
        <v>228</v>
      </c>
      <c r="E71" s="4">
        <v>1000</v>
      </c>
      <c r="F71" s="5">
        <v>42485</v>
      </c>
      <c r="G71" s="88" t="s">
        <v>8</v>
      </c>
      <c r="H71" s="6">
        <v>2042</v>
      </c>
      <c r="I71" s="4"/>
      <c r="J71" s="4">
        <v>1000</v>
      </c>
      <c r="K71" s="5">
        <v>42485</v>
      </c>
      <c r="L71" s="4" t="s">
        <v>8</v>
      </c>
      <c r="M71" s="6">
        <v>2042</v>
      </c>
    </row>
    <row r="72" spans="1:13" ht="13.5" customHeight="1" x14ac:dyDescent="0.35">
      <c r="A72" s="154" t="s">
        <v>61</v>
      </c>
      <c r="B72" s="3" t="s">
        <v>61</v>
      </c>
      <c r="C72" s="3" t="s">
        <v>324</v>
      </c>
      <c r="D72" s="3" t="s">
        <v>236</v>
      </c>
      <c r="E72" s="4">
        <v>400</v>
      </c>
      <c r="F72" s="5">
        <v>36538</v>
      </c>
      <c r="G72" s="88" t="s">
        <v>5</v>
      </c>
      <c r="H72" s="6">
        <v>2030</v>
      </c>
      <c r="I72" s="4"/>
      <c r="J72" s="4">
        <v>400</v>
      </c>
      <c r="K72" s="5">
        <v>36538</v>
      </c>
      <c r="L72" s="4" t="s">
        <v>5</v>
      </c>
      <c r="M72" s="6">
        <v>2030</v>
      </c>
    </row>
    <row r="73" spans="1:13" x14ac:dyDescent="0.35">
      <c r="A73" s="154"/>
      <c r="B73" s="3" t="s">
        <v>61</v>
      </c>
      <c r="C73" s="3" t="s">
        <v>327</v>
      </c>
      <c r="D73" s="3" t="s">
        <v>228</v>
      </c>
      <c r="E73" s="4">
        <v>600</v>
      </c>
      <c r="F73" s="5">
        <v>36538</v>
      </c>
      <c r="G73" s="88" t="s">
        <v>5</v>
      </c>
      <c r="H73" s="6">
        <v>2030</v>
      </c>
      <c r="I73" s="4"/>
      <c r="J73" s="4">
        <v>600</v>
      </c>
      <c r="K73" s="5">
        <v>36538</v>
      </c>
      <c r="L73" s="4" t="s">
        <v>5</v>
      </c>
      <c r="M73" s="6">
        <v>2030</v>
      </c>
    </row>
    <row r="74" spans="1:13" x14ac:dyDescent="0.35">
      <c r="A74" s="2" t="s">
        <v>62</v>
      </c>
      <c r="B74" s="3" t="s">
        <v>62</v>
      </c>
      <c r="C74" s="3" t="s">
        <v>327</v>
      </c>
      <c r="D74" s="3" t="s">
        <v>228</v>
      </c>
      <c r="E74" s="4">
        <v>4500</v>
      </c>
      <c r="F74" s="5">
        <v>42485</v>
      </c>
      <c r="G74" s="88" t="s">
        <v>8</v>
      </c>
      <c r="H74" s="6">
        <v>2042</v>
      </c>
      <c r="I74" s="4"/>
      <c r="J74" s="4">
        <v>4500</v>
      </c>
      <c r="K74" s="5">
        <v>42485</v>
      </c>
      <c r="L74" s="4" t="s">
        <v>8</v>
      </c>
      <c r="M74" s="6">
        <v>2042</v>
      </c>
    </row>
    <row r="75" spans="1:13" s="10" customFormat="1" x14ac:dyDescent="0.35">
      <c r="A75" s="158" t="s">
        <v>63</v>
      </c>
      <c r="B75" s="158"/>
      <c r="C75" s="8"/>
      <c r="D75" s="9"/>
      <c r="E75" s="8">
        <f>SUM(E5:E74)</f>
        <v>109460</v>
      </c>
      <c r="F75" s="9"/>
      <c r="G75" s="100"/>
      <c r="H75" s="9"/>
      <c r="I75" s="8"/>
      <c r="J75" s="8">
        <f>SUM(J5:J74)</f>
        <v>109310</v>
      </c>
      <c r="K75" s="9"/>
      <c r="L75" s="9"/>
      <c r="M75" s="9"/>
    </row>
    <row r="76" spans="1:13" x14ac:dyDescent="0.35">
      <c r="A76" s="155" t="s">
        <v>64</v>
      </c>
      <c r="B76" s="155"/>
      <c r="C76" s="13"/>
      <c r="D76" s="12"/>
      <c r="E76" s="11"/>
      <c r="F76" s="12"/>
      <c r="G76" s="101"/>
      <c r="H76" s="12"/>
      <c r="I76" s="13">
        <f>SUM(I5:I74)</f>
        <v>-150</v>
      </c>
      <c r="J76" s="11"/>
      <c r="K76" s="12"/>
      <c r="L76" s="12"/>
      <c r="M76" s="12"/>
    </row>
    <row r="77" spans="1:13" x14ac:dyDescent="0.35">
      <c r="A77" s="159" t="s">
        <v>222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</row>
    <row r="78" spans="1:13" ht="16" customHeight="1" x14ac:dyDescent="0.35">
      <c r="A78" s="53" t="s">
        <v>65</v>
      </c>
      <c r="B78" s="3" t="s">
        <v>65</v>
      </c>
      <c r="C78" s="3" t="s">
        <v>329</v>
      </c>
      <c r="D78" s="3" t="s">
        <v>235</v>
      </c>
      <c r="E78" s="4">
        <v>2800</v>
      </c>
      <c r="F78" s="5">
        <v>40504</v>
      </c>
      <c r="G78" s="88" t="s">
        <v>66</v>
      </c>
      <c r="H78" s="6">
        <v>2039</v>
      </c>
      <c r="I78" s="4"/>
      <c r="J78" s="4">
        <v>2800</v>
      </c>
      <c r="K78" s="5">
        <v>40504</v>
      </c>
      <c r="L78" s="4" t="s">
        <v>66</v>
      </c>
      <c r="M78" s="6">
        <v>2039</v>
      </c>
    </row>
    <row r="79" spans="1:13" ht="19.5" customHeight="1" x14ac:dyDescent="0.35">
      <c r="A79" s="154" t="s">
        <v>68</v>
      </c>
      <c r="B79" s="3" t="s">
        <v>69</v>
      </c>
      <c r="C79" s="3" t="s">
        <v>324</v>
      </c>
      <c r="D79" s="3" t="s">
        <v>238</v>
      </c>
      <c r="E79" s="4">
        <v>370</v>
      </c>
      <c r="F79" s="5">
        <v>37211</v>
      </c>
      <c r="G79" s="88" t="s">
        <v>70</v>
      </c>
      <c r="H79" s="4">
        <v>2020</v>
      </c>
      <c r="I79" s="4"/>
      <c r="J79" s="4">
        <v>370</v>
      </c>
      <c r="K79" s="5">
        <v>44403</v>
      </c>
      <c r="L79" s="4"/>
      <c r="M79" s="4">
        <v>2045</v>
      </c>
    </row>
    <row r="80" spans="1:13" x14ac:dyDescent="0.35">
      <c r="A80" s="154"/>
      <c r="B80" s="3" t="s">
        <v>69</v>
      </c>
      <c r="C80" s="3" t="s">
        <v>327</v>
      </c>
      <c r="D80" s="24" t="s">
        <v>248</v>
      </c>
      <c r="E80" s="4">
        <v>120</v>
      </c>
      <c r="F80" s="5">
        <v>37211</v>
      </c>
      <c r="G80" s="88" t="s">
        <v>70</v>
      </c>
      <c r="H80" s="4">
        <v>2020</v>
      </c>
      <c r="I80" s="4"/>
      <c r="J80" s="4">
        <v>120</v>
      </c>
      <c r="K80" s="5">
        <v>44403</v>
      </c>
      <c r="L80" s="4"/>
      <c r="M80" s="4">
        <v>2045</v>
      </c>
    </row>
    <row r="81" spans="1:13" x14ac:dyDescent="0.35">
      <c r="A81" s="154"/>
      <c r="B81" s="3" t="s">
        <v>71</v>
      </c>
      <c r="C81" s="3" t="s">
        <v>327</v>
      </c>
      <c r="D81" s="24" t="s">
        <v>247</v>
      </c>
      <c r="E81" s="4">
        <v>1000</v>
      </c>
      <c r="F81" s="5">
        <v>38813</v>
      </c>
      <c r="G81" s="88" t="s">
        <v>67</v>
      </c>
      <c r="H81" s="4">
        <v>2035</v>
      </c>
      <c r="I81" s="4"/>
      <c r="J81" s="4">
        <v>1000</v>
      </c>
      <c r="K81" s="5">
        <v>38813</v>
      </c>
      <c r="L81" s="4" t="s">
        <v>67</v>
      </c>
      <c r="M81" s="4">
        <v>2035</v>
      </c>
    </row>
    <row r="82" spans="1:13" x14ac:dyDescent="0.35">
      <c r="A82" s="154"/>
      <c r="B82" s="3" t="s">
        <v>71</v>
      </c>
      <c r="C82" s="3" t="s">
        <v>327</v>
      </c>
      <c r="D82" s="24" t="s">
        <v>248</v>
      </c>
      <c r="E82" s="4">
        <v>250</v>
      </c>
      <c r="F82" s="5">
        <v>38813</v>
      </c>
      <c r="G82" s="88" t="s">
        <v>67</v>
      </c>
      <c r="H82" s="4">
        <v>2035</v>
      </c>
      <c r="I82" s="4"/>
      <c r="J82" s="4">
        <v>250</v>
      </c>
      <c r="K82" s="5">
        <v>38813</v>
      </c>
      <c r="L82" s="4" t="s">
        <v>67</v>
      </c>
      <c r="M82" s="4">
        <v>2035</v>
      </c>
    </row>
    <row r="83" spans="1:13" ht="15.5" customHeight="1" x14ac:dyDescent="0.35">
      <c r="A83" s="2" t="s">
        <v>72</v>
      </c>
      <c r="B83" s="3" t="s">
        <v>72</v>
      </c>
      <c r="C83" s="3" t="s">
        <v>329</v>
      </c>
      <c r="D83" s="3" t="s">
        <v>235</v>
      </c>
      <c r="E83" s="3">
        <v>2200</v>
      </c>
      <c r="F83" s="15">
        <v>40388</v>
      </c>
      <c r="G83" s="88" t="s">
        <v>73</v>
      </c>
      <c r="H83" s="4">
        <v>2036</v>
      </c>
      <c r="I83" s="4"/>
      <c r="J83" s="3">
        <v>2200</v>
      </c>
      <c r="K83" s="15">
        <v>40388</v>
      </c>
      <c r="L83" s="4" t="s">
        <v>73</v>
      </c>
      <c r="M83" s="4">
        <v>2036</v>
      </c>
    </row>
    <row r="84" spans="1:13" x14ac:dyDescent="0.35">
      <c r="A84" s="168" t="s">
        <v>339</v>
      </c>
      <c r="B84" s="3" t="s">
        <v>75</v>
      </c>
      <c r="C84" s="3" t="s">
        <v>327</v>
      </c>
      <c r="D84" s="24" t="s">
        <v>247</v>
      </c>
      <c r="E84" s="4">
        <v>50</v>
      </c>
      <c r="F84" s="5">
        <v>44217</v>
      </c>
      <c r="G84" s="88"/>
      <c r="H84" s="4">
        <v>2050</v>
      </c>
      <c r="I84" s="4"/>
      <c r="J84" s="4">
        <v>50</v>
      </c>
      <c r="K84" s="5">
        <v>44217</v>
      </c>
      <c r="L84" s="4"/>
      <c r="M84" s="4">
        <v>2050</v>
      </c>
    </row>
    <row r="85" spans="1:13" x14ac:dyDescent="0.35">
      <c r="A85" s="168"/>
      <c r="B85" s="3" t="s">
        <v>75</v>
      </c>
      <c r="C85" s="3" t="s">
        <v>327</v>
      </c>
      <c r="D85" s="24" t="s">
        <v>247</v>
      </c>
      <c r="E85" s="4">
        <v>1400</v>
      </c>
      <c r="F85" s="5">
        <v>44216</v>
      </c>
      <c r="G85" s="88"/>
      <c r="H85" s="4">
        <v>2050</v>
      </c>
      <c r="I85" s="4"/>
      <c r="J85" s="4">
        <v>1400</v>
      </c>
      <c r="K85" s="5">
        <v>44216</v>
      </c>
      <c r="L85" s="4"/>
      <c r="M85" s="4">
        <v>2050</v>
      </c>
    </row>
    <row r="86" spans="1:13" x14ac:dyDescent="0.35">
      <c r="A86" s="168"/>
      <c r="B86" s="3" t="s">
        <v>76</v>
      </c>
      <c r="C86" s="3" t="s">
        <v>327</v>
      </c>
      <c r="D86" s="24" t="s">
        <v>247</v>
      </c>
      <c r="E86" s="4">
        <v>700</v>
      </c>
      <c r="F86" s="5">
        <v>44217</v>
      </c>
      <c r="G86" s="88"/>
      <c r="H86" s="4">
        <v>2050</v>
      </c>
      <c r="I86" s="4"/>
      <c r="J86" s="4">
        <v>700</v>
      </c>
      <c r="K86" s="5">
        <v>44217</v>
      </c>
      <c r="L86" s="4"/>
      <c r="M86" s="4">
        <v>2050</v>
      </c>
    </row>
    <row r="87" spans="1:13" x14ac:dyDescent="0.35">
      <c r="A87" s="168"/>
      <c r="B87" s="3" t="s">
        <v>74</v>
      </c>
      <c r="C87" s="3" t="s">
        <v>324</v>
      </c>
      <c r="D87" s="4" t="s">
        <v>238</v>
      </c>
      <c r="E87" s="4">
        <v>700</v>
      </c>
      <c r="F87" s="5">
        <v>44218</v>
      </c>
      <c r="G87" s="88"/>
      <c r="H87" s="4">
        <v>2050</v>
      </c>
      <c r="I87" s="4"/>
      <c r="J87" s="4">
        <v>700</v>
      </c>
      <c r="K87" s="5">
        <v>44218</v>
      </c>
      <c r="L87" s="4"/>
      <c r="M87" s="4">
        <v>2050</v>
      </c>
    </row>
    <row r="88" spans="1:13" x14ac:dyDescent="0.35">
      <c r="A88" s="168"/>
      <c r="B88" s="3" t="s">
        <v>74</v>
      </c>
      <c r="C88" s="3" t="s">
        <v>327</v>
      </c>
      <c r="D88" s="24" t="s">
        <v>247</v>
      </c>
      <c r="E88" s="4">
        <v>50</v>
      </c>
      <c r="F88" s="5">
        <v>44218</v>
      </c>
      <c r="G88" s="88"/>
      <c r="H88" s="4">
        <v>2050</v>
      </c>
      <c r="I88" s="4"/>
      <c r="J88" s="4">
        <v>50</v>
      </c>
      <c r="K88" s="5">
        <v>44218</v>
      </c>
      <c r="L88" s="4"/>
      <c r="M88" s="4">
        <v>2050</v>
      </c>
    </row>
    <row r="89" spans="1:13" x14ac:dyDescent="0.35">
      <c r="A89" s="161" t="s">
        <v>77</v>
      </c>
      <c r="B89" s="3" t="s">
        <v>338</v>
      </c>
      <c r="C89" s="3" t="s">
        <v>324</v>
      </c>
      <c r="D89" s="3" t="s">
        <v>238</v>
      </c>
      <c r="E89" s="4"/>
      <c r="F89" s="5"/>
      <c r="G89" s="88"/>
      <c r="H89" s="4"/>
      <c r="I89" s="4">
        <v>100</v>
      </c>
      <c r="J89" s="4">
        <v>100</v>
      </c>
      <c r="K89" s="14">
        <v>44922</v>
      </c>
      <c r="L89" s="24" t="s">
        <v>340</v>
      </c>
      <c r="M89" s="14">
        <v>55884</v>
      </c>
    </row>
    <row r="90" spans="1:13" x14ac:dyDescent="0.35">
      <c r="A90" s="162"/>
      <c r="B90" s="3" t="s">
        <v>77</v>
      </c>
      <c r="C90" s="3" t="s">
        <v>327</v>
      </c>
      <c r="D90" s="24" t="s">
        <v>248</v>
      </c>
      <c r="E90" s="4">
        <v>100</v>
      </c>
      <c r="F90" s="5">
        <v>36538</v>
      </c>
      <c r="G90" s="88" t="s">
        <v>5</v>
      </c>
      <c r="H90" s="4">
        <v>2035</v>
      </c>
      <c r="I90" s="4"/>
      <c r="J90" s="4">
        <v>100</v>
      </c>
      <c r="K90" s="5">
        <v>36538</v>
      </c>
      <c r="L90" s="4" t="s">
        <v>5</v>
      </c>
      <c r="M90" s="4">
        <v>2035</v>
      </c>
    </row>
    <row r="91" spans="1:13" x14ac:dyDescent="0.35">
      <c r="A91" s="163"/>
      <c r="B91" s="3" t="s">
        <v>77</v>
      </c>
      <c r="C91" s="3" t="s">
        <v>327</v>
      </c>
      <c r="D91" s="24" t="s">
        <v>247</v>
      </c>
      <c r="E91" s="4">
        <v>200</v>
      </c>
      <c r="F91" s="5">
        <v>36538</v>
      </c>
      <c r="G91" s="88" t="s">
        <v>5</v>
      </c>
      <c r="H91" s="4">
        <v>2035</v>
      </c>
      <c r="I91" s="4"/>
      <c r="J91" s="4">
        <v>200</v>
      </c>
      <c r="K91" s="5">
        <v>36538</v>
      </c>
      <c r="L91" s="4" t="s">
        <v>5</v>
      </c>
      <c r="M91" s="4">
        <v>2035</v>
      </c>
    </row>
    <row r="92" spans="1:13" ht="16" customHeight="1" x14ac:dyDescent="0.35">
      <c r="A92" s="154" t="s">
        <v>78</v>
      </c>
      <c r="B92" s="3" t="s">
        <v>79</v>
      </c>
      <c r="C92" s="3" t="s">
        <v>327</v>
      </c>
      <c r="D92" s="24" t="s">
        <v>247</v>
      </c>
      <c r="E92" s="4">
        <v>3300</v>
      </c>
      <c r="F92" s="5">
        <v>38813</v>
      </c>
      <c r="G92" s="88" t="s">
        <v>67</v>
      </c>
      <c r="H92" s="4">
        <v>2035</v>
      </c>
      <c r="I92" s="4"/>
      <c r="J92" s="4">
        <v>3300</v>
      </c>
      <c r="K92" s="5">
        <v>38813</v>
      </c>
      <c r="L92" s="4" t="s">
        <v>67</v>
      </c>
      <c r="M92" s="4">
        <v>2035</v>
      </c>
    </row>
    <row r="93" spans="1:13" ht="14.5" customHeight="1" x14ac:dyDescent="0.35">
      <c r="A93" s="154"/>
      <c r="B93" s="3" t="s">
        <v>80</v>
      </c>
      <c r="C93" s="3" t="s">
        <v>327</v>
      </c>
      <c r="D93" s="3" t="s">
        <v>249</v>
      </c>
      <c r="E93" s="4">
        <v>3600</v>
      </c>
      <c r="F93" s="5">
        <v>38813</v>
      </c>
      <c r="G93" s="88" t="s">
        <v>67</v>
      </c>
      <c r="H93" s="4">
        <v>2035</v>
      </c>
      <c r="I93" s="4"/>
      <c r="J93" s="4">
        <v>3600</v>
      </c>
      <c r="K93" s="5">
        <v>38813</v>
      </c>
      <c r="L93" s="4" t="s">
        <v>67</v>
      </c>
      <c r="M93" s="4">
        <v>2035</v>
      </c>
    </row>
    <row r="94" spans="1:13" ht="12.5" customHeight="1" x14ac:dyDescent="0.35">
      <c r="A94" s="154"/>
      <c r="B94" s="3" t="s">
        <v>81</v>
      </c>
      <c r="C94" s="3" t="s">
        <v>327</v>
      </c>
      <c r="D94" s="3" t="s">
        <v>249</v>
      </c>
      <c r="E94" s="4">
        <v>1200</v>
      </c>
      <c r="F94" s="5">
        <v>38813</v>
      </c>
      <c r="G94" s="88" t="s">
        <v>67</v>
      </c>
      <c r="H94" s="4">
        <v>2035</v>
      </c>
      <c r="I94" s="4"/>
      <c r="J94" s="4">
        <v>1200</v>
      </c>
      <c r="K94" s="5">
        <v>38813</v>
      </c>
      <c r="L94" s="4" t="s">
        <v>67</v>
      </c>
      <c r="M94" s="4">
        <v>2035</v>
      </c>
    </row>
    <row r="95" spans="1:13" ht="15.5" customHeight="1" x14ac:dyDescent="0.35">
      <c r="A95" s="154"/>
      <c r="B95" s="3" t="s">
        <v>82</v>
      </c>
      <c r="C95" s="3" t="s">
        <v>327</v>
      </c>
      <c r="D95" s="3" t="s">
        <v>249</v>
      </c>
      <c r="E95" s="4">
        <v>900</v>
      </c>
      <c r="F95" s="5">
        <v>38813</v>
      </c>
      <c r="G95" s="88" t="s">
        <v>67</v>
      </c>
      <c r="H95" s="4">
        <v>2035</v>
      </c>
      <c r="I95" s="4"/>
      <c r="J95" s="4">
        <v>900</v>
      </c>
      <c r="K95" s="5">
        <v>38813</v>
      </c>
      <c r="L95" s="4" t="s">
        <v>67</v>
      </c>
      <c r="M95" s="4">
        <v>2035</v>
      </c>
    </row>
    <row r="96" spans="1:13" ht="13.5" customHeight="1" x14ac:dyDescent="0.35">
      <c r="A96" s="154"/>
      <c r="B96" s="3" t="s">
        <v>83</v>
      </c>
      <c r="C96" s="3" t="s">
        <v>327</v>
      </c>
      <c r="D96" s="3" t="s">
        <v>249</v>
      </c>
      <c r="E96" s="4">
        <v>50</v>
      </c>
      <c r="F96" s="5">
        <v>38813</v>
      </c>
      <c r="G96" s="88" t="s">
        <v>67</v>
      </c>
      <c r="H96" s="4">
        <v>2035</v>
      </c>
      <c r="I96" s="4"/>
      <c r="J96" s="4">
        <v>50</v>
      </c>
      <c r="K96" s="5">
        <v>38813</v>
      </c>
      <c r="L96" s="4" t="s">
        <v>67</v>
      </c>
      <c r="M96" s="4">
        <v>2035</v>
      </c>
    </row>
    <row r="97" spans="1:13" ht="12.5" customHeight="1" x14ac:dyDescent="0.35">
      <c r="A97" s="154"/>
      <c r="B97" s="3" t="s">
        <v>84</v>
      </c>
      <c r="C97" s="3" t="s">
        <v>327</v>
      </c>
      <c r="D97" s="3" t="s">
        <v>249</v>
      </c>
      <c r="E97" s="4">
        <v>50</v>
      </c>
      <c r="F97" s="5">
        <v>38813</v>
      </c>
      <c r="G97" s="88" t="s">
        <v>67</v>
      </c>
      <c r="H97" s="4">
        <v>2035</v>
      </c>
      <c r="I97" s="4"/>
      <c r="J97" s="4">
        <v>50</v>
      </c>
      <c r="K97" s="5">
        <v>38813</v>
      </c>
      <c r="L97" s="4" t="s">
        <v>67</v>
      </c>
      <c r="M97" s="4">
        <v>2035</v>
      </c>
    </row>
    <row r="98" spans="1:13" ht="14.5" customHeight="1" x14ac:dyDescent="0.35">
      <c r="A98" s="154"/>
      <c r="B98" s="3" t="s">
        <v>85</v>
      </c>
      <c r="C98" s="3" t="s">
        <v>327</v>
      </c>
      <c r="D98" s="3" t="s">
        <v>249</v>
      </c>
      <c r="E98" s="4">
        <v>5970</v>
      </c>
      <c r="F98" s="5">
        <v>38813</v>
      </c>
      <c r="G98" s="88" t="s">
        <v>67</v>
      </c>
      <c r="H98" s="4">
        <v>2035</v>
      </c>
      <c r="I98" s="4"/>
      <c r="J98" s="4">
        <v>5970</v>
      </c>
      <c r="K98" s="5">
        <v>38813</v>
      </c>
      <c r="L98" s="4" t="s">
        <v>67</v>
      </c>
      <c r="M98" s="4">
        <v>2035</v>
      </c>
    </row>
    <row r="99" spans="1:13" x14ac:dyDescent="0.35">
      <c r="A99" s="154"/>
      <c r="B99" s="3" t="s">
        <v>86</v>
      </c>
      <c r="C99" s="3" t="s">
        <v>327</v>
      </c>
      <c r="D99" s="24" t="s">
        <v>248</v>
      </c>
      <c r="E99" s="4">
        <v>170</v>
      </c>
      <c r="F99" s="5">
        <v>38813</v>
      </c>
      <c r="G99" s="88" t="s">
        <v>67</v>
      </c>
      <c r="H99" s="4">
        <v>2035</v>
      </c>
      <c r="I99" s="4"/>
      <c r="J99" s="4">
        <v>170</v>
      </c>
      <c r="K99" s="5">
        <v>38813</v>
      </c>
      <c r="L99" s="4" t="s">
        <v>67</v>
      </c>
      <c r="M99" s="4">
        <v>2035</v>
      </c>
    </row>
    <row r="100" spans="1:13" x14ac:dyDescent="0.35">
      <c r="A100" s="154"/>
      <c r="B100" s="3" t="s">
        <v>87</v>
      </c>
      <c r="C100" s="3" t="s">
        <v>327</v>
      </c>
      <c r="D100" s="24" t="s">
        <v>248</v>
      </c>
      <c r="E100" s="4">
        <v>450</v>
      </c>
      <c r="F100" s="5">
        <v>38813</v>
      </c>
      <c r="G100" s="88" t="s">
        <v>67</v>
      </c>
      <c r="H100" s="4">
        <v>2035</v>
      </c>
      <c r="I100" s="4"/>
      <c r="J100" s="4">
        <v>450</v>
      </c>
      <c r="K100" s="5">
        <v>38813</v>
      </c>
      <c r="L100" s="4" t="s">
        <v>67</v>
      </c>
      <c r="M100" s="4">
        <v>2035</v>
      </c>
    </row>
    <row r="101" spans="1:13" x14ac:dyDescent="0.35">
      <c r="A101" s="154"/>
      <c r="B101" s="3" t="s">
        <v>88</v>
      </c>
      <c r="C101" s="3" t="s">
        <v>327</v>
      </c>
      <c r="D101" s="24" t="s">
        <v>248</v>
      </c>
      <c r="E101" s="4">
        <v>100</v>
      </c>
      <c r="F101" s="5">
        <v>38813</v>
      </c>
      <c r="G101" s="88" t="s">
        <v>67</v>
      </c>
      <c r="H101" s="4">
        <v>2035</v>
      </c>
      <c r="I101" s="4"/>
      <c r="J101" s="4">
        <v>100</v>
      </c>
      <c r="K101" s="5">
        <v>38813</v>
      </c>
      <c r="L101" s="4" t="s">
        <v>67</v>
      </c>
      <c r="M101" s="4">
        <v>2035</v>
      </c>
    </row>
    <row r="102" spans="1:13" x14ac:dyDescent="0.35">
      <c r="A102" s="154"/>
      <c r="B102" s="3" t="s">
        <v>89</v>
      </c>
      <c r="C102" s="3" t="s">
        <v>327</v>
      </c>
      <c r="D102" s="24" t="s">
        <v>248</v>
      </c>
      <c r="E102" s="4">
        <v>390</v>
      </c>
      <c r="F102" s="5">
        <v>38813</v>
      </c>
      <c r="G102" s="88" t="s">
        <v>67</v>
      </c>
      <c r="H102" s="4">
        <v>2035</v>
      </c>
      <c r="I102" s="4"/>
      <c r="J102" s="4">
        <v>390</v>
      </c>
      <c r="K102" s="5">
        <v>38813</v>
      </c>
      <c r="L102" s="4" t="s">
        <v>67</v>
      </c>
      <c r="M102" s="4">
        <v>2035</v>
      </c>
    </row>
    <row r="103" spans="1:13" x14ac:dyDescent="0.35">
      <c r="A103" s="161" t="s">
        <v>90</v>
      </c>
      <c r="B103" s="63" t="s">
        <v>90</v>
      </c>
      <c r="C103" s="3" t="s">
        <v>327</v>
      </c>
      <c r="D103" s="24" t="s">
        <v>247</v>
      </c>
      <c r="E103" s="4"/>
      <c r="F103" s="5"/>
      <c r="G103" s="88"/>
      <c r="H103" s="4"/>
      <c r="I103" s="4">
        <v>300</v>
      </c>
      <c r="J103" s="4">
        <v>300</v>
      </c>
      <c r="K103" s="14">
        <v>44922</v>
      </c>
      <c r="L103" s="24" t="s">
        <v>340</v>
      </c>
      <c r="M103" s="14">
        <v>55884</v>
      </c>
    </row>
    <row r="104" spans="1:13" x14ac:dyDescent="0.35">
      <c r="A104" s="163"/>
      <c r="B104" s="3" t="s">
        <v>90</v>
      </c>
      <c r="C104" s="3" t="s">
        <v>327</v>
      </c>
      <c r="D104" s="24" t="s">
        <v>248</v>
      </c>
      <c r="E104" s="4">
        <v>300</v>
      </c>
      <c r="F104" s="5">
        <v>38813</v>
      </c>
      <c r="G104" s="88" t="s">
        <v>67</v>
      </c>
      <c r="H104" s="4">
        <v>2035</v>
      </c>
      <c r="I104" s="4"/>
      <c r="J104" s="4">
        <v>300</v>
      </c>
      <c r="K104" s="5">
        <v>38813</v>
      </c>
      <c r="L104" s="4" t="s">
        <v>67</v>
      </c>
      <c r="M104" s="4">
        <v>2035</v>
      </c>
    </row>
    <row r="105" spans="1:13" x14ac:dyDescent="0.35">
      <c r="A105" s="161" t="s">
        <v>91</v>
      </c>
      <c r="B105" s="3" t="s">
        <v>92</v>
      </c>
      <c r="C105" s="3" t="s">
        <v>324</v>
      </c>
      <c r="D105" s="3" t="s">
        <v>238</v>
      </c>
      <c r="E105" s="4">
        <v>250</v>
      </c>
      <c r="F105" s="5">
        <v>44216</v>
      </c>
      <c r="G105" s="88"/>
      <c r="H105" s="4">
        <v>2050</v>
      </c>
      <c r="I105" s="4"/>
      <c r="J105" s="4">
        <v>250</v>
      </c>
      <c r="K105" s="5">
        <v>44216</v>
      </c>
      <c r="L105" s="4"/>
      <c r="M105" s="4">
        <v>2050</v>
      </c>
    </row>
    <row r="106" spans="1:13" x14ac:dyDescent="0.35">
      <c r="A106" s="162"/>
      <c r="B106" s="3" t="s">
        <v>92</v>
      </c>
      <c r="C106" s="3" t="s">
        <v>327</v>
      </c>
      <c r="D106" s="24" t="s">
        <v>248</v>
      </c>
      <c r="E106" s="4">
        <v>200</v>
      </c>
      <c r="F106" s="5">
        <v>44216</v>
      </c>
      <c r="G106" s="88"/>
      <c r="H106" s="4">
        <v>2050</v>
      </c>
      <c r="I106" s="4"/>
      <c r="J106" s="4">
        <v>200</v>
      </c>
      <c r="K106" s="5">
        <v>44216</v>
      </c>
      <c r="L106" s="4"/>
      <c r="M106" s="4">
        <v>2050</v>
      </c>
    </row>
    <row r="107" spans="1:13" x14ac:dyDescent="0.35">
      <c r="A107" s="162"/>
      <c r="B107" s="3" t="s">
        <v>92</v>
      </c>
      <c r="C107" s="3" t="s">
        <v>327</v>
      </c>
      <c r="D107" s="24" t="s">
        <v>247</v>
      </c>
      <c r="E107" s="4">
        <v>100</v>
      </c>
      <c r="F107" s="5">
        <v>44216</v>
      </c>
      <c r="G107" s="88"/>
      <c r="H107" s="4">
        <v>2050</v>
      </c>
      <c r="I107" s="4"/>
      <c r="J107" s="4">
        <v>100</v>
      </c>
      <c r="K107" s="5">
        <v>44216</v>
      </c>
      <c r="L107" s="4"/>
      <c r="M107" s="4">
        <v>2050</v>
      </c>
    </row>
    <row r="108" spans="1:13" x14ac:dyDescent="0.35">
      <c r="A108" s="162"/>
      <c r="B108" s="3" t="s">
        <v>93</v>
      </c>
      <c r="C108" s="3" t="s">
        <v>324</v>
      </c>
      <c r="D108" s="3" t="s">
        <v>238</v>
      </c>
      <c r="E108" s="4">
        <v>250</v>
      </c>
      <c r="F108" s="5">
        <v>44216</v>
      </c>
      <c r="G108" s="88"/>
      <c r="H108" s="4">
        <v>2050</v>
      </c>
      <c r="I108" s="4"/>
      <c r="J108" s="4">
        <v>250</v>
      </c>
      <c r="K108" s="5">
        <v>44216</v>
      </c>
      <c r="L108" s="4"/>
      <c r="M108" s="4">
        <v>2050</v>
      </c>
    </row>
    <row r="109" spans="1:13" x14ac:dyDescent="0.35">
      <c r="A109" s="163"/>
      <c r="B109" s="3" t="s">
        <v>93</v>
      </c>
      <c r="C109" s="3" t="s">
        <v>327</v>
      </c>
      <c r="D109" s="24" t="s">
        <v>248</v>
      </c>
      <c r="E109" s="4">
        <v>100</v>
      </c>
      <c r="F109" s="5">
        <v>44216</v>
      </c>
      <c r="G109" s="88"/>
      <c r="H109" s="4">
        <v>2050</v>
      </c>
      <c r="I109" s="4"/>
      <c r="J109" s="4">
        <v>100</v>
      </c>
      <c r="K109" s="5">
        <v>44216</v>
      </c>
      <c r="L109" s="4"/>
      <c r="M109" s="4">
        <v>2050</v>
      </c>
    </row>
    <row r="110" spans="1:13" x14ac:dyDescent="0.35">
      <c r="A110" s="161" t="s">
        <v>94</v>
      </c>
      <c r="B110" s="3" t="s">
        <v>95</v>
      </c>
      <c r="C110" s="3" t="s">
        <v>327</v>
      </c>
      <c r="D110" s="24" t="s">
        <v>248</v>
      </c>
      <c r="E110" s="4">
        <v>180</v>
      </c>
      <c r="F110" s="5">
        <v>44403</v>
      </c>
      <c r="G110" s="88"/>
      <c r="H110" s="4">
        <v>2045</v>
      </c>
      <c r="I110" s="4"/>
      <c r="J110" s="4">
        <v>180</v>
      </c>
      <c r="K110" s="5">
        <v>44403</v>
      </c>
      <c r="L110" s="4"/>
      <c r="M110" s="4">
        <v>2045</v>
      </c>
    </row>
    <row r="111" spans="1:13" x14ac:dyDescent="0.35">
      <c r="A111" s="163"/>
      <c r="B111" s="3" t="s">
        <v>96</v>
      </c>
      <c r="C111" s="3" t="s">
        <v>327</v>
      </c>
      <c r="D111" s="24" t="s">
        <v>248</v>
      </c>
      <c r="E111" s="4">
        <v>1000</v>
      </c>
      <c r="F111" s="5">
        <v>44491</v>
      </c>
      <c r="G111" s="88"/>
      <c r="H111" s="4">
        <v>2045</v>
      </c>
      <c r="I111" s="4"/>
      <c r="J111" s="4">
        <v>1000</v>
      </c>
      <c r="K111" s="5">
        <v>44491</v>
      </c>
      <c r="L111" s="4"/>
      <c r="M111" s="4">
        <v>2045</v>
      </c>
    </row>
    <row r="112" spans="1:13" ht="13" customHeight="1" x14ac:dyDescent="0.35">
      <c r="A112" s="53" t="s">
        <v>97</v>
      </c>
      <c r="B112" s="3" t="s">
        <v>98</v>
      </c>
      <c r="C112" s="3" t="s">
        <v>327</v>
      </c>
      <c r="D112" s="24" t="s">
        <v>248</v>
      </c>
      <c r="E112" s="4">
        <v>100</v>
      </c>
      <c r="F112" s="5">
        <v>38813</v>
      </c>
      <c r="G112" s="88" t="s">
        <v>67</v>
      </c>
      <c r="H112" s="94">
        <v>2023</v>
      </c>
      <c r="I112" s="4"/>
      <c r="J112" s="4">
        <v>100</v>
      </c>
      <c r="K112" s="5">
        <v>38813</v>
      </c>
      <c r="L112" s="4" t="s">
        <v>67</v>
      </c>
      <c r="M112" s="94">
        <v>2023</v>
      </c>
    </row>
    <row r="113" spans="1:13" x14ac:dyDescent="0.35">
      <c r="A113" s="53"/>
      <c r="B113" s="3" t="s">
        <v>99</v>
      </c>
      <c r="C113" s="3" t="s">
        <v>327</v>
      </c>
      <c r="D113" s="24" t="s">
        <v>248</v>
      </c>
      <c r="E113" s="4">
        <v>1600</v>
      </c>
      <c r="F113" s="5">
        <v>44491</v>
      </c>
      <c r="G113" s="88"/>
      <c r="H113" s="4">
        <v>2045</v>
      </c>
      <c r="I113" s="4"/>
      <c r="J113" s="4">
        <v>1600</v>
      </c>
      <c r="K113" s="5">
        <v>44491</v>
      </c>
      <c r="L113" s="4"/>
      <c r="M113" s="4">
        <v>2045</v>
      </c>
    </row>
    <row r="114" spans="1:13" x14ac:dyDescent="0.35">
      <c r="A114" s="154" t="s">
        <v>100</v>
      </c>
      <c r="B114" s="3" t="s">
        <v>101</v>
      </c>
      <c r="C114" s="3" t="s">
        <v>327</v>
      </c>
      <c r="D114" s="24" t="s">
        <v>248</v>
      </c>
      <c r="E114" s="4">
        <v>450</v>
      </c>
      <c r="F114" s="5">
        <v>38813</v>
      </c>
      <c r="G114" s="88" t="s">
        <v>67</v>
      </c>
      <c r="H114" s="4">
        <v>2035</v>
      </c>
      <c r="I114" s="4"/>
      <c r="J114" s="4">
        <v>450</v>
      </c>
      <c r="K114" s="5">
        <v>38813</v>
      </c>
      <c r="L114" s="4" t="s">
        <v>67</v>
      </c>
      <c r="M114" s="4">
        <v>2035</v>
      </c>
    </row>
    <row r="115" spans="1:13" x14ac:dyDescent="0.35">
      <c r="A115" s="154"/>
      <c r="B115" s="3" t="s">
        <v>101</v>
      </c>
      <c r="C115" s="3" t="s">
        <v>327</v>
      </c>
      <c r="D115" s="24" t="s">
        <v>247</v>
      </c>
      <c r="E115" s="4">
        <v>450</v>
      </c>
      <c r="F115" s="5">
        <v>38813</v>
      </c>
      <c r="G115" s="88" t="s">
        <v>67</v>
      </c>
      <c r="H115" s="4">
        <v>2035</v>
      </c>
      <c r="I115" s="4"/>
      <c r="J115" s="4">
        <v>450</v>
      </c>
      <c r="K115" s="5">
        <v>38813</v>
      </c>
      <c r="L115" s="4" t="s">
        <v>67</v>
      </c>
      <c r="M115" s="4">
        <v>2035</v>
      </c>
    </row>
    <row r="116" spans="1:13" x14ac:dyDescent="0.35">
      <c r="A116" s="161" t="s">
        <v>180</v>
      </c>
      <c r="B116" s="63" t="s">
        <v>180</v>
      </c>
      <c r="C116" s="3" t="s">
        <v>327</v>
      </c>
      <c r="D116" s="24" t="s">
        <v>228</v>
      </c>
      <c r="E116" s="152"/>
      <c r="F116" s="5"/>
      <c r="G116" s="88"/>
      <c r="H116" s="4"/>
      <c r="I116" s="69">
        <v>1000</v>
      </c>
      <c r="J116" s="69">
        <v>1000</v>
      </c>
      <c r="K116" s="14">
        <v>44922</v>
      </c>
      <c r="L116" s="24" t="s">
        <v>340</v>
      </c>
      <c r="M116" s="14">
        <v>55884</v>
      </c>
    </row>
    <row r="117" spans="1:13" x14ac:dyDescent="0.35">
      <c r="A117" s="163"/>
      <c r="B117" s="63" t="s">
        <v>180</v>
      </c>
      <c r="C117" s="3" t="s">
        <v>330</v>
      </c>
      <c r="D117" s="24" t="s">
        <v>243</v>
      </c>
      <c r="E117" s="152"/>
      <c r="F117" s="5"/>
      <c r="G117" s="88"/>
      <c r="H117" s="4"/>
      <c r="I117" s="69">
        <v>1000</v>
      </c>
      <c r="J117" s="69">
        <v>1000</v>
      </c>
      <c r="K117" s="14">
        <v>44922</v>
      </c>
      <c r="L117" s="24" t="s">
        <v>340</v>
      </c>
      <c r="M117" s="14">
        <v>55884</v>
      </c>
    </row>
    <row r="118" spans="1:13" x14ac:dyDescent="0.35">
      <c r="A118" s="53" t="s">
        <v>102</v>
      </c>
      <c r="B118" s="3" t="s">
        <v>103</v>
      </c>
      <c r="C118" s="3" t="s">
        <v>327</v>
      </c>
      <c r="D118" s="24" t="s">
        <v>248</v>
      </c>
      <c r="E118" s="4">
        <v>5000</v>
      </c>
      <c r="F118" s="5">
        <v>44403</v>
      </c>
      <c r="G118" s="88"/>
      <c r="H118" s="4">
        <v>2045</v>
      </c>
      <c r="I118" s="4"/>
      <c r="J118" s="4">
        <v>5000</v>
      </c>
      <c r="K118" s="5">
        <v>44403</v>
      </c>
      <c r="L118" s="4"/>
      <c r="M118" s="4">
        <v>2045</v>
      </c>
    </row>
    <row r="119" spans="1:13" x14ac:dyDescent="0.35">
      <c r="A119" s="154" t="s">
        <v>104</v>
      </c>
      <c r="B119" s="3" t="s">
        <v>105</v>
      </c>
      <c r="C119" s="3" t="s">
        <v>324</v>
      </c>
      <c r="D119" s="3" t="s">
        <v>238</v>
      </c>
      <c r="E119" s="4">
        <v>250</v>
      </c>
      <c r="F119" s="5">
        <v>44216</v>
      </c>
      <c r="G119" s="88"/>
      <c r="H119" s="4">
        <v>2050</v>
      </c>
      <c r="I119" s="4"/>
      <c r="J119" s="4">
        <v>250</v>
      </c>
      <c r="K119" s="5">
        <v>44216</v>
      </c>
      <c r="L119" s="4"/>
      <c r="M119" s="4">
        <v>2050</v>
      </c>
    </row>
    <row r="120" spans="1:13" x14ac:dyDescent="0.35">
      <c r="A120" s="154"/>
      <c r="B120" s="3" t="s">
        <v>105</v>
      </c>
      <c r="C120" s="3" t="s">
        <v>327</v>
      </c>
      <c r="D120" s="24" t="s">
        <v>247</v>
      </c>
      <c r="E120" s="4">
        <v>100</v>
      </c>
      <c r="F120" s="5">
        <v>44216</v>
      </c>
      <c r="G120" s="88"/>
      <c r="H120" s="4">
        <v>2050</v>
      </c>
      <c r="I120" s="4"/>
      <c r="J120" s="4">
        <v>100</v>
      </c>
      <c r="K120" s="5">
        <v>44216</v>
      </c>
      <c r="L120" s="4"/>
      <c r="M120" s="4">
        <v>2050</v>
      </c>
    </row>
    <row r="121" spans="1:13" x14ac:dyDescent="0.35">
      <c r="A121" s="2" t="s">
        <v>106</v>
      </c>
      <c r="B121" s="3" t="s">
        <v>107</v>
      </c>
      <c r="C121" s="3" t="s">
        <v>328</v>
      </c>
      <c r="D121" s="3" t="s">
        <v>240</v>
      </c>
      <c r="E121" s="4">
        <v>8000</v>
      </c>
      <c r="F121" s="5">
        <v>38490</v>
      </c>
      <c r="G121" s="88" t="s">
        <v>108</v>
      </c>
      <c r="H121" s="4">
        <v>2035</v>
      </c>
      <c r="I121" s="4"/>
      <c r="J121" s="4">
        <v>8000</v>
      </c>
      <c r="K121" s="5">
        <v>38490</v>
      </c>
      <c r="L121" s="4" t="s">
        <v>108</v>
      </c>
      <c r="M121" s="4">
        <v>2035</v>
      </c>
    </row>
    <row r="122" spans="1:13" x14ac:dyDescent="0.35">
      <c r="A122" s="165" t="s">
        <v>335</v>
      </c>
      <c r="B122" s="119" t="s">
        <v>335</v>
      </c>
      <c r="C122" s="71" t="s">
        <v>327</v>
      </c>
      <c r="D122" s="24" t="s">
        <v>247</v>
      </c>
      <c r="E122" s="69"/>
      <c r="F122" s="5"/>
      <c r="G122" s="151"/>
      <c r="H122" s="4"/>
      <c r="I122" s="69">
        <v>200</v>
      </c>
      <c r="J122" s="69">
        <v>200</v>
      </c>
      <c r="K122" s="14">
        <v>44922</v>
      </c>
      <c r="L122" s="24" t="s">
        <v>340</v>
      </c>
      <c r="M122" s="14">
        <v>55884</v>
      </c>
    </row>
    <row r="123" spans="1:13" x14ac:dyDescent="0.35">
      <c r="A123" s="166"/>
      <c r="B123" s="119" t="s">
        <v>335</v>
      </c>
      <c r="C123" s="71" t="s">
        <v>327</v>
      </c>
      <c r="D123" s="24" t="s">
        <v>248</v>
      </c>
      <c r="E123" s="69"/>
      <c r="F123" s="5"/>
      <c r="G123" s="151"/>
      <c r="H123" s="4"/>
      <c r="I123" s="69">
        <v>150</v>
      </c>
      <c r="J123" s="69">
        <v>150</v>
      </c>
      <c r="K123" s="14">
        <v>44922</v>
      </c>
      <c r="L123" s="24" t="s">
        <v>340</v>
      </c>
      <c r="M123" s="14">
        <v>55884</v>
      </c>
    </row>
    <row r="124" spans="1:13" x14ac:dyDescent="0.35">
      <c r="A124" s="165" t="s">
        <v>336</v>
      </c>
      <c r="B124" s="119" t="s">
        <v>337</v>
      </c>
      <c r="C124" s="71" t="s">
        <v>327</v>
      </c>
      <c r="D124" s="24" t="s">
        <v>248</v>
      </c>
      <c r="E124" s="69"/>
      <c r="F124" s="5"/>
      <c r="G124" s="151"/>
      <c r="H124" s="4"/>
      <c r="I124" s="69">
        <v>100</v>
      </c>
      <c r="J124" s="69">
        <v>100</v>
      </c>
      <c r="K124" s="14">
        <v>44922</v>
      </c>
      <c r="L124" s="24" t="s">
        <v>340</v>
      </c>
      <c r="M124" s="14">
        <v>55884</v>
      </c>
    </row>
    <row r="125" spans="1:13" x14ac:dyDescent="0.35">
      <c r="A125" s="167"/>
      <c r="B125" s="119" t="s">
        <v>337</v>
      </c>
      <c r="C125" s="71" t="s">
        <v>324</v>
      </c>
      <c r="D125" s="3" t="s">
        <v>238</v>
      </c>
      <c r="E125" s="69"/>
      <c r="F125" s="5"/>
      <c r="G125" s="151"/>
      <c r="H125" s="4"/>
      <c r="I125" s="69">
        <v>100</v>
      </c>
      <c r="J125" s="69">
        <v>100</v>
      </c>
      <c r="K125" s="14">
        <v>44922</v>
      </c>
      <c r="L125" s="24" t="s">
        <v>340</v>
      </c>
      <c r="M125" s="14">
        <v>55884</v>
      </c>
    </row>
    <row r="126" spans="1:13" x14ac:dyDescent="0.35">
      <c r="A126" s="167"/>
      <c r="B126" s="119" t="s">
        <v>336</v>
      </c>
      <c r="C126" s="71" t="s">
        <v>327</v>
      </c>
      <c r="D126" s="24" t="s">
        <v>247</v>
      </c>
      <c r="E126" s="69"/>
      <c r="F126" s="5"/>
      <c r="G126" s="151"/>
      <c r="H126" s="4"/>
      <c r="I126" s="69">
        <v>750</v>
      </c>
      <c r="J126" s="69">
        <v>750</v>
      </c>
      <c r="K126" s="14">
        <v>44922</v>
      </c>
      <c r="L126" s="24" t="s">
        <v>340</v>
      </c>
      <c r="M126" s="14">
        <v>55884</v>
      </c>
    </row>
    <row r="127" spans="1:13" x14ac:dyDescent="0.35">
      <c r="A127" s="166"/>
      <c r="B127" s="119" t="s">
        <v>336</v>
      </c>
      <c r="C127" s="71" t="s">
        <v>327</v>
      </c>
      <c r="D127" s="24" t="s">
        <v>248</v>
      </c>
      <c r="E127" s="69"/>
      <c r="F127" s="5"/>
      <c r="G127" s="151"/>
      <c r="H127" s="4"/>
      <c r="I127" s="69">
        <v>200</v>
      </c>
      <c r="J127" s="69">
        <v>200</v>
      </c>
      <c r="K127" s="14">
        <v>44922</v>
      </c>
      <c r="L127" s="24" t="s">
        <v>340</v>
      </c>
      <c r="M127" s="14">
        <v>55884</v>
      </c>
    </row>
    <row r="128" spans="1:13" s="10" customFormat="1" x14ac:dyDescent="0.35">
      <c r="A128" s="158" t="s">
        <v>63</v>
      </c>
      <c r="B128" s="158"/>
      <c r="C128" s="8"/>
      <c r="D128" s="16"/>
      <c r="E128" s="8">
        <f>SUM(E78:E121)</f>
        <v>44450</v>
      </c>
      <c r="F128" s="9"/>
      <c r="G128" s="100"/>
      <c r="H128" s="9"/>
      <c r="I128" s="9"/>
      <c r="J128" s="8">
        <f>SUM(J78:J127)</f>
        <v>48350</v>
      </c>
      <c r="K128" s="17"/>
      <c r="L128" s="17"/>
      <c r="M128" s="17"/>
    </row>
    <row r="129" spans="1:15" x14ac:dyDescent="0.35">
      <c r="A129" s="155" t="s">
        <v>64</v>
      </c>
      <c r="B129" s="155"/>
      <c r="C129" s="13"/>
      <c r="D129" s="11"/>
      <c r="E129" s="12"/>
      <c r="F129" s="12"/>
      <c r="G129" s="101"/>
      <c r="H129" s="12"/>
      <c r="I129" s="13">
        <f>SUM(I78:I127)</f>
        <v>3900</v>
      </c>
      <c r="J129" s="12"/>
      <c r="K129" s="12"/>
      <c r="L129" s="12"/>
      <c r="M129" s="12"/>
    </row>
    <row r="130" spans="1:15" x14ac:dyDescent="0.35">
      <c r="A130" s="159" t="s">
        <v>280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</row>
    <row r="131" spans="1:15" x14ac:dyDescent="0.35">
      <c r="A131" s="154" t="s">
        <v>109</v>
      </c>
      <c r="B131" s="3" t="s">
        <v>109</v>
      </c>
      <c r="C131" s="3" t="s">
        <v>330</v>
      </c>
      <c r="D131" s="3" t="s">
        <v>232</v>
      </c>
      <c r="E131" s="4">
        <v>320</v>
      </c>
      <c r="F131" s="5">
        <v>36878</v>
      </c>
      <c r="G131" s="88" t="s">
        <v>110</v>
      </c>
      <c r="H131" s="4">
        <v>2025</v>
      </c>
      <c r="I131" s="4"/>
      <c r="J131" s="4">
        <v>320</v>
      </c>
      <c r="K131" s="5">
        <v>36878</v>
      </c>
      <c r="L131" s="4" t="s">
        <v>110</v>
      </c>
      <c r="M131" s="4">
        <v>2025</v>
      </c>
    </row>
    <row r="132" spans="1:15" x14ac:dyDescent="0.35">
      <c r="A132" s="154"/>
      <c r="B132" s="3" t="s">
        <v>111</v>
      </c>
      <c r="C132" s="3" t="s">
        <v>330</v>
      </c>
      <c r="D132" s="3" t="s">
        <v>232</v>
      </c>
      <c r="E132" s="4">
        <v>1280</v>
      </c>
      <c r="F132" s="5">
        <v>36878</v>
      </c>
      <c r="G132" s="88" t="s">
        <v>110</v>
      </c>
      <c r="H132" s="4">
        <v>2025</v>
      </c>
      <c r="I132" s="4"/>
      <c r="J132" s="4">
        <v>1280</v>
      </c>
      <c r="K132" s="5">
        <v>36878</v>
      </c>
      <c r="L132" s="4" t="s">
        <v>110</v>
      </c>
      <c r="M132" s="4">
        <v>2025</v>
      </c>
    </row>
    <row r="133" spans="1:15" ht="39.5" x14ac:dyDescent="0.35">
      <c r="A133" s="53" t="s">
        <v>112</v>
      </c>
      <c r="B133" s="18" t="s">
        <v>113</v>
      </c>
      <c r="C133" s="18" t="s">
        <v>330</v>
      </c>
      <c r="D133" s="3" t="s">
        <v>246</v>
      </c>
      <c r="E133" s="4">
        <v>2700</v>
      </c>
      <c r="F133" s="14">
        <v>41022</v>
      </c>
      <c r="G133" s="88" t="s">
        <v>114</v>
      </c>
      <c r="H133" s="4">
        <v>2038</v>
      </c>
      <c r="I133" s="4"/>
      <c r="J133" s="4">
        <v>2700</v>
      </c>
      <c r="K133" s="14">
        <v>41022</v>
      </c>
      <c r="L133" s="4" t="s">
        <v>114</v>
      </c>
      <c r="M133" s="4">
        <v>2038</v>
      </c>
    </row>
    <row r="134" spans="1:15" s="10" customFormat="1" x14ac:dyDescent="0.35">
      <c r="A134" s="158" t="s">
        <v>63</v>
      </c>
      <c r="B134" s="158"/>
      <c r="C134" s="8"/>
      <c r="D134" s="9"/>
      <c r="E134" s="8">
        <f>SUM(E131:E133)</f>
        <v>4300</v>
      </c>
      <c r="F134" s="9"/>
      <c r="G134" s="100"/>
      <c r="H134" s="9"/>
      <c r="I134" s="9"/>
      <c r="J134" s="8">
        <f>SUM(J131:J133)</f>
        <v>4300</v>
      </c>
      <c r="K134" s="9"/>
      <c r="L134" s="9"/>
      <c r="M134" s="9"/>
    </row>
    <row r="135" spans="1:15" x14ac:dyDescent="0.35">
      <c r="A135" s="155" t="s">
        <v>64</v>
      </c>
      <c r="B135" s="155"/>
      <c r="C135" s="13"/>
      <c r="D135" s="12"/>
      <c r="E135" s="12"/>
      <c r="F135" s="12"/>
      <c r="G135" s="101"/>
      <c r="H135" s="12"/>
      <c r="I135" s="13">
        <v>0</v>
      </c>
      <c r="J135" s="12"/>
      <c r="K135" s="12"/>
      <c r="L135" s="12"/>
      <c r="M135" s="12"/>
    </row>
    <row r="136" spans="1:15" x14ac:dyDescent="0.35">
      <c r="A136" s="159" t="s">
        <v>278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</row>
    <row r="137" spans="1:15" x14ac:dyDescent="0.35">
      <c r="A137" s="53" t="s">
        <v>115</v>
      </c>
      <c r="B137" s="3" t="s">
        <v>115</v>
      </c>
      <c r="C137" s="3" t="s">
        <v>330</v>
      </c>
      <c r="D137" s="3" t="s">
        <v>241</v>
      </c>
      <c r="E137" s="4">
        <v>1200</v>
      </c>
      <c r="F137" s="5">
        <v>38813</v>
      </c>
      <c r="G137" s="88" t="s">
        <v>116</v>
      </c>
      <c r="H137" s="4">
        <v>2033</v>
      </c>
      <c r="I137" s="4"/>
      <c r="J137" s="4">
        <v>1200</v>
      </c>
      <c r="K137" s="5">
        <v>38813</v>
      </c>
      <c r="L137" s="4" t="s">
        <v>116</v>
      </c>
      <c r="M137" s="4">
        <v>2033</v>
      </c>
    </row>
    <row r="138" spans="1:15" x14ac:dyDescent="0.35">
      <c r="A138" s="154" t="s">
        <v>252</v>
      </c>
      <c r="B138" s="3" t="s">
        <v>119</v>
      </c>
      <c r="C138" s="3" t="s">
        <v>330</v>
      </c>
      <c r="D138" s="3" t="s">
        <v>231</v>
      </c>
      <c r="E138" s="4">
        <v>700</v>
      </c>
      <c r="F138" s="14">
        <v>40890</v>
      </c>
      <c r="G138" s="88" t="s">
        <v>120</v>
      </c>
      <c r="H138" s="4">
        <v>2038</v>
      </c>
      <c r="I138" s="4"/>
      <c r="J138" s="4">
        <v>700</v>
      </c>
      <c r="K138" s="14">
        <v>40890</v>
      </c>
      <c r="L138" s="4" t="s">
        <v>120</v>
      </c>
      <c r="M138" s="4">
        <v>2038</v>
      </c>
    </row>
    <row r="139" spans="1:15" x14ac:dyDescent="0.35">
      <c r="A139" s="154"/>
      <c r="B139" s="3" t="s">
        <v>121</v>
      </c>
      <c r="C139" s="3" t="s">
        <v>330</v>
      </c>
      <c r="D139" s="3" t="s">
        <v>231</v>
      </c>
      <c r="E139" s="4">
        <v>700</v>
      </c>
      <c r="F139" s="14">
        <v>40890</v>
      </c>
      <c r="G139" s="88" t="s">
        <v>120</v>
      </c>
      <c r="H139" s="4">
        <v>2038</v>
      </c>
      <c r="I139" s="4"/>
      <c r="J139" s="4">
        <v>700</v>
      </c>
      <c r="K139" s="14">
        <v>40890</v>
      </c>
      <c r="L139" s="4" t="s">
        <v>120</v>
      </c>
      <c r="M139" s="4">
        <v>2038</v>
      </c>
    </row>
    <row r="140" spans="1:15" x14ac:dyDescent="0.35">
      <c r="A140" s="53" t="s">
        <v>122</v>
      </c>
      <c r="B140" s="3" t="s">
        <v>123</v>
      </c>
      <c r="C140" s="3" t="s">
        <v>330</v>
      </c>
      <c r="D140" s="3" t="s">
        <v>231</v>
      </c>
      <c r="E140" s="4">
        <v>2000</v>
      </c>
      <c r="F140" s="4">
        <v>2021</v>
      </c>
      <c r="G140" s="88"/>
      <c r="H140" s="4"/>
      <c r="I140" s="4"/>
      <c r="J140" s="4">
        <v>2000</v>
      </c>
      <c r="K140" s="4">
        <v>2021</v>
      </c>
      <c r="L140" s="4"/>
      <c r="M140" s="4">
        <v>2051</v>
      </c>
    </row>
    <row r="141" spans="1:15" x14ac:dyDescent="0.35">
      <c r="A141" s="53"/>
      <c r="B141" s="3" t="s">
        <v>117</v>
      </c>
      <c r="C141" s="71" t="s">
        <v>330</v>
      </c>
      <c r="D141" s="3" t="s">
        <v>231</v>
      </c>
      <c r="E141" s="4"/>
      <c r="F141" s="4"/>
      <c r="G141" s="88"/>
      <c r="H141" s="4"/>
      <c r="I141" s="4">
        <v>4000</v>
      </c>
      <c r="J141" s="4">
        <v>4000</v>
      </c>
      <c r="K141" s="14">
        <v>44922</v>
      </c>
      <c r="L141" s="24" t="s">
        <v>340</v>
      </c>
      <c r="M141" s="14">
        <v>55884</v>
      </c>
    </row>
    <row r="142" spans="1:15" s="10" customFormat="1" x14ac:dyDescent="0.35">
      <c r="A142" s="158" t="s">
        <v>63</v>
      </c>
      <c r="B142" s="158"/>
      <c r="C142" s="8"/>
      <c r="D142" s="16"/>
      <c r="E142" s="16">
        <f>SUM(E137:E140)</f>
        <v>4600</v>
      </c>
      <c r="F142" s="19"/>
      <c r="G142" s="100"/>
      <c r="H142" s="19"/>
      <c r="I142" s="16"/>
      <c r="J142" s="16">
        <f>SUM(J137:J141)</f>
        <v>8600</v>
      </c>
      <c r="K142" s="19"/>
      <c r="L142" s="19"/>
      <c r="M142" s="19"/>
      <c r="N142" s="20"/>
      <c r="O142" s="20"/>
    </row>
    <row r="143" spans="1:15" x14ac:dyDescent="0.35">
      <c r="A143" s="155" t="s">
        <v>64</v>
      </c>
      <c r="B143" s="155"/>
      <c r="C143" s="13"/>
      <c r="D143" s="12"/>
      <c r="E143" s="12"/>
      <c r="F143" s="12"/>
      <c r="G143" s="101"/>
      <c r="H143" s="12"/>
      <c r="I143" s="13">
        <f>SUM(I137:I141)</f>
        <v>4000</v>
      </c>
      <c r="J143" s="12"/>
      <c r="K143" s="12"/>
      <c r="L143" s="12"/>
      <c r="M143" s="12"/>
    </row>
    <row r="144" spans="1:15" x14ac:dyDescent="0.35">
      <c r="A144" s="159" t="s">
        <v>277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</row>
    <row r="145" spans="1:13" x14ac:dyDescent="0.35">
      <c r="A145" s="53"/>
      <c r="B145" s="3" t="s">
        <v>124</v>
      </c>
      <c r="C145" s="3" t="s">
        <v>324</v>
      </c>
      <c r="D145" s="3" t="s">
        <v>236</v>
      </c>
      <c r="E145" s="4">
        <v>900</v>
      </c>
      <c r="F145" s="5"/>
      <c r="G145" s="88"/>
      <c r="H145" s="4"/>
      <c r="I145" s="4"/>
      <c r="J145" s="4">
        <v>900</v>
      </c>
      <c r="K145" s="5">
        <v>44216</v>
      </c>
      <c r="L145" s="4"/>
      <c r="M145" s="4">
        <v>2050</v>
      </c>
    </row>
    <row r="146" spans="1:13" x14ac:dyDescent="0.35">
      <c r="A146" s="53"/>
      <c r="B146" s="3" t="s">
        <v>124</v>
      </c>
      <c r="C146" s="3" t="s">
        <v>327</v>
      </c>
      <c r="D146" s="3" t="s">
        <v>228</v>
      </c>
      <c r="E146" s="4">
        <v>3000</v>
      </c>
      <c r="F146" s="5"/>
      <c r="G146" s="88"/>
      <c r="H146" s="4"/>
      <c r="I146" s="4"/>
      <c r="J146" s="4">
        <v>3000</v>
      </c>
      <c r="K146" s="5">
        <v>44216</v>
      </c>
      <c r="L146" s="4"/>
      <c r="M146" s="4">
        <v>2050</v>
      </c>
    </row>
    <row r="147" spans="1:13" s="10" customFormat="1" x14ac:dyDescent="0.35">
      <c r="A147" s="158" t="s">
        <v>63</v>
      </c>
      <c r="B147" s="158"/>
      <c r="C147" s="8"/>
      <c r="D147" s="8"/>
      <c r="E147" s="8">
        <f>SUM(E145:E146)</f>
        <v>3900</v>
      </c>
      <c r="F147" s="8"/>
      <c r="G147" s="102"/>
      <c r="H147" s="8"/>
      <c r="I147" s="8"/>
      <c r="J147" s="8">
        <f>SUM(J145:J146)</f>
        <v>3900</v>
      </c>
      <c r="K147" s="8"/>
      <c r="L147" s="8"/>
      <c r="M147" s="8"/>
    </row>
    <row r="148" spans="1:13" x14ac:dyDescent="0.35">
      <c r="A148" s="155" t="s">
        <v>64</v>
      </c>
      <c r="B148" s="155"/>
      <c r="C148" s="13"/>
      <c r="D148" s="13"/>
      <c r="E148" s="13"/>
      <c r="F148" s="13"/>
      <c r="G148" s="103"/>
      <c r="H148" s="13"/>
      <c r="I148" s="13">
        <v>0</v>
      </c>
      <c r="J148" s="13"/>
      <c r="K148" s="13"/>
      <c r="L148" s="13"/>
      <c r="M148" s="13"/>
    </row>
    <row r="149" spans="1:13" x14ac:dyDescent="0.35">
      <c r="A149" s="159" t="s">
        <v>223</v>
      </c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</row>
    <row r="150" spans="1:13" ht="16" customHeight="1" x14ac:dyDescent="0.35">
      <c r="A150" s="2" t="s">
        <v>126</v>
      </c>
      <c r="B150" s="3" t="s">
        <v>127</v>
      </c>
      <c r="C150" s="3" t="s">
        <v>327</v>
      </c>
      <c r="D150" s="3" t="s">
        <v>249</v>
      </c>
      <c r="E150" s="4">
        <v>800</v>
      </c>
      <c r="F150" s="14">
        <v>39437</v>
      </c>
      <c r="G150" s="88" t="s">
        <v>128</v>
      </c>
      <c r="H150" s="4">
        <v>2024</v>
      </c>
      <c r="I150" s="4"/>
      <c r="J150" s="4">
        <v>800</v>
      </c>
      <c r="K150" s="14">
        <v>39437</v>
      </c>
      <c r="L150" s="4" t="s">
        <v>128</v>
      </c>
      <c r="M150" s="4">
        <v>2024</v>
      </c>
    </row>
    <row r="151" spans="1:13" x14ac:dyDescent="0.35">
      <c r="A151" s="154" t="s">
        <v>129</v>
      </c>
      <c r="B151" s="3" t="s">
        <v>129</v>
      </c>
      <c r="C151" s="3" t="s">
        <v>330</v>
      </c>
      <c r="D151" s="3" t="s">
        <v>250</v>
      </c>
      <c r="E151" s="4">
        <v>400</v>
      </c>
      <c r="F151" s="5">
        <v>38450</v>
      </c>
      <c r="G151" s="88" t="s">
        <v>130</v>
      </c>
      <c r="H151" s="4">
        <v>2025</v>
      </c>
      <c r="I151" s="4"/>
      <c r="J151" s="4">
        <v>400</v>
      </c>
      <c r="K151" s="5">
        <v>38450</v>
      </c>
      <c r="L151" s="4" t="s">
        <v>130</v>
      </c>
      <c r="M151" s="4">
        <v>2025</v>
      </c>
    </row>
    <row r="152" spans="1:13" x14ac:dyDescent="0.35">
      <c r="A152" s="154"/>
      <c r="B152" s="3" t="s">
        <v>129</v>
      </c>
      <c r="C152" s="3" t="s">
        <v>324</v>
      </c>
      <c r="D152" s="3" t="s">
        <v>238</v>
      </c>
      <c r="E152" s="4">
        <v>700</v>
      </c>
      <c r="F152" s="5">
        <v>38450</v>
      </c>
      <c r="G152" s="88" t="s">
        <v>130</v>
      </c>
      <c r="H152" s="4">
        <v>2025</v>
      </c>
      <c r="I152" s="4"/>
      <c r="J152" s="4">
        <v>700</v>
      </c>
      <c r="K152" s="5">
        <v>38450</v>
      </c>
      <c r="L152" s="4" t="s">
        <v>130</v>
      </c>
      <c r="M152" s="4">
        <v>2025</v>
      </c>
    </row>
    <row r="153" spans="1:13" x14ac:dyDescent="0.35">
      <c r="A153" s="154" t="s">
        <v>131</v>
      </c>
      <c r="B153" s="3" t="s">
        <v>131</v>
      </c>
      <c r="C153" s="3" t="s">
        <v>327</v>
      </c>
      <c r="D153" s="24" t="s">
        <v>248</v>
      </c>
      <c r="E153" s="4">
        <v>720</v>
      </c>
      <c r="F153" s="5">
        <v>36691</v>
      </c>
      <c r="G153" s="88" t="s">
        <v>132</v>
      </c>
      <c r="H153" s="4">
        <v>2025</v>
      </c>
      <c r="I153" s="4"/>
      <c r="J153" s="4">
        <v>720</v>
      </c>
      <c r="K153" s="5">
        <v>36691</v>
      </c>
      <c r="L153" s="4" t="s">
        <v>132</v>
      </c>
      <c r="M153" s="4">
        <v>2025</v>
      </c>
    </row>
    <row r="154" spans="1:13" x14ac:dyDescent="0.35">
      <c r="A154" s="164"/>
      <c r="B154" s="3" t="s">
        <v>131</v>
      </c>
      <c r="C154" s="3" t="s">
        <v>327</v>
      </c>
      <c r="D154" s="24" t="s">
        <v>247</v>
      </c>
      <c r="E154" s="4">
        <v>1290</v>
      </c>
      <c r="F154" s="5">
        <v>36691</v>
      </c>
      <c r="G154" s="88" t="s">
        <v>132</v>
      </c>
      <c r="H154" s="4">
        <v>2025</v>
      </c>
      <c r="I154" s="4"/>
      <c r="J154" s="4">
        <v>1290</v>
      </c>
      <c r="K154" s="5">
        <v>36691</v>
      </c>
      <c r="L154" s="4" t="s">
        <v>132</v>
      </c>
      <c r="M154" s="4">
        <v>2025</v>
      </c>
    </row>
    <row r="155" spans="1:13" ht="25" customHeight="1" x14ac:dyDescent="0.35">
      <c r="A155" s="53" t="s">
        <v>133</v>
      </c>
      <c r="B155" s="3" t="s">
        <v>134</v>
      </c>
      <c r="C155" s="3" t="s">
        <v>330</v>
      </c>
      <c r="D155" s="3" t="s">
        <v>250</v>
      </c>
      <c r="E155" s="4">
        <v>3500</v>
      </c>
      <c r="F155" s="5">
        <v>43098</v>
      </c>
      <c r="G155" s="88" t="s">
        <v>135</v>
      </c>
      <c r="H155" s="4">
        <v>2044</v>
      </c>
      <c r="I155" s="4"/>
      <c r="J155" s="4">
        <v>3500</v>
      </c>
      <c r="K155" s="5">
        <v>43098</v>
      </c>
      <c r="L155" s="4" t="s">
        <v>135</v>
      </c>
      <c r="M155" s="4">
        <v>2044</v>
      </c>
    </row>
    <row r="156" spans="1:13" ht="15" customHeight="1" x14ac:dyDescent="0.35">
      <c r="A156" s="154" t="s">
        <v>136</v>
      </c>
      <c r="B156" s="3" t="s">
        <v>259</v>
      </c>
      <c r="C156" s="3" t="s">
        <v>330</v>
      </c>
      <c r="D156" s="3" t="s">
        <v>250</v>
      </c>
      <c r="E156" s="22">
        <v>1400</v>
      </c>
      <c r="F156" s="23">
        <v>35713</v>
      </c>
      <c r="G156" s="104" t="s">
        <v>137</v>
      </c>
      <c r="H156" s="22">
        <v>2020</v>
      </c>
      <c r="I156" s="22"/>
      <c r="J156" s="22">
        <v>1400</v>
      </c>
      <c r="K156" s="23">
        <v>44216</v>
      </c>
      <c r="L156" s="22"/>
      <c r="M156" s="22">
        <v>2050</v>
      </c>
    </row>
    <row r="157" spans="1:13" ht="15" customHeight="1" x14ac:dyDescent="0.35">
      <c r="A157" s="154"/>
      <c r="B157" s="33" t="s">
        <v>258</v>
      </c>
      <c r="C157" s="33" t="s">
        <v>324</v>
      </c>
      <c r="D157" s="3" t="s">
        <v>238</v>
      </c>
      <c r="E157" s="22">
        <v>500</v>
      </c>
      <c r="F157" s="23">
        <v>35506</v>
      </c>
      <c r="G157" s="104" t="s">
        <v>125</v>
      </c>
      <c r="H157" s="22">
        <v>2020</v>
      </c>
      <c r="I157" s="22"/>
      <c r="J157" s="22">
        <v>500</v>
      </c>
      <c r="K157" s="23">
        <v>44216</v>
      </c>
      <c r="L157" s="22"/>
      <c r="M157" s="22">
        <v>2050</v>
      </c>
    </row>
    <row r="158" spans="1:13" x14ac:dyDescent="0.35">
      <c r="A158" s="154"/>
      <c r="B158" s="33" t="s">
        <v>257</v>
      </c>
      <c r="C158" s="33" t="s">
        <v>327</v>
      </c>
      <c r="D158" s="24" t="s">
        <v>247</v>
      </c>
      <c r="E158" s="22">
        <v>2000</v>
      </c>
      <c r="F158" s="87">
        <v>2021</v>
      </c>
      <c r="G158" s="104"/>
      <c r="H158" s="22">
        <v>2050</v>
      </c>
      <c r="I158" s="22"/>
      <c r="J158" s="22">
        <v>2000</v>
      </c>
      <c r="K158" s="23">
        <v>44216</v>
      </c>
      <c r="L158" s="22"/>
      <c r="M158" s="22">
        <v>2050</v>
      </c>
    </row>
    <row r="159" spans="1:13" ht="15" customHeight="1" x14ac:dyDescent="0.35">
      <c r="A159" s="154"/>
      <c r="B159" s="33" t="s">
        <v>138</v>
      </c>
      <c r="C159" s="33" t="s">
        <v>327</v>
      </c>
      <c r="D159" s="24" t="s">
        <v>248</v>
      </c>
      <c r="E159" s="22">
        <v>700</v>
      </c>
      <c r="F159" s="87">
        <v>2021</v>
      </c>
      <c r="G159" s="104"/>
      <c r="H159" s="22">
        <v>2050</v>
      </c>
      <c r="I159" s="24"/>
      <c r="J159" s="22">
        <v>700</v>
      </c>
      <c r="K159" s="23">
        <v>44216</v>
      </c>
      <c r="L159" s="22"/>
      <c r="M159" s="22">
        <v>2050</v>
      </c>
    </row>
    <row r="160" spans="1:13" ht="15" customHeight="1" x14ac:dyDescent="0.35">
      <c r="A160" s="154"/>
      <c r="B160" s="33" t="s">
        <v>138</v>
      </c>
      <c r="C160" s="33" t="s">
        <v>327</v>
      </c>
      <c r="D160" s="24" t="s">
        <v>247</v>
      </c>
      <c r="E160" s="22">
        <v>4500</v>
      </c>
      <c r="F160" s="23">
        <v>35506</v>
      </c>
      <c r="G160" s="104" t="s">
        <v>125</v>
      </c>
      <c r="H160" s="22">
        <v>2020</v>
      </c>
      <c r="I160" s="24"/>
      <c r="J160" s="22">
        <v>4500</v>
      </c>
      <c r="K160" s="23">
        <v>44216</v>
      </c>
      <c r="L160" s="22"/>
      <c r="M160" s="22">
        <v>2050</v>
      </c>
    </row>
    <row r="161" spans="1:116" ht="26.5" x14ac:dyDescent="0.35">
      <c r="A161" s="154"/>
      <c r="B161" s="33" t="s">
        <v>139</v>
      </c>
      <c r="C161" s="33" t="s">
        <v>330</v>
      </c>
      <c r="D161" s="3" t="s">
        <v>250</v>
      </c>
      <c r="E161" s="22">
        <v>1000</v>
      </c>
      <c r="F161" s="23">
        <v>35387</v>
      </c>
      <c r="G161" s="104" t="s">
        <v>140</v>
      </c>
      <c r="H161" s="22">
        <v>2020</v>
      </c>
      <c r="I161" s="22"/>
      <c r="J161" s="22">
        <v>1000</v>
      </c>
      <c r="K161" s="23">
        <v>44216</v>
      </c>
      <c r="L161" s="22"/>
      <c r="M161" s="22">
        <v>2025</v>
      </c>
    </row>
    <row r="162" spans="1:116" ht="13" customHeight="1" x14ac:dyDescent="0.35">
      <c r="A162" s="154"/>
      <c r="B162" s="49" t="s">
        <v>139</v>
      </c>
      <c r="C162" s="49" t="s">
        <v>324</v>
      </c>
      <c r="D162" s="3" t="s">
        <v>238</v>
      </c>
      <c r="E162" s="22">
        <v>500</v>
      </c>
      <c r="F162" s="23">
        <v>35506</v>
      </c>
      <c r="G162" s="104" t="s">
        <v>125</v>
      </c>
      <c r="H162" s="22">
        <v>2020</v>
      </c>
      <c r="I162" s="22"/>
      <c r="J162" s="22">
        <v>500</v>
      </c>
      <c r="K162" s="23">
        <v>44216</v>
      </c>
      <c r="L162" s="22"/>
      <c r="M162" s="22">
        <v>2050</v>
      </c>
    </row>
    <row r="163" spans="1:116" ht="15" customHeight="1" x14ac:dyDescent="0.35">
      <c r="A163" s="154"/>
      <c r="B163" s="33" t="s">
        <v>141</v>
      </c>
      <c r="C163" s="33" t="s">
        <v>324</v>
      </c>
      <c r="D163" s="3" t="s">
        <v>238</v>
      </c>
      <c r="E163" s="22">
        <v>800</v>
      </c>
      <c r="F163" s="23">
        <v>35506</v>
      </c>
      <c r="G163" s="104" t="s">
        <v>125</v>
      </c>
      <c r="H163" s="22">
        <v>2020</v>
      </c>
      <c r="I163" s="22"/>
      <c r="J163" s="22">
        <v>800</v>
      </c>
      <c r="K163" s="23">
        <v>44216</v>
      </c>
      <c r="L163" s="22"/>
      <c r="M163" s="22">
        <v>2050</v>
      </c>
    </row>
    <row r="164" spans="1:116" ht="15" customHeight="1" x14ac:dyDescent="0.35">
      <c r="A164" s="154"/>
      <c r="B164" s="33" t="s">
        <v>142</v>
      </c>
      <c r="C164" s="33" t="s">
        <v>327</v>
      </c>
      <c r="D164" s="3" t="s">
        <v>249</v>
      </c>
      <c r="E164" s="22">
        <v>500</v>
      </c>
      <c r="F164" s="23">
        <v>35506</v>
      </c>
      <c r="G164" s="104" t="s">
        <v>125</v>
      </c>
      <c r="H164" s="22">
        <v>2020</v>
      </c>
      <c r="I164" s="24"/>
      <c r="J164" s="22">
        <v>500</v>
      </c>
      <c r="K164" s="23">
        <v>44216</v>
      </c>
      <c r="L164" s="22"/>
      <c r="M164" s="22">
        <v>2050</v>
      </c>
    </row>
    <row r="165" spans="1:116" ht="15" customHeight="1" x14ac:dyDescent="0.35">
      <c r="A165" s="154"/>
      <c r="B165" s="33" t="s">
        <v>142</v>
      </c>
      <c r="C165" s="33" t="s">
        <v>327</v>
      </c>
      <c r="D165" s="24" t="s">
        <v>248</v>
      </c>
      <c r="E165" s="22">
        <v>300</v>
      </c>
      <c r="F165" s="22">
        <v>2020</v>
      </c>
      <c r="G165" s="88"/>
      <c r="H165" s="22">
        <v>2020</v>
      </c>
      <c r="I165" s="24"/>
      <c r="J165" s="22">
        <v>300</v>
      </c>
      <c r="K165" s="23">
        <v>44216</v>
      </c>
      <c r="L165" s="22"/>
      <c r="M165" s="22">
        <v>2050</v>
      </c>
    </row>
    <row r="166" spans="1:116" ht="15" customHeight="1" x14ac:dyDescent="0.35">
      <c r="A166" s="154"/>
      <c r="B166" s="21" t="s">
        <v>142</v>
      </c>
      <c r="C166" s="21" t="s">
        <v>324</v>
      </c>
      <c r="D166" s="3" t="s">
        <v>238</v>
      </c>
      <c r="E166" s="22">
        <v>1760</v>
      </c>
      <c r="F166" s="23">
        <v>35506</v>
      </c>
      <c r="G166" s="104" t="s">
        <v>125</v>
      </c>
      <c r="H166" s="22">
        <v>2020</v>
      </c>
      <c r="I166" s="22"/>
      <c r="J166" s="22">
        <v>1760</v>
      </c>
      <c r="K166" s="23">
        <v>44216</v>
      </c>
      <c r="L166" s="22"/>
      <c r="M166" s="22">
        <v>2050</v>
      </c>
    </row>
    <row r="167" spans="1:116" ht="15" customHeight="1" x14ac:dyDescent="0.35">
      <c r="A167" s="154" t="s">
        <v>143</v>
      </c>
      <c r="B167" s="3" t="s">
        <v>144</v>
      </c>
      <c r="C167" s="3" t="s">
        <v>330</v>
      </c>
      <c r="D167" s="3" t="s">
        <v>250</v>
      </c>
      <c r="E167" s="4">
        <v>480</v>
      </c>
      <c r="F167" s="5">
        <v>36538</v>
      </c>
      <c r="G167" s="88" t="s">
        <v>5</v>
      </c>
      <c r="H167" s="4">
        <v>2025</v>
      </c>
      <c r="I167" s="4"/>
      <c r="J167" s="4">
        <v>480</v>
      </c>
      <c r="K167" s="5">
        <v>36538</v>
      </c>
      <c r="L167" s="4" t="s">
        <v>5</v>
      </c>
      <c r="M167" s="4">
        <v>2025</v>
      </c>
    </row>
    <row r="168" spans="1:116" x14ac:dyDescent="0.35">
      <c r="A168" s="154"/>
      <c r="B168" s="3" t="s">
        <v>145</v>
      </c>
      <c r="C168" s="3" t="s">
        <v>324</v>
      </c>
      <c r="D168" s="3" t="s">
        <v>238</v>
      </c>
      <c r="E168" s="4">
        <v>360</v>
      </c>
      <c r="F168" s="5">
        <v>36538</v>
      </c>
      <c r="G168" s="88" t="s">
        <v>5</v>
      </c>
      <c r="H168" s="4">
        <v>2025</v>
      </c>
      <c r="I168" s="4"/>
      <c r="J168" s="4">
        <v>360</v>
      </c>
      <c r="K168" s="5">
        <v>36538</v>
      </c>
      <c r="L168" s="4" t="s">
        <v>5</v>
      </c>
      <c r="M168" s="4">
        <v>2025</v>
      </c>
    </row>
    <row r="169" spans="1:116" ht="15" customHeight="1" x14ac:dyDescent="0.35">
      <c r="A169" s="154"/>
      <c r="B169" s="3" t="s">
        <v>145</v>
      </c>
      <c r="C169" s="3" t="s">
        <v>330</v>
      </c>
      <c r="D169" s="3" t="s">
        <v>250</v>
      </c>
      <c r="E169" s="4">
        <v>800</v>
      </c>
      <c r="F169" s="5">
        <v>36538</v>
      </c>
      <c r="G169" s="88" t="s">
        <v>5</v>
      </c>
      <c r="H169" s="4">
        <v>2025</v>
      </c>
      <c r="I169" s="4"/>
      <c r="J169" s="4">
        <v>800</v>
      </c>
      <c r="K169" s="5">
        <v>36538</v>
      </c>
      <c r="L169" s="4" t="s">
        <v>5</v>
      </c>
      <c r="M169" s="4">
        <v>2025</v>
      </c>
    </row>
    <row r="170" spans="1:116" ht="15" customHeight="1" x14ac:dyDescent="0.35">
      <c r="A170" s="154" t="s">
        <v>146</v>
      </c>
      <c r="B170" s="3" t="s">
        <v>147</v>
      </c>
      <c r="C170" s="3" t="s">
        <v>330</v>
      </c>
      <c r="D170" s="3" t="s">
        <v>241</v>
      </c>
      <c r="E170" s="4">
        <v>2000</v>
      </c>
      <c r="F170" s="5">
        <v>39748</v>
      </c>
      <c r="G170" s="88" t="s">
        <v>148</v>
      </c>
      <c r="H170" s="4">
        <v>2033</v>
      </c>
      <c r="I170" s="4"/>
      <c r="J170" s="4">
        <v>2000</v>
      </c>
      <c r="K170" s="5">
        <v>39748</v>
      </c>
      <c r="L170" s="4" t="s">
        <v>148</v>
      </c>
      <c r="M170" s="4">
        <v>2033</v>
      </c>
    </row>
    <row r="171" spans="1:116" ht="15" customHeight="1" x14ac:dyDescent="0.35">
      <c r="A171" s="154"/>
      <c r="B171" s="3" t="s">
        <v>146</v>
      </c>
      <c r="C171" s="3" t="s">
        <v>324</v>
      </c>
      <c r="D171" s="3" t="s">
        <v>236</v>
      </c>
      <c r="E171" s="4">
        <v>1500</v>
      </c>
      <c r="F171" s="5">
        <v>41785</v>
      </c>
      <c r="G171" s="88" t="s">
        <v>149</v>
      </c>
      <c r="H171" s="4">
        <v>2033</v>
      </c>
      <c r="I171" s="4"/>
      <c r="J171" s="4">
        <v>1500</v>
      </c>
      <c r="K171" s="5">
        <v>41785</v>
      </c>
      <c r="L171" s="4" t="s">
        <v>149</v>
      </c>
      <c r="M171" s="4">
        <v>2033</v>
      </c>
    </row>
    <row r="172" spans="1:116" s="27" customFormat="1" ht="13.5" thickBot="1" x14ac:dyDescent="0.35">
      <c r="A172" s="158" t="s">
        <v>63</v>
      </c>
      <c r="B172" s="158"/>
      <c r="C172" s="8"/>
      <c r="D172" s="8"/>
      <c r="E172" s="8">
        <f>SUM(E150:E171)</f>
        <v>26510</v>
      </c>
      <c r="F172" s="8"/>
      <c r="G172" s="102"/>
      <c r="H172" s="25"/>
      <c r="I172" s="8"/>
      <c r="J172" s="8">
        <f>SUM(J150:J171)</f>
        <v>26510</v>
      </c>
      <c r="K172" s="8"/>
      <c r="L172" s="8"/>
      <c r="M172" s="8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</row>
    <row r="173" spans="1:116" ht="15" thickTop="1" x14ac:dyDescent="0.35">
      <c r="A173" s="155" t="s">
        <v>64</v>
      </c>
      <c r="B173" s="155"/>
      <c r="C173" s="13"/>
      <c r="D173" s="28"/>
      <c r="E173" s="28"/>
      <c r="F173" s="28"/>
      <c r="G173" s="101"/>
      <c r="H173" s="28"/>
      <c r="I173" s="13">
        <f>SUM(I150:I171)</f>
        <v>0</v>
      </c>
      <c r="J173" s="28"/>
      <c r="K173" s="28">
        <f>J172+J147</f>
        <v>30410</v>
      </c>
      <c r="L173" s="28"/>
      <c r="M173" s="28"/>
    </row>
    <row r="174" spans="1:116" x14ac:dyDescent="0.35">
      <c r="A174" s="159" t="s">
        <v>276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</row>
    <row r="175" spans="1:116" x14ac:dyDescent="0.35">
      <c r="A175" s="154" t="s">
        <v>151</v>
      </c>
      <c r="B175" s="3" t="s">
        <v>152</v>
      </c>
      <c r="C175" s="3" t="s">
        <v>331</v>
      </c>
      <c r="D175" s="3" t="s">
        <v>234</v>
      </c>
      <c r="E175" s="4">
        <v>1200</v>
      </c>
      <c r="F175" s="5">
        <v>42710</v>
      </c>
      <c r="G175" s="88" t="s">
        <v>153</v>
      </c>
      <c r="H175" s="4">
        <v>2043</v>
      </c>
      <c r="I175" s="29"/>
      <c r="J175" s="4">
        <v>1200</v>
      </c>
      <c r="K175" s="5">
        <v>42710</v>
      </c>
      <c r="L175" s="4" t="s">
        <v>153</v>
      </c>
      <c r="M175" s="4">
        <v>2043</v>
      </c>
    </row>
    <row r="176" spans="1:116" x14ac:dyDescent="0.35">
      <c r="A176" s="154"/>
      <c r="B176" s="3" t="s">
        <v>152</v>
      </c>
      <c r="C176" s="3" t="s">
        <v>332</v>
      </c>
      <c r="D176" s="3" t="s">
        <v>230</v>
      </c>
      <c r="E176" s="4">
        <v>1700</v>
      </c>
      <c r="F176" s="5">
        <v>42710</v>
      </c>
      <c r="G176" s="88" t="s">
        <v>153</v>
      </c>
      <c r="H176" s="4">
        <v>2043</v>
      </c>
      <c r="I176" s="29"/>
      <c r="J176" s="4">
        <v>1700</v>
      </c>
      <c r="K176" s="5">
        <v>42710</v>
      </c>
      <c r="L176" s="4" t="s">
        <v>153</v>
      </c>
      <c r="M176" s="4">
        <v>2043</v>
      </c>
    </row>
    <row r="177" spans="1:116" x14ac:dyDescent="0.35">
      <c r="A177" s="154"/>
      <c r="B177" s="3" t="s">
        <v>154</v>
      </c>
      <c r="C177" s="3" t="s">
        <v>331</v>
      </c>
      <c r="D177" s="3" t="s">
        <v>234</v>
      </c>
      <c r="E177" s="4">
        <v>2180</v>
      </c>
      <c r="F177" s="5">
        <v>42710</v>
      </c>
      <c r="G177" s="88" t="s">
        <v>153</v>
      </c>
      <c r="H177" s="4">
        <v>2043</v>
      </c>
      <c r="I177" s="29"/>
      <c r="J177" s="4">
        <v>2180</v>
      </c>
      <c r="K177" s="5">
        <v>42710</v>
      </c>
      <c r="L177" s="4" t="s">
        <v>153</v>
      </c>
      <c r="M177" s="4">
        <v>2043</v>
      </c>
    </row>
    <row r="178" spans="1:116" x14ac:dyDescent="0.35">
      <c r="A178" s="154"/>
      <c r="B178" s="3" t="s">
        <v>154</v>
      </c>
      <c r="C178" s="3" t="s">
        <v>332</v>
      </c>
      <c r="D178" s="3" t="s">
        <v>230</v>
      </c>
      <c r="E178" s="4">
        <v>940</v>
      </c>
      <c r="F178" s="5">
        <v>42710</v>
      </c>
      <c r="G178" s="88" t="s">
        <v>153</v>
      </c>
      <c r="H178" s="4">
        <v>2043</v>
      </c>
      <c r="I178" s="29"/>
      <c r="J178" s="4">
        <v>940</v>
      </c>
      <c r="K178" s="5">
        <v>42710</v>
      </c>
      <c r="L178" s="4" t="s">
        <v>153</v>
      </c>
      <c r="M178" s="4">
        <v>2043</v>
      </c>
    </row>
    <row r="179" spans="1:116" s="31" customFormat="1" ht="15" thickBot="1" x14ac:dyDescent="0.4">
      <c r="A179" s="158" t="s">
        <v>63</v>
      </c>
      <c r="B179" s="158"/>
      <c r="C179" s="8"/>
      <c r="D179" s="8"/>
      <c r="E179" s="8">
        <f>SUM(E175:E178)</f>
        <v>6020</v>
      </c>
      <c r="F179" s="9"/>
      <c r="G179" s="100"/>
      <c r="H179" s="9"/>
      <c r="I179" s="8"/>
      <c r="J179" s="8">
        <f>SUM(J175:J178)</f>
        <v>6020</v>
      </c>
      <c r="K179" s="9"/>
      <c r="L179" s="9"/>
      <c r="M179" s="9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</row>
    <row r="180" spans="1:116" ht="15" thickTop="1" x14ac:dyDescent="0.35">
      <c r="A180" s="155" t="s">
        <v>64</v>
      </c>
      <c r="B180" s="155"/>
      <c r="C180" s="13"/>
      <c r="D180" s="28"/>
      <c r="E180" s="28"/>
      <c r="F180" s="28"/>
      <c r="G180" s="101"/>
      <c r="H180" s="28"/>
      <c r="I180" s="13">
        <v>0</v>
      </c>
      <c r="J180" s="28"/>
      <c r="K180" s="28"/>
      <c r="L180" s="28"/>
      <c r="M180" s="28"/>
    </row>
    <row r="181" spans="1:116" x14ac:dyDescent="0.35">
      <c r="A181" s="159" t="s">
        <v>275</v>
      </c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</row>
    <row r="182" spans="1:116" x14ac:dyDescent="0.35">
      <c r="A182" s="2" t="s">
        <v>155</v>
      </c>
      <c r="B182" s="3" t="s">
        <v>156</v>
      </c>
      <c r="C182" s="3" t="s">
        <v>330</v>
      </c>
      <c r="D182" s="3" t="s">
        <v>231</v>
      </c>
      <c r="E182" s="4">
        <v>1000</v>
      </c>
      <c r="F182" s="5">
        <v>39318</v>
      </c>
      <c r="G182" s="88" t="s">
        <v>157</v>
      </c>
      <c r="H182" s="4">
        <v>2035</v>
      </c>
      <c r="I182" s="4"/>
      <c r="J182" s="4">
        <v>1000</v>
      </c>
      <c r="K182" s="5">
        <v>39318</v>
      </c>
      <c r="L182" s="4" t="s">
        <v>157</v>
      </c>
      <c r="M182" s="4">
        <v>2035</v>
      </c>
    </row>
    <row r="183" spans="1:116" x14ac:dyDescent="0.35">
      <c r="A183" s="154" t="s">
        <v>158</v>
      </c>
      <c r="B183" s="3" t="s">
        <v>159</v>
      </c>
      <c r="C183" s="3" t="s">
        <v>330</v>
      </c>
      <c r="D183" s="3" t="s">
        <v>244</v>
      </c>
      <c r="E183" s="4">
        <v>5000</v>
      </c>
      <c r="F183" s="5">
        <v>36227</v>
      </c>
      <c r="G183" s="32" t="s">
        <v>118</v>
      </c>
      <c r="H183" s="4">
        <v>2024</v>
      </c>
      <c r="I183" s="4"/>
      <c r="J183" s="4">
        <v>5000</v>
      </c>
      <c r="K183" s="5">
        <v>36227</v>
      </c>
      <c r="L183" s="3" t="s">
        <v>118</v>
      </c>
      <c r="M183" s="4">
        <v>2024</v>
      </c>
    </row>
    <row r="184" spans="1:116" x14ac:dyDescent="0.35">
      <c r="A184" s="154"/>
      <c r="B184" s="3" t="s">
        <v>160</v>
      </c>
      <c r="C184" s="3" t="s">
        <v>330</v>
      </c>
      <c r="D184" s="3" t="s">
        <v>244</v>
      </c>
      <c r="E184" s="4">
        <v>10000</v>
      </c>
      <c r="F184" s="5">
        <v>39924</v>
      </c>
      <c r="G184" s="88" t="s">
        <v>161</v>
      </c>
      <c r="H184" s="4">
        <v>2036</v>
      </c>
      <c r="I184" s="4"/>
      <c r="J184" s="4">
        <v>10000</v>
      </c>
      <c r="K184" s="5">
        <v>39924</v>
      </c>
      <c r="L184" s="4" t="s">
        <v>161</v>
      </c>
      <c r="M184" s="4">
        <v>2036</v>
      </c>
    </row>
    <row r="185" spans="1:116" x14ac:dyDescent="0.35">
      <c r="A185" s="2" t="s">
        <v>162</v>
      </c>
      <c r="B185" s="3" t="s">
        <v>162</v>
      </c>
      <c r="C185" s="3" t="s">
        <v>330</v>
      </c>
      <c r="D185" s="3" t="s">
        <v>231</v>
      </c>
      <c r="E185" s="4">
        <v>2000</v>
      </c>
      <c r="F185" s="5">
        <v>39651</v>
      </c>
      <c r="G185" s="88" t="s">
        <v>163</v>
      </c>
      <c r="H185" s="4">
        <v>2034</v>
      </c>
      <c r="I185" s="4"/>
      <c r="J185" s="4">
        <v>2000</v>
      </c>
      <c r="K185" s="5">
        <v>39651</v>
      </c>
      <c r="L185" s="4" t="s">
        <v>163</v>
      </c>
      <c r="M185" s="4">
        <v>2034</v>
      </c>
    </row>
    <row r="186" spans="1:116" x14ac:dyDescent="0.35">
      <c r="A186" s="2" t="s">
        <v>164</v>
      </c>
      <c r="B186" s="3" t="s">
        <v>164</v>
      </c>
      <c r="C186" s="3" t="s">
        <v>330</v>
      </c>
      <c r="D186" s="3" t="s">
        <v>231</v>
      </c>
      <c r="E186" s="4">
        <v>2000</v>
      </c>
      <c r="F186" s="5">
        <v>37587</v>
      </c>
      <c r="G186" s="88" t="s">
        <v>165</v>
      </c>
      <c r="H186" s="4">
        <v>2029</v>
      </c>
      <c r="I186" s="4"/>
      <c r="J186" s="4">
        <v>2000</v>
      </c>
      <c r="K186" s="5">
        <v>37587</v>
      </c>
      <c r="L186" s="4" t="s">
        <v>165</v>
      </c>
      <c r="M186" s="4">
        <v>2029</v>
      </c>
    </row>
    <row r="187" spans="1:116" x14ac:dyDescent="0.35">
      <c r="A187" s="154" t="s">
        <v>166</v>
      </c>
      <c r="B187" s="3" t="s">
        <v>167</v>
      </c>
      <c r="C187" s="3" t="s">
        <v>330</v>
      </c>
      <c r="D187" s="3" t="s">
        <v>231</v>
      </c>
      <c r="E187" s="6">
        <v>900</v>
      </c>
      <c r="F187" s="5">
        <v>36354</v>
      </c>
      <c r="G187" s="88" t="s">
        <v>168</v>
      </c>
      <c r="H187" s="4">
        <v>2024</v>
      </c>
      <c r="I187" s="4"/>
      <c r="J187" s="6">
        <v>900</v>
      </c>
      <c r="K187" s="5">
        <v>36354</v>
      </c>
      <c r="L187" s="4" t="s">
        <v>168</v>
      </c>
      <c r="M187" s="4">
        <v>2024</v>
      </c>
    </row>
    <row r="188" spans="1:116" x14ac:dyDescent="0.35">
      <c r="A188" s="154"/>
      <c r="B188" s="3" t="s">
        <v>169</v>
      </c>
      <c r="C188" s="3" t="s">
        <v>330</v>
      </c>
      <c r="D188" s="3" t="s">
        <v>231</v>
      </c>
      <c r="E188" s="6">
        <v>240</v>
      </c>
      <c r="F188" s="5">
        <v>36354</v>
      </c>
      <c r="G188" s="88" t="s">
        <v>168</v>
      </c>
      <c r="H188" s="4">
        <v>2024</v>
      </c>
      <c r="I188" s="4"/>
      <c r="J188" s="6">
        <v>240</v>
      </c>
      <c r="K188" s="5">
        <v>36354</v>
      </c>
      <c r="L188" s="4" t="s">
        <v>168</v>
      </c>
      <c r="M188" s="4">
        <v>2024</v>
      </c>
    </row>
    <row r="189" spans="1:116" s="31" customFormat="1" ht="15" thickBot="1" x14ac:dyDescent="0.4">
      <c r="A189" s="158" t="s">
        <v>63</v>
      </c>
      <c r="B189" s="158"/>
      <c r="C189" s="8"/>
      <c r="D189" s="8"/>
      <c r="E189" s="8">
        <f>SUM(E182:E188)</f>
        <v>21140</v>
      </c>
      <c r="F189" s="9"/>
      <c r="G189" s="100"/>
      <c r="H189" s="9"/>
      <c r="I189" s="8"/>
      <c r="J189" s="8">
        <f>SUM(J182:J188)</f>
        <v>21140</v>
      </c>
      <c r="K189" s="9"/>
      <c r="L189" s="9"/>
      <c r="M189" s="9" t="s">
        <v>170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</row>
    <row r="190" spans="1:116" ht="15" thickTop="1" x14ac:dyDescent="0.35">
      <c r="A190" s="155" t="s">
        <v>64</v>
      </c>
      <c r="B190" s="155"/>
      <c r="C190" s="13"/>
      <c r="D190" s="13"/>
      <c r="E190" s="13"/>
      <c r="F190" s="13"/>
      <c r="G190" s="103"/>
      <c r="H190" s="13"/>
      <c r="I190" s="13">
        <v>0</v>
      </c>
      <c r="J190" s="13"/>
      <c r="K190" s="13"/>
      <c r="L190" s="13"/>
      <c r="M190" s="13"/>
    </row>
    <row r="191" spans="1:116" x14ac:dyDescent="0.35">
      <c r="A191" s="159" t="s">
        <v>274</v>
      </c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</row>
    <row r="192" spans="1:116" s="91" customFormat="1" ht="13" x14ac:dyDescent="0.3">
      <c r="A192" s="52" t="s">
        <v>171</v>
      </c>
      <c r="B192" s="88" t="s">
        <v>265</v>
      </c>
      <c r="C192" s="88" t="s">
        <v>330</v>
      </c>
      <c r="D192" s="3" t="s">
        <v>233</v>
      </c>
      <c r="E192" s="92">
        <v>2400</v>
      </c>
      <c r="F192" s="92">
        <v>1996</v>
      </c>
      <c r="G192" s="88"/>
      <c r="H192" s="92">
        <v>2021</v>
      </c>
      <c r="I192" s="95">
        <f>J192-E192</f>
        <v>-1100</v>
      </c>
      <c r="J192" s="4">
        <v>1300</v>
      </c>
      <c r="K192" s="4">
        <v>2022</v>
      </c>
      <c r="L192" s="4"/>
      <c r="M192" s="4">
        <v>2046</v>
      </c>
    </row>
    <row r="193" spans="1:116" x14ac:dyDescent="0.35">
      <c r="A193" s="154" t="s">
        <v>172</v>
      </c>
      <c r="B193" s="3" t="s">
        <v>172</v>
      </c>
      <c r="C193" s="3" t="s">
        <v>324</v>
      </c>
      <c r="D193" s="3" t="s">
        <v>236</v>
      </c>
      <c r="E193" s="4">
        <v>900</v>
      </c>
      <c r="F193" s="5">
        <v>35956</v>
      </c>
      <c r="G193" s="88" t="s">
        <v>173</v>
      </c>
      <c r="H193" s="4">
        <v>2023</v>
      </c>
      <c r="I193" s="4"/>
      <c r="J193" s="4">
        <v>900</v>
      </c>
      <c r="K193" s="6">
        <v>2022</v>
      </c>
      <c r="L193" s="4"/>
      <c r="M193" s="4">
        <v>2052</v>
      </c>
    </row>
    <row r="194" spans="1:116" x14ac:dyDescent="0.35">
      <c r="A194" s="154"/>
      <c r="B194" s="3" t="s">
        <v>172</v>
      </c>
      <c r="C194" s="3" t="s">
        <v>330</v>
      </c>
      <c r="D194" s="3" t="s">
        <v>243</v>
      </c>
      <c r="E194" s="4">
        <v>510</v>
      </c>
      <c r="F194" s="5">
        <v>35956</v>
      </c>
      <c r="G194" s="88" t="s">
        <v>173</v>
      </c>
      <c r="H194" s="4">
        <v>2023</v>
      </c>
      <c r="I194" s="94">
        <f>J194-E194</f>
        <v>71</v>
      </c>
      <c r="J194" s="4">
        <v>581</v>
      </c>
      <c r="K194" s="6">
        <v>2022</v>
      </c>
      <c r="L194" s="4"/>
      <c r="M194" s="4">
        <v>2052</v>
      </c>
    </row>
    <row r="195" spans="1:116" ht="32" customHeight="1" x14ac:dyDescent="0.35">
      <c r="A195" s="53" t="s">
        <v>323</v>
      </c>
      <c r="B195" s="86" t="s">
        <v>175</v>
      </c>
      <c r="C195" s="86" t="s">
        <v>324</v>
      </c>
      <c r="D195" s="85" t="s">
        <v>236</v>
      </c>
      <c r="E195" s="109">
        <v>1800</v>
      </c>
      <c r="F195" s="116">
        <v>42577</v>
      </c>
      <c r="G195" s="117" t="s">
        <v>176</v>
      </c>
      <c r="H195" s="118">
        <v>2043</v>
      </c>
      <c r="I195" s="118"/>
      <c r="J195" s="109">
        <v>1800</v>
      </c>
      <c r="K195" s="116">
        <v>42577</v>
      </c>
      <c r="L195" s="118" t="s">
        <v>176</v>
      </c>
      <c r="M195" s="118">
        <v>2043</v>
      </c>
    </row>
    <row r="196" spans="1:116" ht="15" customHeight="1" x14ac:dyDescent="0.35">
      <c r="A196" s="53" t="s">
        <v>260</v>
      </c>
      <c r="B196" s="3" t="s">
        <v>260</v>
      </c>
      <c r="C196" s="3" t="s">
        <v>324</v>
      </c>
      <c r="D196" s="3" t="s">
        <v>236</v>
      </c>
      <c r="E196" s="6">
        <v>500</v>
      </c>
      <c r="F196" s="5"/>
      <c r="G196" s="88"/>
      <c r="H196" s="4">
        <v>2020</v>
      </c>
      <c r="I196" s="4"/>
      <c r="J196" s="6">
        <v>500</v>
      </c>
      <c r="K196" s="5"/>
      <c r="L196" s="4"/>
      <c r="M196" s="4">
        <v>2042</v>
      </c>
    </row>
    <row r="197" spans="1:116" ht="15" customHeight="1" x14ac:dyDescent="0.35">
      <c r="A197" s="154" t="s">
        <v>177</v>
      </c>
      <c r="B197" s="3" t="s">
        <v>227</v>
      </c>
      <c r="C197" s="3" t="s">
        <v>330</v>
      </c>
      <c r="D197" s="3" t="s">
        <v>233</v>
      </c>
      <c r="E197" s="6">
        <v>3000</v>
      </c>
      <c r="F197" s="6">
        <v>2016</v>
      </c>
      <c r="G197" s="88"/>
      <c r="H197" s="4">
        <v>2037</v>
      </c>
      <c r="I197" s="4"/>
      <c r="J197" s="6">
        <v>3000</v>
      </c>
      <c r="K197" s="6">
        <v>2016</v>
      </c>
      <c r="L197" s="4"/>
      <c r="M197" s="4">
        <v>2037</v>
      </c>
    </row>
    <row r="198" spans="1:116" ht="17" customHeight="1" x14ac:dyDescent="0.35">
      <c r="A198" s="154"/>
      <c r="B198" s="32" t="s">
        <v>178</v>
      </c>
      <c r="C198" s="32" t="s">
        <v>330</v>
      </c>
      <c r="D198" s="3" t="s">
        <v>233</v>
      </c>
      <c r="E198" s="6">
        <v>500</v>
      </c>
      <c r="F198" s="5">
        <v>42577</v>
      </c>
      <c r="G198" s="88" t="s">
        <v>176</v>
      </c>
      <c r="H198" s="4">
        <v>2037</v>
      </c>
      <c r="I198" s="4"/>
      <c r="J198" s="6">
        <v>500</v>
      </c>
      <c r="K198" s="5">
        <v>42577</v>
      </c>
      <c r="L198" s="4" t="s">
        <v>176</v>
      </c>
      <c r="M198" s="4">
        <v>2037</v>
      </c>
    </row>
    <row r="199" spans="1:116" ht="15.5" customHeight="1" x14ac:dyDescent="0.35">
      <c r="A199" s="154"/>
      <c r="B199" s="32" t="s">
        <v>179</v>
      </c>
      <c r="C199" s="32" t="s">
        <v>330</v>
      </c>
      <c r="D199" s="3" t="s">
        <v>233</v>
      </c>
      <c r="E199" s="6">
        <v>100</v>
      </c>
      <c r="F199" s="5">
        <v>42577</v>
      </c>
      <c r="G199" s="88" t="s">
        <v>176</v>
      </c>
      <c r="H199" s="4">
        <v>2037</v>
      </c>
      <c r="I199" s="4"/>
      <c r="J199" s="6">
        <v>100</v>
      </c>
      <c r="K199" s="5">
        <v>42577</v>
      </c>
      <c r="L199" s="4" t="s">
        <v>176</v>
      </c>
      <c r="M199" s="4">
        <v>2037</v>
      </c>
    </row>
    <row r="200" spans="1:116" x14ac:dyDescent="0.35">
      <c r="A200" s="2" t="s">
        <v>180</v>
      </c>
      <c r="B200" s="3" t="s">
        <v>180</v>
      </c>
      <c r="C200" s="3" t="s">
        <v>327</v>
      </c>
      <c r="D200" s="3" t="s">
        <v>228</v>
      </c>
      <c r="E200" s="6">
        <v>1000</v>
      </c>
      <c r="F200" s="5">
        <v>39651</v>
      </c>
      <c r="G200" s="88" t="s">
        <v>163</v>
      </c>
      <c r="H200" s="4">
        <v>2022</v>
      </c>
      <c r="I200" s="4"/>
      <c r="J200" s="6">
        <v>1000</v>
      </c>
      <c r="K200" s="5">
        <v>39651</v>
      </c>
      <c r="L200" s="4" t="s">
        <v>163</v>
      </c>
      <c r="M200" s="4">
        <v>2022</v>
      </c>
    </row>
    <row r="201" spans="1:116" s="31" customFormat="1" ht="15" thickBot="1" x14ac:dyDescent="0.4">
      <c r="A201" s="158" t="s">
        <v>63</v>
      </c>
      <c r="B201" s="158"/>
      <c r="C201" s="8"/>
      <c r="D201" s="8"/>
      <c r="E201" s="8">
        <f>SUM(E192:E200)</f>
        <v>10710</v>
      </c>
      <c r="F201" s="9"/>
      <c r="G201" s="100"/>
      <c r="H201" s="9"/>
      <c r="I201" s="8"/>
      <c r="J201" s="8">
        <f>SUM(J192:J200)</f>
        <v>9681</v>
      </c>
      <c r="K201" s="9"/>
      <c r="L201" s="9"/>
      <c r="M201" s="9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</row>
    <row r="202" spans="1:116" ht="15" thickTop="1" x14ac:dyDescent="0.35">
      <c r="A202" s="155" t="s">
        <v>64</v>
      </c>
      <c r="B202" s="155"/>
      <c r="C202" s="13"/>
      <c r="D202" s="13"/>
      <c r="E202" s="13"/>
      <c r="F202" s="13"/>
      <c r="G202" s="103"/>
      <c r="H202" s="13"/>
      <c r="I202" s="13">
        <f>SUM(I192:I200)</f>
        <v>-1029</v>
      </c>
      <c r="J202" s="13"/>
      <c r="K202" s="13"/>
      <c r="L202" s="13"/>
      <c r="M202" s="13"/>
    </row>
    <row r="203" spans="1:116" x14ac:dyDescent="0.35">
      <c r="A203" s="159" t="s">
        <v>273</v>
      </c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</row>
    <row r="204" spans="1:116" ht="26" x14ac:dyDescent="0.35">
      <c r="A204" s="53" t="s">
        <v>181</v>
      </c>
      <c r="B204" s="86" t="s">
        <v>182</v>
      </c>
      <c r="C204" s="86" t="s">
        <v>333</v>
      </c>
      <c r="D204" s="3" t="s">
        <v>242</v>
      </c>
      <c r="E204" s="6">
        <v>600</v>
      </c>
      <c r="F204" s="14">
        <v>40547</v>
      </c>
      <c r="G204" s="88" t="s">
        <v>183</v>
      </c>
      <c r="H204" s="4">
        <v>2037</v>
      </c>
      <c r="I204" s="4"/>
      <c r="J204" s="6">
        <v>600</v>
      </c>
      <c r="K204" s="14">
        <v>40547</v>
      </c>
      <c r="L204" s="4" t="s">
        <v>183</v>
      </c>
      <c r="M204" s="4">
        <v>2037</v>
      </c>
    </row>
    <row r="205" spans="1:116" x14ac:dyDescent="0.35">
      <c r="A205" s="161" t="s">
        <v>184</v>
      </c>
      <c r="B205" s="3" t="s">
        <v>251</v>
      </c>
      <c r="C205" s="86" t="s">
        <v>333</v>
      </c>
      <c r="D205" s="3" t="s">
        <v>242</v>
      </c>
      <c r="E205" s="6">
        <v>500</v>
      </c>
      <c r="F205" s="14"/>
      <c r="G205" s="88"/>
      <c r="H205" s="4"/>
      <c r="I205" s="4">
        <v>500</v>
      </c>
      <c r="J205" s="6">
        <v>500</v>
      </c>
      <c r="K205" s="4">
        <v>2022</v>
      </c>
      <c r="L205" s="4"/>
      <c r="M205" s="4">
        <v>2045</v>
      </c>
    </row>
    <row r="206" spans="1:116" ht="15" customHeight="1" x14ac:dyDescent="0.35">
      <c r="A206" s="163"/>
      <c r="B206" s="33" t="s">
        <v>264</v>
      </c>
      <c r="C206" s="86" t="s">
        <v>333</v>
      </c>
      <c r="D206" s="3" t="s">
        <v>242</v>
      </c>
      <c r="E206" s="6">
        <v>8000</v>
      </c>
      <c r="F206" s="5">
        <v>44802</v>
      </c>
      <c r="G206" s="88"/>
      <c r="H206" s="6">
        <v>2023</v>
      </c>
      <c r="I206" s="93">
        <f>J206-E206</f>
        <v>-3000</v>
      </c>
      <c r="J206" s="6">
        <v>5000</v>
      </c>
      <c r="K206" s="4">
        <v>2022</v>
      </c>
      <c r="L206" s="4"/>
      <c r="M206" s="6">
        <v>2045</v>
      </c>
    </row>
    <row r="207" spans="1:116" x14ac:dyDescent="0.35">
      <c r="A207" s="2" t="s">
        <v>185</v>
      </c>
      <c r="B207" s="3" t="s">
        <v>185</v>
      </c>
      <c r="C207" s="86" t="s">
        <v>333</v>
      </c>
      <c r="D207" s="3" t="s">
        <v>242</v>
      </c>
      <c r="E207" s="6">
        <v>1500</v>
      </c>
      <c r="F207" s="5">
        <v>35828</v>
      </c>
      <c r="G207" s="88" t="s">
        <v>186</v>
      </c>
      <c r="H207" s="4">
        <v>2023</v>
      </c>
      <c r="I207" s="24"/>
      <c r="J207" s="6">
        <v>1500</v>
      </c>
      <c r="K207" s="5">
        <v>35828</v>
      </c>
      <c r="L207" s="4" t="s">
        <v>186</v>
      </c>
      <c r="M207" s="4">
        <v>2023</v>
      </c>
    </row>
    <row r="208" spans="1:116" s="35" customFormat="1" ht="15" thickBot="1" x14ac:dyDescent="0.4">
      <c r="A208" s="158" t="s">
        <v>63</v>
      </c>
      <c r="B208" s="158"/>
      <c r="C208" s="8"/>
      <c r="D208" s="8"/>
      <c r="E208" s="8">
        <f>SUM(E204:E207)</f>
        <v>10600</v>
      </c>
      <c r="F208" s="8"/>
      <c r="G208" s="102"/>
      <c r="H208" s="8"/>
      <c r="I208" s="8"/>
      <c r="J208" s="8">
        <f>SUM(J204:J207)</f>
        <v>7600</v>
      </c>
      <c r="K208" s="8"/>
      <c r="L208" s="8"/>
      <c r="M208" s="8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</row>
    <row r="209" spans="1:13" ht="15" thickTop="1" x14ac:dyDescent="0.35">
      <c r="A209" s="155" t="s">
        <v>64</v>
      </c>
      <c r="B209" s="155"/>
      <c r="C209" s="13"/>
      <c r="D209" s="13"/>
      <c r="E209" s="13"/>
      <c r="F209" s="13"/>
      <c r="G209" s="103"/>
      <c r="H209" s="13"/>
      <c r="I209" s="13">
        <f>SUM(I204:I207)</f>
        <v>-2500</v>
      </c>
      <c r="J209" s="13"/>
      <c r="K209" s="13"/>
      <c r="L209" s="13"/>
      <c r="M209" s="13"/>
    </row>
    <row r="210" spans="1:13" x14ac:dyDescent="0.35">
      <c r="A210" s="159" t="s">
        <v>272</v>
      </c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</row>
    <row r="211" spans="1:13" x14ac:dyDescent="0.35">
      <c r="A211" s="2" t="s">
        <v>187</v>
      </c>
      <c r="B211" s="3" t="s">
        <v>187</v>
      </c>
      <c r="C211" s="3" t="s">
        <v>330</v>
      </c>
      <c r="D211" s="3" t="s">
        <v>245</v>
      </c>
      <c r="E211" s="6">
        <v>1200</v>
      </c>
      <c r="F211" s="5">
        <v>36878</v>
      </c>
      <c r="G211" s="32" t="s">
        <v>110</v>
      </c>
      <c r="H211" s="6">
        <v>2025</v>
      </c>
      <c r="I211" s="4"/>
      <c r="J211" s="6">
        <v>1200</v>
      </c>
      <c r="K211" s="5">
        <v>36878</v>
      </c>
      <c r="L211" s="3" t="s">
        <v>110</v>
      </c>
      <c r="M211" s="6">
        <v>2025</v>
      </c>
    </row>
    <row r="212" spans="1:13" x14ac:dyDescent="0.35">
      <c r="A212" s="154" t="s">
        <v>188</v>
      </c>
      <c r="B212" s="3" t="s">
        <v>189</v>
      </c>
      <c r="C212" s="3" t="s">
        <v>330</v>
      </c>
      <c r="D212" s="3" t="s">
        <v>245</v>
      </c>
      <c r="E212" s="6">
        <v>200</v>
      </c>
      <c r="F212" s="5">
        <v>39140</v>
      </c>
      <c r="G212" s="32" t="s">
        <v>190</v>
      </c>
      <c r="H212" s="4">
        <v>2035</v>
      </c>
      <c r="I212" s="4"/>
      <c r="J212" s="6">
        <v>200</v>
      </c>
      <c r="K212" s="5">
        <v>39140</v>
      </c>
      <c r="L212" s="3" t="s">
        <v>190</v>
      </c>
      <c r="M212" s="4">
        <v>2035</v>
      </c>
    </row>
    <row r="213" spans="1:13" ht="26.5" x14ac:dyDescent="0.35">
      <c r="A213" s="154"/>
      <c r="B213" s="3" t="s">
        <v>191</v>
      </c>
      <c r="C213" s="3" t="s">
        <v>330</v>
      </c>
      <c r="D213" s="3" t="s">
        <v>245</v>
      </c>
      <c r="E213" s="6">
        <v>2300</v>
      </c>
      <c r="F213" s="5">
        <v>39140</v>
      </c>
      <c r="G213" s="32" t="s">
        <v>190</v>
      </c>
      <c r="H213" s="4">
        <v>2035</v>
      </c>
      <c r="I213" s="4"/>
      <c r="J213" s="6">
        <v>2300</v>
      </c>
      <c r="K213" s="5">
        <v>39140</v>
      </c>
      <c r="L213" s="3" t="s">
        <v>190</v>
      </c>
      <c r="M213" s="4">
        <v>2035</v>
      </c>
    </row>
    <row r="214" spans="1:13" x14ac:dyDescent="0.35">
      <c r="A214" s="161" t="s">
        <v>192</v>
      </c>
      <c r="B214" s="63" t="s">
        <v>286</v>
      </c>
      <c r="C214" s="63" t="s">
        <v>324</v>
      </c>
      <c r="D214" s="3" t="s">
        <v>237</v>
      </c>
      <c r="E214" s="36">
        <v>2700</v>
      </c>
      <c r="F214" s="37">
        <v>43054</v>
      </c>
      <c r="G214" s="105" t="s">
        <v>193</v>
      </c>
      <c r="H214" s="36">
        <v>2044</v>
      </c>
      <c r="I214" s="4"/>
      <c r="J214" s="6">
        <v>2700</v>
      </c>
      <c r="K214" s="5">
        <v>43054</v>
      </c>
      <c r="L214" s="3" t="s">
        <v>193</v>
      </c>
      <c r="M214" s="6">
        <v>2044</v>
      </c>
    </row>
    <row r="215" spans="1:13" ht="15" customHeight="1" x14ac:dyDescent="0.35">
      <c r="A215" s="162"/>
      <c r="B215" s="63" t="s">
        <v>287</v>
      </c>
      <c r="C215" s="63" t="s">
        <v>332</v>
      </c>
      <c r="D215" s="3" t="s">
        <v>230</v>
      </c>
      <c r="E215" s="36">
        <v>6280</v>
      </c>
      <c r="F215" s="37">
        <v>43054</v>
      </c>
      <c r="G215" s="105" t="s">
        <v>193</v>
      </c>
      <c r="H215" s="36">
        <v>2044</v>
      </c>
      <c r="I215" s="4"/>
      <c r="J215" s="6">
        <v>6280</v>
      </c>
      <c r="K215" s="5">
        <v>43054</v>
      </c>
      <c r="L215" s="3" t="s">
        <v>193</v>
      </c>
      <c r="M215" s="6">
        <v>2044</v>
      </c>
    </row>
    <row r="216" spans="1:13" ht="14.5" customHeight="1" x14ac:dyDescent="0.35">
      <c r="A216" s="162"/>
      <c r="B216" s="63" t="s">
        <v>288</v>
      </c>
      <c r="C216" s="63" t="s">
        <v>330</v>
      </c>
      <c r="D216" s="3" t="s">
        <v>245</v>
      </c>
      <c r="E216" s="36">
        <v>2510</v>
      </c>
      <c r="F216" s="37">
        <v>43054</v>
      </c>
      <c r="G216" s="105" t="s">
        <v>193</v>
      </c>
      <c r="H216" s="36">
        <v>2044</v>
      </c>
      <c r="I216" s="4"/>
      <c r="J216" s="6">
        <v>2510</v>
      </c>
      <c r="K216" s="5">
        <v>43054</v>
      </c>
      <c r="L216" s="3" t="s">
        <v>193</v>
      </c>
      <c r="M216" s="6">
        <v>2044</v>
      </c>
    </row>
    <row r="217" spans="1:13" ht="14" customHeight="1" x14ac:dyDescent="0.35">
      <c r="A217" s="162"/>
      <c r="B217" s="3" t="s">
        <v>194</v>
      </c>
      <c r="C217" s="3" t="s">
        <v>332</v>
      </c>
      <c r="D217" s="3" t="s">
        <v>230</v>
      </c>
      <c r="E217" s="36">
        <v>2200</v>
      </c>
      <c r="F217" s="37">
        <v>43054</v>
      </c>
      <c r="G217" s="105" t="s">
        <v>193</v>
      </c>
      <c r="H217" s="36">
        <v>2044</v>
      </c>
      <c r="I217" s="38"/>
      <c r="J217" s="6">
        <v>2200</v>
      </c>
      <c r="K217" s="5">
        <v>43054</v>
      </c>
      <c r="L217" s="3" t="s">
        <v>193</v>
      </c>
      <c r="M217" s="6">
        <v>2044</v>
      </c>
    </row>
    <row r="218" spans="1:13" ht="14.5" customHeight="1" x14ac:dyDescent="0.35">
      <c r="A218" s="162"/>
      <c r="B218" s="33" t="s">
        <v>194</v>
      </c>
      <c r="C218" s="33" t="s">
        <v>324</v>
      </c>
      <c r="D218" s="3" t="s">
        <v>237</v>
      </c>
      <c r="E218" s="36">
        <v>2400</v>
      </c>
      <c r="F218" s="39">
        <v>43460</v>
      </c>
      <c r="G218" s="105" t="s">
        <v>195</v>
      </c>
      <c r="H218" s="36">
        <v>2045</v>
      </c>
      <c r="I218" s="24"/>
      <c r="J218" s="36">
        <v>2400</v>
      </c>
      <c r="K218" s="39">
        <v>43460</v>
      </c>
      <c r="L218" s="33" t="s">
        <v>195</v>
      </c>
      <c r="M218" s="36">
        <v>2045</v>
      </c>
    </row>
    <row r="219" spans="1:13" ht="14.5" customHeight="1" x14ac:dyDescent="0.35">
      <c r="A219" s="162"/>
      <c r="B219" s="68" t="s">
        <v>194</v>
      </c>
      <c r="C219" s="68" t="s">
        <v>330</v>
      </c>
      <c r="D219" s="3" t="s">
        <v>245</v>
      </c>
      <c r="E219" s="79">
        <v>5500</v>
      </c>
      <c r="F219" s="37">
        <v>43054</v>
      </c>
      <c r="G219" s="105"/>
      <c r="H219" s="36">
        <v>2044</v>
      </c>
      <c r="I219" s="24"/>
      <c r="J219" s="36">
        <v>5500</v>
      </c>
      <c r="K219" s="5">
        <v>43054</v>
      </c>
      <c r="L219" s="33"/>
      <c r="M219" s="6">
        <v>2044</v>
      </c>
    </row>
    <row r="220" spans="1:13" ht="15" customHeight="1" x14ac:dyDescent="0.35">
      <c r="A220" s="162"/>
      <c r="B220" s="3" t="s">
        <v>196</v>
      </c>
      <c r="C220" s="3" t="s">
        <v>328</v>
      </c>
      <c r="D220" s="3" t="s">
        <v>239</v>
      </c>
      <c r="E220" s="36">
        <v>7500</v>
      </c>
      <c r="F220" s="37">
        <v>43054</v>
      </c>
      <c r="G220" s="105" t="s">
        <v>193</v>
      </c>
      <c r="H220" s="36">
        <v>2044</v>
      </c>
      <c r="I220" s="38"/>
      <c r="J220" s="6">
        <v>7500</v>
      </c>
      <c r="K220" s="5">
        <v>43054</v>
      </c>
      <c r="L220" s="3" t="s">
        <v>193</v>
      </c>
      <c r="M220" s="6">
        <v>2044</v>
      </c>
    </row>
    <row r="221" spans="1:13" ht="15" customHeight="1" x14ac:dyDescent="0.35">
      <c r="A221" s="162"/>
      <c r="B221" s="3" t="s">
        <v>197</v>
      </c>
      <c r="C221" s="3" t="s">
        <v>330</v>
      </c>
      <c r="D221" s="3" t="s">
        <v>245</v>
      </c>
      <c r="E221" s="36">
        <v>4000</v>
      </c>
      <c r="F221" s="37">
        <v>43054</v>
      </c>
      <c r="G221" s="105" t="s">
        <v>193</v>
      </c>
      <c r="H221" s="36">
        <v>2044</v>
      </c>
      <c r="I221" s="4"/>
      <c r="J221" s="6">
        <v>4000</v>
      </c>
      <c r="K221" s="5">
        <v>43054</v>
      </c>
      <c r="L221" s="3" t="s">
        <v>193</v>
      </c>
      <c r="M221" s="6">
        <v>2044</v>
      </c>
    </row>
    <row r="222" spans="1:13" x14ac:dyDescent="0.35">
      <c r="A222" s="162"/>
      <c r="B222" s="3" t="s">
        <v>198</v>
      </c>
      <c r="C222" s="3" t="s">
        <v>324</v>
      </c>
      <c r="D222" s="3" t="s">
        <v>237</v>
      </c>
      <c r="E222" s="36">
        <v>4150</v>
      </c>
      <c r="F222" s="37">
        <v>43054</v>
      </c>
      <c r="G222" s="105" t="s">
        <v>193</v>
      </c>
      <c r="H222" s="36">
        <v>2044</v>
      </c>
      <c r="I222" s="38"/>
      <c r="J222" s="6">
        <v>4150</v>
      </c>
      <c r="K222" s="5">
        <v>43054</v>
      </c>
      <c r="L222" s="3" t="s">
        <v>193</v>
      </c>
      <c r="M222" s="6">
        <v>2044</v>
      </c>
    </row>
    <row r="223" spans="1:13" ht="15" customHeight="1" x14ac:dyDescent="0.35">
      <c r="A223" s="162"/>
      <c r="B223" s="3" t="s">
        <v>192</v>
      </c>
      <c r="C223" s="3" t="s">
        <v>330</v>
      </c>
      <c r="D223" s="3" t="s">
        <v>245</v>
      </c>
      <c r="E223" s="24">
        <v>10520</v>
      </c>
      <c r="F223" s="37">
        <v>43054</v>
      </c>
      <c r="G223" s="105" t="s">
        <v>193</v>
      </c>
      <c r="H223" s="36">
        <v>2044</v>
      </c>
      <c r="I223" s="6"/>
      <c r="J223" s="6">
        <v>10520</v>
      </c>
      <c r="K223" s="5">
        <v>43054</v>
      </c>
      <c r="L223" s="3" t="s">
        <v>193</v>
      </c>
      <c r="M223" s="6">
        <v>2044</v>
      </c>
    </row>
    <row r="224" spans="1:13" ht="15" customHeight="1" x14ac:dyDescent="0.35">
      <c r="A224" s="162"/>
      <c r="B224" s="3" t="s">
        <v>199</v>
      </c>
      <c r="C224" s="3" t="s">
        <v>330</v>
      </c>
      <c r="D224" s="3" t="s">
        <v>245</v>
      </c>
      <c r="E224" s="36">
        <v>1700</v>
      </c>
      <c r="F224" s="37">
        <v>43054</v>
      </c>
      <c r="G224" s="105" t="s">
        <v>193</v>
      </c>
      <c r="H224" s="36">
        <v>2044</v>
      </c>
      <c r="I224" s="38"/>
      <c r="J224" s="6">
        <v>1700</v>
      </c>
      <c r="K224" s="5">
        <v>43054</v>
      </c>
      <c r="L224" s="3" t="s">
        <v>193</v>
      </c>
      <c r="M224" s="6">
        <v>2044</v>
      </c>
    </row>
    <row r="225" spans="1:116" ht="14" customHeight="1" x14ac:dyDescent="0.35">
      <c r="A225" s="163"/>
      <c r="B225" s="3" t="s">
        <v>200</v>
      </c>
      <c r="C225" s="3" t="s">
        <v>330</v>
      </c>
      <c r="D225" s="3" t="s">
        <v>245</v>
      </c>
      <c r="E225" s="6">
        <v>1500</v>
      </c>
      <c r="F225" s="5">
        <v>44365</v>
      </c>
      <c r="G225" s="88"/>
      <c r="H225" s="40">
        <v>2047</v>
      </c>
      <c r="I225" s="4"/>
      <c r="J225" s="6">
        <v>1500</v>
      </c>
      <c r="K225" s="5">
        <v>44365</v>
      </c>
      <c r="L225" s="4"/>
      <c r="M225" s="4">
        <v>2047</v>
      </c>
    </row>
    <row r="226" spans="1:116" s="31" customFormat="1" ht="15" thickBot="1" x14ac:dyDescent="0.4">
      <c r="A226" s="158" t="s">
        <v>63</v>
      </c>
      <c r="B226" s="158"/>
      <c r="C226" s="8"/>
      <c r="D226" s="8"/>
      <c r="E226" s="8">
        <f>SUM(E211:E225)</f>
        <v>54660</v>
      </c>
      <c r="F226" s="9"/>
      <c r="G226" s="100"/>
      <c r="H226" s="9"/>
      <c r="I226" s="8"/>
      <c r="J226" s="8">
        <f>SUM(J211:J225)</f>
        <v>54660</v>
      </c>
      <c r="K226" s="9"/>
      <c r="L226" s="9"/>
      <c r="M226" s="9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</row>
    <row r="227" spans="1:116" ht="15" thickTop="1" x14ac:dyDescent="0.35">
      <c r="A227" s="155" t="s">
        <v>64</v>
      </c>
      <c r="B227" s="155"/>
      <c r="C227" s="13"/>
      <c r="D227" s="13"/>
      <c r="E227" s="13"/>
      <c r="F227" s="13"/>
      <c r="G227" s="103"/>
      <c r="H227" s="13"/>
      <c r="I227" s="13">
        <v>0</v>
      </c>
      <c r="J227" s="13"/>
      <c r="K227" s="13"/>
      <c r="L227" s="13"/>
      <c r="M227" s="13"/>
    </row>
    <row r="228" spans="1:116" x14ac:dyDescent="0.35">
      <c r="A228" s="159" t="s">
        <v>269</v>
      </c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</row>
    <row r="229" spans="1:116" x14ac:dyDescent="0.35">
      <c r="A229" s="154" t="s">
        <v>201</v>
      </c>
      <c r="B229" s="3" t="s">
        <v>202</v>
      </c>
      <c r="C229" s="3" t="s">
        <v>331</v>
      </c>
      <c r="D229" s="3" t="s">
        <v>234</v>
      </c>
      <c r="E229" s="6">
        <v>1000</v>
      </c>
      <c r="F229" s="5">
        <v>35892</v>
      </c>
      <c r="G229" s="32" t="s">
        <v>150</v>
      </c>
      <c r="H229" s="6">
        <v>2023</v>
      </c>
      <c r="I229" s="4"/>
      <c r="J229" s="6">
        <v>1000</v>
      </c>
      <c r="K229" s="5">
        <v>35892</v>
      </c>
      <c r="L229" s="3" t="s">
        <v>150</v>
      </c>
      <c r="M229" s="6">
        <v>2023</v>
      </c>
    </row>
    <row r="230" spans="1:116" x14ac:dyDescent="0.35">
      <c r="A230" s="154"/>
      <c r="B230" s="3" t="s">
        <v>201</v>
      </c>
      <c r="C230" s="3" t="s">
        <v>331</v>
      </c>
      <c r="D230" s="3" t="s">
        <v>234</v>
      </c>
      <c r="E230" s="6">
        <v>500</v>
      </c>
      <c r="F230" s="5">
        <v>35892</v>
      </c>
      <c r="G230" s="32" t="s">
        <v>150</v>
      </c>
      <c r="H230" s="6">
        <v>2023</v>
      </c>
      <c r="I230" s="24"/>
      <c r="J230" s="6">
        <v>500</v>
      </c>
      <c r="K230" s="5">
        <v>35892</v>
      </c>
      <c r="L230" s="3" t="s">
        <v>150</v>
      </c>
      <c r="M230" s="6">
        <v>2023</v>
      </c>
    </row>
    <row r="231" spans="1:116" ht="13.5" customHeight="1" x14ac:dyDescent="0.35">
      <c r="A231" s="53" t="s">
        <v>203</v>
      </c>
      <c r="B231" s="3" t="s">
        <v>204</v>
      </c>
      <c r="C231" s="3" t="s">
        <v>332</v>
      </c>
      <c r="D231" s="3" t="s">
        <v>230</v>
      </c>
      <c r="E231" s="6">
        <v>3200</v>
      </c>
      <c r="F231" s="5">
        <v>42710</v>
      </c>
      <c r="G231" s="32" t="s">
        <v>153</v>
      </c>
      <c r="H231" s="6">
        <v>2043</v>
      </c>
      <c r="I231" s="41"/>
      <c r="J231" s="6">
        <v>3200</v>
      </c>
      <c r="K231" s="5">
        <v>42710</v>
      </c>
      <c r="L231" s="3" t="s">
        <v>153</v>
      </c>
      <c r="M231" s="6">
        <v>2043</v>
      </c>
    </row>
    <row r="232" spans="1:116" s="31" customFormat="1" ht="15" thickBot="1" x14ac:dyDescent="0.4">
      <c r="A232" s="158" t="s">
        <v>63</v>
      </c>
      <c r="B232" s="158"/>
      <c r="C232" s="8"/>
      <c r="D232" s="8"/>
      <c r="E232" s="8">
        <f>SUM(E229:E231)</f>
        <v>4700</v>
      </c>
      <c r="F232" s="9"/>
      <c r="G232" s="100"/>
      <c r="H232" s="9"/>
      <c r="I232" s="8"/>
      <c r="J232" s="8">
        <f>SUM(J229:J231)</f>
        <v>4700</v>
      </c>
      <c r="K232" s="9"/>
      <c r="L232" s="9"/>
      <c r="M232" s="9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</row>
    <row r="233" spans="1:116" ht="15" thickTop="1" x14ac:dyDescent="0.35">
      <c r="A233" s="155" t="s">
        <v>64</v>
      </c>
      <c r="B233" s="155"/>
      <c r="C233" s="13"/>
      <c r="D233" s="13"/>
      <c r="E233" s="13"/>
      <c r="F233" s="13"/>
      <c r="G233" s="103"/>
      <c r="H233" s="13"/>
      <c r="I233" s="13">
        <v>0</v>
      </c>
      <c r="J233" s="13"/>
      <c r="K233" s="13"/>
      <c r="L233" s="13"/>
      <c r="M233" s="13"/>
    </row>
    <row r="234" spans="1:116" x14ac:dyDescent="0.35">
      <c r="A234" s="159" t="s">
        <v>270</v>
      </c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</row>
    <row r="235" spans="1:116" x14ac:dyDescent="0.35">
      <c r="A235" s="2" t="s">
        <v>205</v>
      </c>
      <c r="B235" s="3" t="s">
        <v>205</v>
      </c>
      <c r="C235" s="3" t="s">
        <v>330</v>
      </c>
      <c r="D235" s="3" t="s">
        <v>244</v>
      </c>
      <c r="E235" s="6">
        <v>1000</v>
      </c>
      <c r="F235" s="14">
        <v>40688</v>
      </c>
      <c r="G235" s="88" t="s">
        <v>206</v>
      </c>
      <c r="H235" s="6">
        <v>2036</v>
      </c>
      <c r="I235" s="4"/>
      <c r="J235" s="6">
        <v>1000</v>
      </c>
      <c r="K235" s="14">
        <v>40688</v>
      </c>
      <c r="L235" s="4" t="s">
        <v>206</v>
      </c>
      <c r="M235" s="6">
        <v>2036</v>
      </c>
    </row>
    <row r="236" spans="1:116" ht="15" customHeight="1" x14ac:dyDescent="0.35">
      <c r="A236" s="53" t="s">
        <v>207</v>
      </c>
      <c r="B236" s="3" t="s">
        <v>208</v>
      </c>
      <c r="C236" s="3" t="s">
        <v>330</v>
      </c>
      <c r="D236" s="3" t="s">
        <v>245</v>
      </c>
      <c r="E236" s="6">
        <v>7000</v>
      </c>
      <c r="F236" s="5">
        <v>40010</v>
      </c>
      <c r="G236" s="32" t="s">
        <v>209</v>
      </c>
      <c r="H236" s="6">
        <v>2036</v>
      </c>
      <c r="I236" s="4"/>
      <c r="J236" s="6">
        <v>7000</v>
      </c>
      <c r="K236" s="5">
        <v>40010</v>
      </c>
      <c r="L236" s="3" t="s">
        <v>209</v>
      </c>
      <c r="M236" s="6">
        <v>2036</v>
      </c>
    </row>
    <row r="237" spans="1:116" s="31" customFormat="1" ht="15" thickBot="1" x14ac:dyDescent="0.4">
      <c r="A237" s="158" t="s">
        <v>63</v>
      </c>
      <c r="B237" s="158"/>
      <c r="C237" s="8"/>
      <c r="D237" s="8"/>
      <c r="E237" s="8">
        <f>SUM(E235:E236)</f>
        <v>8000</v>
      </c>
      <c r="F237" s="9"/>
      <c r="G237" s="100"/>
      <c r="H237" s="9"/>
      <c r="I237" s="8"/>
      <c r="J237" s="8">
        <f>SUM(J235:J236)</f>
        <v>8000</v>
      </c>
      <c r="K237" s="9"/>
      <c r="L237" s="9"/>
      <c r="M237" s="9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</row>
    <row r="238" spans="1:116" ht="15" thickTop="1" x14ac:dyDescent="0.35">
      <c r="A238" s="155" t="s">
        <v>64</v>
      </c>
      <c r="B238" s="155"/>
      <c r="C238" s="13"/>
      <c r="D238" s="11"/>
      <c r="E238" s="11"/>
      <c r="F238" s="11"/>
      <c r="G238" s="103"/>
      <c r="H238" s="11"/>
      <c r="I238" s="13">
        <f>SUM(I235:I236)</f>
        <v>0</v>
      </c>
      <c r="J238" s="11"/>
      <c r="K238" s="11"/>
      <c r="L238" s="11"/>
      <c r="M238" s="11"/>
    </row>
    <row r="239" spans="1:116" x14ac:dyDescent="0.35">
      <c r="A239" s="159" t="s">
        <v>271</v>
      </c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</row>
    <row r="240" spans="1:116" s="89" customFormat="1" ht="13" x14ac:dyDescent="0.3">
      <c r="A240" s="161" t="s">
        <v>210</v>
      </c>
      <c r="B240" s="90" t="s">
        <v>262</v>
      </c>
      <c r="C240" s="90" t="s">
        <v>332</v>
      </c>
      <c r="D240" s="3" t="s">
        <v>230</v>
      </c>
      <c r="E240" s="90">
        <v>0</v>
      </c>
      <c r="F240" s="149">
        <v>44902</v>
      </c>
      <c r="G240" s="150" t="s">
        <v>325</v>
      </c>
      <c r="H240" s="90"/>
      <c r="I240" s="97">
        <f>J240</f>
        <v>1650</v>
      </c>
      <c r="J240" s="90">
        <v>1650</v>
      </c>
      <c r="K240" s="90">
        <v>2022</v>
      </c>
      <c r="L240" s="150" t="s">
        <v>325</v>
      </c>
      <c r="M240" s="90">
        <v>2042</v>
      </c>
    </row>
    <row r="241" spans="1:116" x14ac:dyDescent="0.35">
      <c r="A241" s="162"/>
      <c r="B241" s="3" t="s">
        <v>211</v>
      </c>
      <c r="C241" s="90" t="s">
        <v>332</v>
      </c>
      <c r="D241" s="3" t="s">
        <v>230</v>
      </c>
      <c r="E241" s="4">
        <v>1785</v>
      </c>
      <c r="F241" s="149">
        <v>44902</v>
      </c>
      <c r="G241" s="150" t="s">
        <v>325</v>
      </c>
      <c r="H241" s="6">
        <v>2021</v>
      </c>
      <c r="I241" s="96">
        <f>J241-E241</f>
        <v>-1650</v>
      </c>
      <c r="J241" s="4">
        <v>135</v>
      </c>
      <c r="K241" s="6">
        <v>2022</v>
      </c>
      <c r="L241" s="150" t="s">
        <v>325</v>
      </c>
      <c r="M241" s="6">
        <v>2042</v>
      </c>
    </row>
    <row r="242" spans="1:116" ht="26.5" x14ac:dyDescent="0.35">
      <c r="A242" s="162"/>
      <c r="B242" s="3" t="s">
        <v>212</v>
      </c>
      <c r="C242" s="90" t="s">
        <v>332</v>
      </c>
      <c r="D242" s="3" t="s">
        <v>230</v>
      </c>
      <c r="E242" s="4">
        <v>300</v>
      </c>
      <c r="F242" s="149">
        <v>44902</v>
      </c>
      <c r="G242" s="150" t="s">
        <v>326</v>
      </c>
      <c r="H242" s="6">
        <v>2021</v>
      </c>
      <c r="I242" s="38"/>
      <c r="J242" s="4">
        <v>300</v>
      </c>
      <c r="K242" s="6">
        <v>2022</v>
      </c>
      <c r="L242" s="150" t="s">
        <v>326</v>
      </c>
      <c r="M242" s="6">
        <v>2042</v>
      </c>
    </row>
    <row r="243" spans="1:116" x14ac:dyDescent="0.35">
      <c r="A243" s="162"/>
      <c r="B243" s="3" t="s">
        <v>213</v>
      </c>
      <c r="C243" s="90" t="s">
        <v>332</v>
      </c>
      <c r="D243" s="3" t="s">
        <v>230</v>
      </c>
      <c r="E243" s="4">
        <v>1400</v>
      </c>
      <c r="F243" s="149">
        <v>44902</v>
      </c>
      <c r="G243" s="150" t="s">
        <v>326</v>
      </c>
      <c r="H243" s="6">
        <v>2021</v>
      </c>
      <c r="I243" s="38"/>
      <c r="J243" s="4">
        <v>1400</v>
      </c>
      <c r="K243" s="6">
        <v>2022</v>
      </c>
      <c r="L243" s="150" t="s">
        <v>326</v>
      </c>
      <c r="M243" s="6">
        <v>2042</v>
      </c>
    </row>
    <row r="244" spans="1:116" ht="26.5" x14ac:dyDescent="0.35">
      <c r="A244" s="162"/>
      <c r="B244" s="3" t="s">
        <v>214</v>
      </c>
      <c r="C244" s="90" t="s">
        <v>332</v>
      </c>
      <c r="D244" s="3" t="s">
        <v>230</v>
      </c>
      <c r="E244" s="4">
        <v>800</v>
      </c>
      <c r="F244" s="149">
        <v>44902</v>
      </c>
      <c r="G244" s="150" t="s">
        <v>326</v>
      </c>
      <c r="H244" s="6">
        <v>2021</v>
      </c>
      <c r="I244" s="38"/>
      <c r="J244" s="4">
        <v>800</v>
      </c>
      <c r="K244" s="6">
        <v>2022</v>
      </c>
      <c r="L244" s="150" t="s">
        <v>326</v>
      </c>
      <c r="M244" s="6">
        <v>2042</v>
      </c>
    </row>
    <row r="245" spans="1:116" x14ac:dyDescent="0.35">
      <c r="A245" s="163"/>
      <c r="B245" s="3" t="s">
        <v>215</v>
      </c>
      <c r="C245" s="90" t="s">
        <v>332</v>
      </c>
      <c r="D245" s="3" t="s">
        <v>230</v>
      </c>
      <c r="E245" s="4">
        <v>1400</v>
      </c>
      <c r="F245" s="149">
        <v>44902</v>
      </c>
      <c r="G245" s="150" t="s">
        <v>326</v>
      </c>
      <c r="H245" s="6">
        <v>2021</v>
      </c>
      <c r="I245" s="38"/>
      <c r="J245" s="4">
        <v>1400</v>
      </c>
      <c r="K245" s="6">
        <v>2022</v>
      </c>
      <c r="L245" s="150" t="s">
        <v>326</v>
      </c>
      <c r="M245" s="6">
        <v>2042</v>
      </c>
    </row>
    <row r="246" spans="1:116" x14ac:dyDescent="0.35">
      <c r="A246" s="160" t="s">
        <v>216</v>
      </c>
      <c r="B246" s="3" t="s">
        <v>217</v>
      </c>
      <c r="C246" s="3" t="s">
        <v>324</v>
      </c>
      <c r="D246" s="3"/>
      <c r="E246" s="33">
        <v>400</v>
      </c>
      <c r="F246" s="42">
        <v>36714</v>
      </c>
      <c r="G246" s="106" t="s">
        <v>218</v>
      </c>
      <c r="H246" s="24">
        <v>2027</v>
      </c>
      <c r="I246" s="4"/>
      <c r="J246" s="3">
        <v>400</v>
      </c>
      <c r="K246" s="14">
        <v>36714</v>
      </c>
      <c r="L246" s="4" t="s">
        <v>218</v>
      </c>
      <c r="M246" s="4">
        <v>2027</v>
      </c>
    </row>
    <row r="247" spans="1:116" x14ac:dyDescent="0.35">
      <c r="A247" s="160"/>
      <c r="B247" s="3" t="s">
        <v>219</v>
      </c>
      <c r="C247" s="3" t="s">
        <v>324</v>
      </c>
      <c r="D247" s="3"/>
      <c r="E247" s="33">
        <v>140</v>
      </c>
      <c r="F247" s="42">
        <v>36714</v>
      </c>
      <c r="G247" s="106" t="s">
        <v>218</v>
      </c>
      <c r="H247" s="24">
        <v>2027</v>
      </c>
      <c r="I247" s="4"/>
      <c r="J247" s="3">
        <v>140</v>
      </c>
      <c r="K247" s="14">
        <v>36714</v>
      </c>
      <c r="L247" s="4" t="s">
        <v>218</v>
      </c>
      <c r="M247" s="4">
        <v>2027</v>
      </c>
    </row>
    <row r="248" spans="1:116" s="31" customFormat="1" ht="15" thickBot="1" x14ac:dyDescent="0.4">
      <c r="A248" s="158" t="s">
        <v>63</v>
      </c>
      <c r="B248" s="158"/>
      <c r="C248" s="8"/>
      <c r="D248" s="8"/>
      <c r="E248" s="8">
        <f>SUM(E240:E247)</f>
        <v>6225</v>
      </c>
      <c r="F248" s="8"/>
      <c r="G248" s="102"/>
      <c r="H248" s="8"/>
      <c r="I248" s="8"/>
      <c r="J248" s="8">
        <f>SUM(J240:J247)</f>
        <v>6225</v>
      </c>
      <c r="K248" s="8"/>
      <c r="L248" s="8"/>
      <c r="M248" s="8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</row>
    <row r="249" spans="1:116" ht="15" thickTop="1" x14ac:dyDescent="0.35">
      <c r="A249" s="155" t="s">
        <v>64</v>
      </c>
      <c r="B249" s="155"/>
      <c r="C249" s="13"/>
      <c r="D249" s="12"/>
      <c r="E249" s="12"/>
      <c r="F249" s="12"/>
      <c r="G249" s="101"/>
      <c r="H249" s="12"/>
      <c r="I249" s="13">
        <f>SUM(I240:I247)</f>
        <v>0</v>
      </c>
      <c r="J249" s="12"/>
      <c r="K249" s="12"/>
      <c r="L249" s="12"/>
      <c r="M249" s="12"/>
    </row>
    <row r="250" spans="1:116" x14ac:dyDescent="0.35">
      <c r="A250" s="52"/>
      <c r="B250" s="52"/>
      <c r="C250" s="52"/>
      <c r="D250" s="4"/>
      <c r="E250" s="4"/>
      <c r="F250" s="4"/>
      <c r="G250" s="88"/>
      <c r="H250" s="4"/>
      <c r="I250" s="52"/>
      <c r="J250" s="4"/>
      <c r="K250" s="4"/>
      <c r="L250" s="4"/>
      <c r="M250" s="4"/>
    </row>
    <row r="251" spans="1:116" ht="26" customHeight="1" x14ac:dyDescent="0.35">
      <c r="A251" s="156" t="s">
        <v>220</v>
      </c>
      <c r="B251" s="156"/>
      <c r="C251" s="144"/>
      <c r="D251" s="57"/>
      <c r="E251" s="98">
        <f>SUM(E248,E237,E232,E226,E208,E201,E189,E179,E172,E147,E142,E134,E128,E75)</f>
        <v>315275</v>
      </c>
      <c r="F251" s="57"/>
      <c r="G251" s="107"/>
      <c r="H251" s="61"/>
      <c r="I251" s="58"/>
      <c r="J251" s="98">
        <f>SUM(J248,J237,J232,J226,J208,J201,J189,J179,J172,J147,J142,J134,J128,J75)</f>
        <v>318996</v>
      </c>
      <c r="K251" s="19"/>
      <c r="L251" s="19"/>
      <c r="M251" s="19"/>
    </row>
    <row r="252" spans="1:116" ht="19.5" customHeight="1" x14ac:dyDescent="0.35">
      <c r="A252" s="157" t="s">
        <v>267</v>
      </c>
      <c r="B252" s="157"/>
      <c r="C252" s="56"/>
      <c r="D252" s="12"/>
      <c r="E252" s="12"/>
      <c r="F252" s="12"/>
      <c r="G252" s="101"/>
      <c r="H252" s="12"/>
      <c r="I252" s="56">
        <f>SUM(I76+I129+I135+I143+I148+I173+I180+I190+I202+I209+I227+I233+I238+I249)</f>
        <v>4221</v>
      </c>
      <c r="J252" s="60"/>
      <c r="K252" s="12"/>
      <c r="L252" s="12"/>
      <c r="M252" s="12"/>
    </row>
    <row r="253" spans="1:116" x14ac:dyDescent="0.35">
      <c r="I253" s="1"/>
    </row>
    <row r="254" spans="1:116" x14ac:dyDescent="0.35">
      <c r="I254" s="1"/>
      <c r="J254" s="147"/>
    </row>
    <row r="255" spans="1:116" x14ac:dyDescent="0.35">
      <c r="I255" s="1"/>
    </row>
    <row r="256" spans="1:116" x14ac:dyDescent="0.35">
      <c r="I256" s="1"/>
    </row>
    <row r="257" spans="9:10" x14ac:dyDescent="0.35">
      <c r="I257" s="1"/>
      <c r="J257" s="43"/>
    </row>
    <row r="258" spans="9:10" x14ac:dyDescent="0.35">
      <c r="I258" s="1"/>
    </row>
    <row r="259" spans="9:10" x14ac:dyDescent="0.35">
      <c r="I259" s="1"/>
    </row>
    <row r="260" spans="9:10" x14ac:dyDescent="0.35">
      <c r="I260" s="1"/>
    </row>
    <row r="261" spans="9:10" x14ac:dyDescent="0.35">
      <c r="I261" s="1"/>
    </row>
    <row r="262" spans="9:10" x14ac:dyDescent="0.35">
      <c r="I262" s="1"/>
    </row>
    <row r="263" spans="9:10" x14ac:dyDescent="0.35">
      <c r="I263" s="1"/>
    </row>
    <row r="264" spans="9:10" x14ac:dyDescent="0.35">
      <c r="I264" s="1"/>
    </row>
    <row r="265" spans="9:10" x14ac:dyDescent="0.35">
      <c r="I265" s="1"/>
    </row>
    <row r="266" spans="9:10" x14ac:dyDescent="0.35">
      <c r="I266" s="1"/>
    </row>
    <row r="267" spans="9:10" x14ac:dyDescent="0.35">
      <c r="I267" s="1"/>
    </row>
    <row r="268" spans="9:10" x14ac:dyDescent="0.35">
      <c r="I268" s="1"/>
    </row>
    <row r="269" spans="9:10" x14ac:dyDescent="0.35">
      <c r="I269" s="1"/>
    </row>
    <row r="270" spans="9:10" x14ac:dyDescent="0.35">
      <c r="I270" s="1"/>
    </row>
    <row r="271" spans="9:10" x14ac:dyDescent="0.35">
      <c r="I271" s="1"/>
    </row>
    <row r="272" spans="9:10" x14ac:dyDescent="0.35">
      <c r="I272" s="1"/>
    </row>
    <row r="273" spans="9:9" x14ac:dyDescent="0.35">
      <c r="I273" s="1"/>
    </row>
    <row r="274" spans="9:9" x14ac:dyDescent="0.35">
      <c r="I274" s="1"/>
    </row>
    <row r="275" spans="9:9" x14ac:dyDescent="0.35">
      <c r="I275" s="1"/>
    </row>
    <row r="276" spans="9:9" x14ac:dyDescent="0.35">
      <c r="I276" s="1"/>
    </row>
    <row r="277" spans="9:9" x14ac:dyDescent="0.35">
      <c r="I277" s="1"/>
    </row>
    <row r="278" spans="9:9" x14ac:dyDescent="0.35">
      <c r="I278" s="1"/>
    </row>
    <row r="279" spans="9:9" x14ac:dyDescent="0.35">
      <c r="I279" s="1"/>
    </row>
    <row r="280" spans="9:9" x14ac:dyDescent="0.35">
      <c r="I280" s="1"/>
    </row>
    <row r="281" spans="9:9" x14ac:dyDescent="0.35">
      <c r="I281" s="1"/>
    </row>
    <row r="282" spans="9:9" x14ac:dyDescent="0.35">
      <c r="I282" s="1"/>
    </row>
    <row r="283" spans="9:9" x14ac:dyDescent="0.35">
      <c r="I283" s="1"/>
    </row>
    <row r="284" spans="9:9" x14ac:dyDescent="0.35">
      <c r="I284" s="1"/>
    </row>
    <row r="285" spans="9:9" x14ac:dyDescent="0.35">
      <c r="I285" s="1"/>
    </row>
    <row r="286" spans="9:9" x14ac:dyDescent="0.35">
      <c r="I286" s="1"/>
    </row>
    <row r="287" spans="9:9" x14ac:dyDescent="0.35">
      <c r="I287" s="1"/>
    </row>
    <row r="288" spans="9:9" x14ac:dyDescent="0.35">
      <c r="I288" s="1"/>
    </row>
    <row r="289" spans="9:9" x14ac:dyDescent="0.35">
      <c r="I289" s="1"/>
    </row>
    <row r="290" spans="9:9" x14ac:dyDescent="0.35">
      <c r="I290" s="1"/>
    </row>
    <row r="291" spans="9:9" x14ac:dyDescent="0.35">
      <c r="I291" s="1"/>
    </row>
    <row r="292" spans="9:9" x14ac:dyDescent="0.35">
      <c r="I292" s="1"/>
    </row>
    <row r="293" spans="9:9" x14ac:dyDescent="0.35">
      <c r="I293" s="1"/>
    </row>
    <row r="294" spans="9:9" x14ac:dyDescent="0.35">
      <c r="I294" s="1"/>
    </row>
    <row r="295" spans="9:9" x14ac:dyDescent="0.35">
      <c r="I295" s="1"/>
    </row>
    <row r="296" spans="9:9" x14ac:dyDescent="0.35">
      <c r="I296" s="1"/>
    </row>
    <row r="297" spans="9:9" x14ac:dyDescent="0.35">
      <c r="I297" s="1"/>
    </row>
    <row r="298" spans="9:9" x14ac:dyDescent="0.35">
      <c r="I298" s="1"/>
    </row>
    <row r="299" spans="9:9" x14ac:dyDescent="0.35">
      <c r="I299" s="1"/>
    </row>
    <row r="300" spans="9:9" x14ac:dyDescent="0.35">
      <c r="I300" s="1"/>
    </row>
    <row r="301" spans="9:9" x14ac:dyDescent="0.35">
      <c r="I301" s="1"/>
    </row>
    <row r="302" spans="9:9" x14ac:dyDescent="0.35">
      <c r="I302" s="1"/>
    </row>
    <row r="303" spans="9:9" x14ac:dyDescent="0.35">
      <c r="I303" s="1"/>
    </row>
    <row r="304" spans="9:9" x14ac:dyDescent="0.35">
      <c r="I304" s="1"/>
    </row>
    <row r="305" spans="9:9" x14ac:dyDescent="0.35">
      <c r="I305" s="1"/>
    </row>
    <row r="306" spans="9:9" x14ac:dyDescent="0.35">
      <c r="I306" s="1"/>
    </row>
    <row r="307" spans="9:9" x14ac:dyDescent="0.35">
      <c r="I307" s="1"/>
    </row>
    <row r="308" spans="9:9" x14ac:dyDescent="0.35">
      <c r="I308" s="1"/>
    </row>
    <row r="309" spans="9:9" x14ac:dyDescent="0.35">
      <c r="I309" s="1"/>
    </row>
    <row r="310" spans="9:9" x14ac:dyDescent="0.35">
      <c r="I310" s="1"/>
    </row>
    <row r="311" spans="9:9" x14ac:dyDescent="0.35">
      <c r="I311" s="1"/>
    </row>
    <row r="312" spans="9:9" x14ac:dyDescent="0.35">
      <c r="I312" s="1"/>
    </row>
    <row r="313" spans="9:9" x14ac:dyDescent="0.35">
      <c r="I313" s="1"/>
    </row>
    <row r="314" spans="9:9" x14ac:dyDescent="0.35">
      <c r="I314" s="1"/>
    </row>
    <row r="315" spans="9:9" x14ac:dyDescent="0.35">
      <c r="I315" s="1"/>
    </row>
    <row r="316" spans="9:9" x14ac:dyDescent="0.35">
      <c r="I316" s="1"/>
    </row>
    <row r="317" spans="9:9" x14ac:dyDescent="0.35">
      <c r="I317" s="1"/>
    </row>
    <row r="318" spans="9:9" x14ac:dyDescent="0.35">
      <c r="I318" s="1"/>
    </row>
    <row r="319" spans="9:9" x14ac:dyDescent="0.35">
      <c r="I319" s="1"/>
    </row>
    <row r="320" spans="9:9" x14ac:dyDescent="0.35">
      <c r="I320" s="1"/>
    </row>
    <row r="321" spans="9:9" x14ac:dyDescent="0.35">
      <c r="I321" s="1"/>
    </row>
    <row r="322" spans="9:9" x14ac:dyDescent="0.35">
      <c r="I322" s="1"/>
    </row>
    <row r="323" spans="9:9" x14ac:dyDescent="0.35">
      <c r="I323" s="1"/>
    </row>
    <row r="324" spans="9:9" x14ac:dyDescent="0.35">
      <c r="I324" s="1"/>
    </row>
    <row r="325" spans="9:9" x14ac:dyDescent="0.35">
      <c r="I325" s="1"/>
    </row>
    <row r="326" spans="9:9" x14ac:dyDescent="0.35">
      <c r="I326" s="1"/>
    </row>
    <row r="327" spans="9:9" x14ac:dyDescent="0.35">
      <c r="I327" s="1"/>
    </row>
    <row r="328" spans="9:9" x14ac:dyDescent="0.35">
      <c r="I328" s="1"/>
    </row>
    <row r="329" spans="9:9" x14ac:dyDescent="0.35">
      <c r="I329" s="1"/>
    </row>
    <row r="330" spans="9:9" x14ac:dyDescent="0.35">
      <c r="I330" s="1"/>
    </row>
    <row r="331" spans="9:9" x14ac:dyDescent="0.35">
      <c r="I331" s="1"/>
    </row>
    <row r="332" spans="9:9" x14ac:dyDescent="0.35">
      <c r="I332" s="1"/>
    </row>
    <row r="333" spans="9:9" x14ac:dyDescent="0.35">
      <c r="I333" s="1"/>
    </row>
    <row r="334" spans="9:9" x14ac:dyDescent="0.35">
      <c r="I334" s="1"/>
    </row>
    <row r="335" spans="9:9" x14ac:dyDescent="0.35">
      <c r="I335" s="1"/>
    </row>
    <row r="336" spans="9:9" x14ac:dyDescent="0.35">
      <c r="I336" s="1"/>
    </row>
    <row r="337" spans="9:9" x14ac:dyDescent="0.35">
      <c r="I337" s="1"/>
    </row>
    <row r="338" spans="9:9" x14ac:dyDescent="0.35">
      <c r="I338" s="1"/>
    </row>
    <row r="339" spans="9:9" x14ac:dyDescent="0.35">
      <c r="I339" s="1"/>
    </row>
    <row r="340" spans="9:9" x14ac:dyDescent="0.35">
      <c r="I340" s="1"/>
    </row>
    <row r="341" spans="9:9" x14ac:dyDescent="0.35">
      <c r="I341" s="1"/>
    </row>
    <row r="342" spans="9:9" x14ac:dyDescent="0.35">
      <c r="I342" s="1"/>
    </row>
    <row r="343" spans="9:9" x14ac:dyDescent="0.35">
      <c r="I343" s="1"/>
    </row>
    <row r="344" spans="9:9" x14ac:dyDescent="0.35">
      <c r="I344" s="1"/>
    </row>
    <row r="345" spans="9:9" x14ac:dyDescent="0.35">
      <c r="I345" s="1"/>
    </row>
    <row r="346" spans="9:9" x14ac:dyDescent="0.35">
      <c r="I346" s="1"/>
    </row>
    <row r="347" spans="9:9" x14ac:dyDescent="0.35">
      <c r="I347" s="1"/>
    </row>
    <row r="348" spans="9:9" x14ac:dyDescent="0.35">
      <c r="I348" s="1"/>
    </row>
    <row r="349" spans="9:9" x14ac:dyDescent="0.35">
      <c r="I349" s="1"/>
    </row>
    <row r="350" spans="9:9" x14ac:dyDescent="0.35">
      <c r="I350" s="1"/>
    </row>
    <row r="351" spans="9:9" x14ac:dyDescent="0.35">
      <c r="I351" s="1"/>
    </row>
    <row r="352" spans="9:9" x14ac:dyDescent="0.35">
      <c r="I352" s="1"/>
    </row>
    <row r="353" spans="9:9" x14ac:dyDescent="0.35">
      <c r="I353" s="1"/>
    </row>
    <row r="354" spans="9:9" x14ac:dyDescent="0.35">
      <c r="I354" s="1"/>
    </row>
    <row r="355" spans="9:9" x14ac:dyDescent="0.35">
      <c r="I355" s="1"/>
    </row>
    <row r="356" spans="9:9" x14ac:dyDescent="0.35">
      <c r="I356" s="1"/>
    </row>
    <row r="357" spans="9:9" x14ac:dyDescent="0.35">
      <c r="I357" s="1"/>
    </row>
    <row r="358" spans="9:9" x14ac:dyDescent="0.35">
      <c r="I358" s="1"/>
    </row>
    <row r="359" spans="9:9" x14ac:dyDescent="0.35">
      <c r="I359" s="1"/>
    </row>
    <row r="360" spans="9:9" x14ac:dyDescent="0.35">
      <c r="I360" s="1"/>
    </row>
    <row r="361" spans="9:9" x14ac:dyDescent="0.35">
      <c r="I361" s="1"/>
    </row>
    <row r="362" spans="9:9" x14ac:dyDescent="0.35">
      <c r="I362" s="1"/>
    </row>
    <row r="363" spans="9:9" x14ac:dyDescent="0.35">
      <c r="I363" s="1"/>
    </row>
    <row r="364" spans="9:9" x14ac:dyDescent="0.35">
      <c r="I364" s="1"/>
    </row>
    <row r="365" spans="9:9" x14ac:dyDescent="0.35">
      <c r="I365" s="1"/>
    </row>
    <row r="366" spans="9:9" x14ac:dyDescent="0.35">
      <c r="I366" s="1"/>
    </row>
    <row r="367" spans="9:9" x14ac:dyDescent="0.35">
      <c r="I367" s="1"/>
    </row>
    <row r="368" spans="9:9" x14ac:dyDescent="0.35">
      <c r="I368" s="1"/>
    </row>
    <row r="369" spans="9:9" x14ac:dyDescent="0.35">
      <c r="I369" s="1"/>
    </row>
    <row r="370" spans="9:9" x14ac:dyDescent="0.35">
      <c r="I370" s="1"/>
    </row>
    <row r="371" spans="9:9" x14ac:dyDescent="0.35">
      <c r="I371" s="1"/>
    </row>
    <row r="372" spans="9:9" x14ac:dyDescent="0.35">
      <c r="I372" s="1"/>
    </row>
    <row r="373" spans="9:9" x14ac:dyDescent="0.35">
      <c r="I373" s="1"/>
    </row>
    <row r="374" spans="9:9" x14ac:dyDescent="0.35">
      <c r="I374" s="1"/>
    </row>
    <row r="375" spans="9:9" x14ac:dyDescent="0.35">
      <c r="I375" s="1"/>
    </row>
    <row r="376" spans="9:9" x14ac:dyDescent="0.35">
      <c r="I376" s="1"/>
    </row>
    <row r="377" spans="9:9" x14ac:dyDescent="0.35">
      <c r="I377" s="1"/>
    </row>
    <row r="378" spans="9:9" x14ac:dyDescent="0.35">
      <c r="I378" s="1"/>
    </row>
    <row r="379" spans="9:9" x14ac:dyDescent="0.35">
      <c r="I379" s="1"/>
    </row>
    <row r="380" spans="9:9" x14ac:dyDescent="0.35">
      <c r="I380" s="1"/>
    </row>
    <row r="381" spans="9:9" x14ac:dyDescent="0.35">
      <c r="I381" s="1"/>
    </row>
    <row r="382" spans="9:9" x14ac:dyDescent="0.35">
      <c r="I382" s="1"/>
    </row>
    <row r="383" spans="9:9" x14ac:dyDescent="0.35">
      <c r="I383" s="1"/>
    </row>
    <row r="384" spans="9:9" x14ac:dyDescent="0.35">
      <c r="I384" s="1"/>
    </row>
    <row r="385" spans="9:9" x14ac:dyDescent="0.35">
      <c r="I385" s="1"/>
    </row>
    <row r="386" spans="9:9" x14ac:dyDescent="0.35">
      <c r="I386" s="1"/>
    </row>
    <row r="387" spans="9:9" x14ac:dyDescent="0.35">
      <c r="I387" s="1"/>
    </row>
    <row r="388" spans="9:9" x14ac:dyDescent="0.35">
      <c r="I388" s="1"/>
    </row>
    <row r="389" spans="9:9" x14ac:dyDescent="0.35">
      <c r="I389" s="1"/>
    </row>
    <row r="390" spans="9:9" x14ac:dyDescent="0.35">
      <c r="I390" s="1"/>
    </row>
    <row r="391" spans="9:9" x14ac:dyDescent="0.35">
      <c r="I391" s="1"/>
    </row>
    <row r="392" spans="9:9" x14ac:dyDescent="0.35">
      <c r="I392" s="1"/>
    </row>
    <row r="393" spans="9:9" x14ac:dyDescent="0.35">
      <c r="I393" s="1"/>
    </row>
    <row r="394" spans="9:9" x14ac:dyDescent="0.35">
      <c r="I394" s="1"/>
    </row>
    <row r="395" spans="9:9" x14ac:dyDescent="0.35">
      <c r="I395" s="1"/>
    </row>
    <row r="396" spans="9:9" x14ac:dyDescent="0.35">
      <c r="I396" s="1"/>
    </row>
    <row r="397" spans="9:9" x14ac:dyDescent="0.35">
      <c r="I397" s="1"/>
    </row>
    <row r="398" spans="9:9" x14ac:dyDescent="0.35">
      <c r="I398" s="1"/>
    </row>
    <row r="399" spans="9:9" x14ac:dyDescent="0.35">
      <c r="I399" s="1"/>
    </row>
    <row r="400" spans="9:9" x14ac:dyDescent="0.35">
      <c r="I400" s="1"/>
    </row>
    <row r="401" spans="9:9" x14ac:dyDescent="0.35">
      <c r="I401" s="1"/>
    </row>
    <row r="402" spans="9:9" x14ac:dyDescent="0.35">
      <c r="I402" s="1"/>
    </row>
    <row r="403" spans="9:9" x14ac:dyDescent="0.35">
      <c r="I403" s="1"/>
    </row>
    <row r="404" spans="9:9" x14ac:dyDescent="0.35">
      <c r="I404" s="1"/>
    </row>
    <row r="405" spans="9:9" x14ac:dyDescent="0.35">
      <c r="I405" s="1"/>
    </row>
    <row r="406" spans="9:9" x14ac:dyDescent="0.35">
      <c r="I406" s="1"/>
    </row>
    <row r="407" spans="9:9" x14ac:dyDescent="0.35">
      <c r="I407" s="1"/>
    </row>
    <row r="408" spans="9:9" x14ac:dyDescent="0.35">
      <c r="I408" s="1"/>
    </row>
    <row r="409" spans="9:9" x14ac:dyDescent="0.35">
      <c r="I409" s="1"/>
    </row>
    <row r="410" spans="9:9" x14ac:dyDescent="0.35">
      <c r="I410" s="1"/>
    </row>
    <row r="411" spans="9:9" x14ac:dyDescent="0.35">
      <c r="I411" s="1"/>
    </row>
    <row r="412" spans="9:9" x14ac:dyDescent="0.35">
      <c r="I412" s="1"/>
    </row>
    <row r="413" spans="9:9" x14ac:dyDescent="0.35">
      <c r="I413" s="1"/>
    </row>
    <row r="414" spans="9:9" x14ac:dyDescent="0.35">
      <c r="I414" s="1"/>
    </row>
    <row r="415" spans="9:9" x14ac:dyDescent="0.35">
      <c r="I415" s="1"/>
    </row>
    <row r="416" spans="9:9" x14ac:dyDescent="0.35">
      <c r="I416" s="1"/>
    </row>
    <row r="417" spans="9:9" x14ac:dyDescent="0.35">
      <c r="I417" s="1"/>
    </row>
    <row r="418" spans="9:9" x14ac:dyDescent="0.35">
      <c r="I418" s="1"/>
    </row>
    <row r="419" spans="9:9" x14ac:dyDescent="0.35">
      <c r="I419" s="1"/>
    </row>
    <row r="420" spans="9:9" x14ac:dyDescent="0.35">
      <c r="I420" s="1"/>
    </row>
    <row r="421" spans="9:9" x14ac:dyDescent="0.35">
      <c r="I421" s="1"/>
    </row>
    <row r="422" spans="9:9" x14ac:dyDescent="0.35">
      <c r="I422" s="1"/>
    </row>
    <row r="423" spans="9:9" x14ac:dyDescent="0.35">
      <c r="I423" s="1"/>
    </row>
    <row r="424" spans="9:9" x14ac:dyDescent="0.35">
      <c r="I424" s="1"/>
    </row>
    <row r="425" spans="9:9" x14ac:dyDescent="0.35">
      <c r="I425" s="1"/>
    </row>
    <row r="426" spans="9:9" x14ac:dyDescent="0.35">
      <c r="I426" s="1"/>
    </row>
    <row r="427" spans="9:9" x14ac:dyDescent="0.35">
      <c r="I427" s="1"/>
    </row>
    <row r="428" spans="9:9" x14ac:dyDescent="0.35">
      <c r="I428" s="1"/>
    </row>
    <row r="429" spans="9:9" x14ac:dyDescent="0.35">
      <c r="I429" s="1"/>
    </row>
    <row r="430" spans="9:9" x14ac:dyDescent="0.35">
      <c r="I430" s="1"/>
    </row>
    <row r="431" spans="9:9" x14ac:dyDescent="0.35">
      <c r="I431" s="1"/>
    </row>
    <row r="432" spans="9:9" x14ac:dyDescent="0.35">
      <c r="I432" s="1"/>
    </row>
    <row r="433" spans="9:9" x14ac:dyDescent="0.35">
      <c r="I433" s="1"/>
    </row>
    <row r="434" spans="9:9" x14ac:dyDescent="0.35">
      <c r="I434" s="1"/>
    </row>
    <row r="435" spans="9:9" x14ac:dyDescent="0.35">
      <c r="I435" s="1"/>
    </row>
    <row r="436" spans="9:9" x14ac:dyDescent="0.35">
      <c r="I436" s="1"/>
    </row>
    <row r="437" spans="9:9" x14ac:dyDescent="0.35">
      <c r="I437" s="1"/>
    </row>
    <row r="438" spans="9:9" x14ac:dyDescent="0.35">
      <c r="I438" s="1"/>
    </row>
    <row r="439" spans="9:9" x14ac:dyDescent="0.35">
      <c r="I439" s="1"/>
    </row>
    <row r="440" spans="9:9" x14ac:dyDescent="0.35">
      <c r="I440" s="1"/>
    </row>
    <row r="441" spans="9:9" x14ac:dyDescent="0.35">
      <c r="I441" s="1"/>
    </row>
    <row r="442" spans="9:9" x14ac:dyDescent="0.35">
      <c r="I442" s="1"/>
    </row>
    <row r="443" spans="9:9" x14ac:dyDescent="0.35">
      <c r="I443" s="1"/>
    </row>
    <row r="444" spans="9:9" x14ac:dyDescent="0.35">
      <c r="I444" s="1"/>
    </row>
    <row r="445" spans="9:9" x14ac:dyDescent="0.35">
      <c r="I445" s="1"/>
    </row>
    <row r="446" spans="9:9" x14ac:dyDescent="0.35">
      <c r="I446" s="1"/>
    </row>
    <row r="447" spans="9:9" x14ac:dyDescent="0.35">
      <c r="I447" s="1"/>
    </row>
    <row r="448" spans="9:9" x14ac:dyDescent="0.35">
      <c r="I448" s="1"/>
    </row>
    <row r="449" spans="9:9" x14ac:dyDescent="0.35">
      <c r="I449" s="1"/>
    </row>
    <row r="450" spans="9:9" x14ac:dyDescent="0.35">
      <c r="I450" s="1"/>
    </row>
    <row r="451" spans="9:9" x14ac:dyDescent="0.35">
      <c r="I451" s="1"/>
    </row>
    <row r="452" spans="9:9" x14ac:dyDescent="0.35">
      <c r="I452" s="1"/>
    </row>
    <row r="453" spans="9:9" x14ac:dyDescent="0.35">
      <c r="I453" s="1"/>
    </row>
    <row r="454" spans="9:9" x14ac:dyDescent="0.35">
      <c r="I454" s="1"/>
    </row>
    <row r="455" spans="9:9" x14ac:dyDescent="0.35">
      <c r="I455" s="1"/>
    </row>
    <row r="456" spans="9:9" x14ac:dyDescent="0.35">
      <c r="I456" s="1"/>
    </row>
    <row r="457" spans="9:9" x14ac:dyDescent="0.35">
      <c r="I457" s="1"/>
    </row>
    <row r="458" spans="9:9" x14ac:dyDescent="0.35">
      <c r="I458" s="1"/>
    </row>
    <row r="459" spans="9:9" x14ac:dyDescent="0.35">
      <c r="I459" s="1"/>
    </row>
    <row r="460" spans="9:9" x14ac:dyDescent="0.35">
      <c r="I460" s="1"/>
    </row>
    <row r="461" spans="9:9" x14ac:dyDescent="0.35">
      <c r="I461" s="1"/>
    </row>
    <row r="462" spans="9:9" x14ac:dyDescent="0.35">
      <c r="I462" s="1"/>
    </row>
    <row r="463" spans="9:9" x14ac:dyDescent="0.35">
      <c r="I463" s="1"/>
    </row>
    <row r="464" spans="9:9" x14ac:dyDescent="0.35">
      <c r="I464" s="1"/>
    </row>
    <row r="465" spans="9:9" x14ac:dyDescent="0.35">
      <c r="I465" s="1"/>
    </row>
    <row r="466" spans="9:9" x14ac:dyDescent="0.35">
      <c r="I466" s="1"/>
    </row>
    <row r="467" spans="9:9" x14ac:dyDescent="0.35">
      <c r="I467" s="1"/>
    </row>
    <row r="468" spans="9:9" x14ac:dyDescent="0.35">
      <c r="I468" s="1"/>
    </row>
    <row r="469" spans="9:9" x14ac:dyDescent="0.35">
      <c r="I469" s="1"/>
    </row>
    <row r="470" spans="9:9" x14ac:dyDescent="0.35">
      <c r="I470" s="1"/>
    </row>
    <row r="471" spans="9:9" x14ac:dyDescent="0.35">
      <c r="I471" s="1"/>
    </row>
    <row r="472" spans="9:9" x14ac:dyDescent="0.35">
      <c r="I472" s="1"/>
    </row>
    <row r="473" spans="9:9" x14ac:dyDescent="0.35">
      <c r="I473" s="1"/>
    </row>
    <row r="474" spans="9:9" x14ac:dyDescent="0.35">
      <c r="I474" s="1"/>
    </row>
    <row r="475" spans="9:9" x14ac:dyDescent="0.35">
      <c r="I475" s="1"/>
    </row>
    <row r="476" spans="9:9" x14ac:dyDescent="0.35">
      <c r="I476" s="1"/>
    </row>
    <row r="477" spans="9:9" x14ac:dyDescent="0.35">
      <c r="I477" s="1"/>
    </row>
    <row r="478" spans="9:9" x14ac:dyDescent="0.35">
      <c r="I478" s="1"/>
    </row>
    <row r="479" spans="9:9" x14ac:dyDescent="0.35">
      <c r="I479" s="1"/>
    </row>
    <row r="480" spans="9:9" x14ac:dyDescent="0.35">
      <c r="I480" s="1"/>
    </row>
    <row r="481" spans="9:9" x14ac:dyDescent="0.35">
      <c r="I481" s="1"/>
    </row>
    <row r="482" spans="9:9" x14ac:dyDescent="0.35">
      <c r="I482" s="1"/>
    </row>
    <row r="483" spans="9:9" x14ac:dyDescent="0.35">
      <c r="I483" s="1"/>
    </row>
    <row r="484" spans="9:9" x14ac:dyDescent="0.35">
      <c r="I484" s="1"/>
    </row>
    <row r="485" spans="9:9" x14ac:dyDescent="0.35">
      <c r="I485" s="1"/>
    </row>
    <row r="486" spans="9:9" x14ac:dyDescent="0.35">
      <c r="I486" s="1"/>
    </row>
    <row r="487" spans="9:9" x14ac:dyDescent="0.35">
      <c r="I487" s="1"/>
    </row>
    <row r="488" spans="9:9" x14ac:dyDescent="0.35">
      <c r="I488" s="1"/>
    </row>
    <row r="489" spans="9:9" x14ac:dyDescent="0.35">
      <c r="I489" s="1"/>
    </row>
    <row r="490" spans="9:9" x14ac:dyDescent="0.35">
      <c r="I490" s="1"/>
    </row>
    <row r="491" spans="9:9" x14ac:dyDescent="0.35">
      <c r="I491" s="1"/>
    </row>
    <row r="492" spans="9:9" x14ac:dyDescent="0.35">
      <c r="I492" s="1"/>
    </row>
    <row r="493" spans="9:9" x14ac:dyDescent="0.35">
      <c r="I493" s="1"/>
    </row>
    <row r="494" spans="9:9" x14ac:dyDescent="0.35">
      <c r="I494" s="1"/>
    </row>
    <row r="495" spans="9:9" x14ac:dyDescent="0.35">
      <c r="I495" s="1"/>
    </row>
    <row r="496" spans="9:9" x14ac:dyDescent="0.35">
      <c r="I496" s="1"/>
    </row>
    <row r="497" spans="9:9" x14ac:dyDescent="0.35">
      <c r="I497" s="1"/>
    </row>
    <row r="498" spans="9:9" x14ac:dyDescent="0.35">
      <c r="I498" s="1"/>
    </row>
    <row r="499" spans="9:9" x14ac:dyDescent="0.35">
      <c r="I499" s="1"/>
    </row>
    <row r="500" spans="9:9" x14ac:dyDescent="0.35">
      <c r="I500" s="1"/>
    </row>
    <row r="501" spans="9:9" x14ac:dyDescent="0.35">
      <c r="I501" s="1"/>
    </row>
    <row r="502" spans="9:9" x14ac:dyDescent="0.35">
      <c r="I502" s="1"/>
    </row>
    <row r="503" spans="9:9" x14ac:dyDescent="0.35">
      <c r="I503" s="1"/>
    </row>
    <row r="504" spans="9:9" x14ac:dyDescent="0.35">
      <c r="I504" s="1"/>
    </row>
    <row r="505" spans="9:9" x14ac:dyDescent="0.35">
      <c r="I505" s="1"/>
    </row>
    <row r="506" spans="9:9" x14ac:dyDescent="0.35">
      <c r="I506" s="1"/>
    </row>
    <row r="507" spans="9:9" x14ac:dyDescent="0.35">
      <c r="I507" s="1"/>
    </row>
    <row r="508" spans="9:9" x14ac:dyDescent="0.35">
      <c r="I508" s="1"/>
    </row>
    <row r="509" spans="9:9" x14ac:dyDescent="0.35">
      <c r="I509" s="1"/>
    </row>
    <row r="510" spans="9:9" x14ac:dyDescent="0.35">
      <c r="I510" s="1"/>
    </row>
    <row r="511" spans="9:9" x14ac:dyDescent="0.35">
      <c r="I511" s="1"/>
    </row>
    <row r="512" spans="9:9" x14ac:dyDescent="0.35">
      <c r="I512" s="1"/>
    </row>
    <row r="513" spans="9:9" x14ac:dyDescent="0.35">
      <c r="I513" s="1"/>
    </row>
    <row r="514" spans="9:9" x14ac:dyDescent="0.35">
      <c r="I514" s="1"/>
    </row>
    <row r="515" spans="9:9" x14ac:dyDescent="0.35">
      <c r="I515" s="1"/>
    </row>
    <row r="516" spans="9:9" x14ac:dyDescent="0.35">
      <c r="I516" s="1"/>
    </row>
    <row r="517" spans="9:9" x14ac:dyDescent="0.35">
      <c r="I517" s="1"/>
    </row>
    <row r="518" spans="9:9" x14ac:dyDescent="0.35">
      <c r="I518" s="1"/>
    </row>
    <row r="519" spans="9:9" x14ac:dyDescent="0.35">
      <c r="I519" s="1"/>
    </row>
    <row r="520" spans="9:9" x14ac:dyDescent="0.35">
      <c r="I520" s="1"/>
    </row>
    <row r="521" spans="9:9" x14ac:dyDescent="0.35">
      <c r="I521" s="1"/>
    </row>
    <row r="522" spans="9:9" x14ac:dyDescent="0.35">
      <c r="I522" s="1"/>
    </row>
    <row r="523" spans="9:9" x14ac:dyDescent="0.35">
      <c r="I523" s="1"/>
    </row>
    <row r="524" spans="9:9" x14ac:dyDescent="0.35">
      <c r="I524" s="1"/>
    </row>
    <row r="525" spans="9:9" x14ac:dyDescent="0.35">
      <c r="I525" s="1"/>
    </row>
    <row r="526" spans="9:9" x14ac:dyDescent="0.35">
      <c r="I526" s="1"/>
    </row>
    <row r="527" spans="9:9" x14ac:dyDescent="0.35">
      <c r="I527" s="1"/>
    </row>
    <row r="528" spans="9:9" x14ac:dyDescent="0.35">
      <c r="I528" s="1"/>
    </row>
    <row r="529" spans="9:9" x14ac:dyDescent="0.35">
      <c r="I529" s="1"/>
    </row>
    <row r="530" spans="9:9" x14ac:dyDescent="0.35">
      <c r="I530" s="1"/>
    </row>
    <row r="531" spans="9:9" x14ac:dyDescent="0.35">
      <c r="I531" s="1"/>
    </row>
    <row r="532" spans="9:9" x14ac:dyDescent="0.35">
      <c r="I532" s="1"/>
    </row>
    <row r="533" spans="9:9" x14ac:dyDescent="0.35">
      <c r="I533" s="1"/>
    </row>
    <row r="534" spans="9:9" x14ac:dyDescent="0.35">
      <c r="I534" s="1"/>
    </row>
    <row r="535" spans="9:9" x14ac:dyDescent="0.35">
      <c r="I535" s="1"/>
    </row>
    <row r="536" spans="9:9" x14ac:dyDescent="0.35">
      <c r="I536" s="1"/>
    </row>
    <row r="537" spans="9:9" x14ac:dyDescent="0.35">
      <c r="I537" s="1"/>
    </row>
    <row r="538" spans="9:9" x14ac:dyDescent="0.35">
      <c r="I538" s="1"/>
    </row>
    <row r="539" spans="9:9" x14ac:dyDescent="0.35">
      <c r="I539" s="1"/>
    </row>
    <row r="540" spans="9:9" x14ac:dyDescent="0.35">
      <c r="I540" s="1"/>
    </row>
    <row r="541" spans="9:9" x14ac:dyDescent="0.35">
      <c r="I541" s="1"/>
    </row>
    <row r="542" spans="9:9" x14ac:dyDescent="0.35">
      <c r="I542" s="1"/>
    </row>
    <row r="543" spans="9:9" x14ac:dyDescent="0.35">
      <c r="I543" s="1"/>
    </row>
    <row r="544" spans="9:9" x14ac:dyDescent="0.35">
      <c r="I544" s="1"/>
    </row>
    <row r="545" spans="9:9" x14ac:dyDescent="0.35">
      <c r="I545" s="1"/>
    </row>
    <row r="546" spans="9:9" x14ac:dyDescent="0.35">
      <c r="I546" s="1"/>
    </row>
    <row r="547" spans="9:9" x14ac:dyDescent="0.35">
      <c r="I547" s="1"/>
    </row>
    <row r="548" spans="9:9" x14ac:dyDescent="0.35">
      <c r="I548" s="1"/>
    </row>
    <row r="549" spans="9:9" x14ac:dyDescent="0.35">
      <c r="I549" s="1"/>
    </row>
    <row r="550" spans="9:9" x14ac:dyDescent="0.35">
      <c r="I550" s="1"/>
    </row>
    <row r="551" spans="9:9" x14ac:dyDescent="0.35">
      <c r="I551" s="1"/>
    </row>
    <row r="552" spans="9:9" x14ac:dyDescent="0.35">
      <c r="I552" s="1"/>
    </row>
    <row r="553" spans="9:9" x14ac:dyDescent="0.35">
      <c r="I553" s="1"/>
    </row>
    <row r="554" spans="9:9" x14ac:dyDescent="0.35">
      <c r="I554" s="1"/>
    </row>
    <row r="555" spans="9:9" x14ac:dyDescent="0.35">
      <c r="I555" s="1"/>
    </row>
    <row r="556" spans="9:9" x14ac:dyDescent="0.35">
      <c r="I556" s="1"/>
    </row>
    <row r="557" spans="9:9" x14ac:dyDescent="0.35">
      <c r="I557" s="1"/>
    </row>
    <row r="558" spans="9:9" x14ac:dyDescent="0.35">
      <c r="I558" s="1"/>
    </row>
    <row r="559" spans="9:9" x14ac:dyDescent="0.35">
      <c r="I559" s="1"/>
    </row>
    <row r="560" spans="9:9" x14ac:dyDescent="0.35">
      <c r="I560" s="1"/>
    </row>
    <row r="561" spans="9:9" x14ac:dyDescent="0.35">
      <c r="I561" s="1"/>
    </row>
    <row r="562" spans="9:9" x14ac:dyDescent="0.35">
      <c r="I562" s="1"/>
    </row>
    <row r="563" spans="9:9" x14ac:dyDescent="0.35">
      <c r="I563" s="1"/>
    </row>
    <row r="564" spans="9:9" x14ac:dyDescent="0.35">
      <c r="I564" s="1"/>
    </row>
    <row r="565" spans="9:9" x14ac:dyDescent="0.35">
      <c r="I565" s="1"/>
    </row>
    <row r="566" spans="9:9" x14ac:dyDescent="0.35">
      <c r="I566" s="1"/>
    </row>
    <row r="567" spans="9:9" x14ac:dyDescent="0.35">
      <c r="I567" s="1"/>
    </row>
    <row r="568" spans="9:9" x14ac:dyDescent="0.35">
      <c r="I568" s="1"/>
    </row>
    <row r="569" spans="9:9" x14ac:dyDescent="0.35">
      <c r="I569" s="1"/>
    </row>
    <row r="570" spans="9:9" x14ac:dyDescent="0.35">
      <c r="I570" s="1"/>
    </row>
    <row r="571" spans="9:9" x14ac:dyDescent="0.35">
      <c r="I571" s="1"/>
    </row>
    <row r="572" spans="9:9" x14ac:dyDescent="0.35">
      <c r="I572" s="1"/>
    </row>
    <row r="573" spans="9:9" x14ac:dyDescent="0.35">
      <c r="I573" s="1"/>
    </row>
    <row r="574" spans="9:9" x14ac:dyDescent="0.35">
      <c r="I574" s="1"/>
    </row>
    <row r="575" spans="9:9" x14ac:dyDescent="0.35">
      <c r="I575" s="1"/>
    </row>
    <row r="576" spans="9:9" x14ac:dyDescent="0.35">
      <c r="I576" s="1"/>
    </row>
    <row r="577" spans="9:9" x14ac:dyDescent="0.35">
      <c r="I577" s="1"/>
    </row>
    <row r="578" spans="9:9" x14ac:dyDescent="0.35">
      <c r="I578" s="1"/>
    </row>
    <row r="579" spans="9:9" x14ac:dyDescent="0.35">
      <c r="I579" s="1"/>
    </row>
    <row r="580" spans="9:9" x14ac:dyDescent="0.35">
      <c r="I580" s="1"/>
    </row>
    <row r="581" spans="9:9" x14ac:dyDescent="0.35">
      <c r="I581" s="1"/>
    </row>
    <row r="582" spans="9:9" x14ac:dyDescent="0.35">
      <c r="I582" s="1"/>
    </row>
    <row r="583" spans="9:9" x14ac:dyDescent="0.35">
      <c r="I583" s="1"/>
    </row>
    <row r="584" spans="9:9" x14ac:dyDescent="0.35">
      <c r="I584" s="1"/>
    </row>
    <row r="585" spans="9:9" x14ac:dyDescent="0.35">
      <c r="I585" s="1"/>
    </row>
    <row r="586" spans="9:9" x14ac:dyDescent="0.35">
      <c r="I586" s="1"/>
    </row>
    <row r="587" spans="9:9" x14ac:dyDescent="0.35">
      <c r="I587" s="1"/>
    </row>
    <row r="588" spans="9:9" x14ac:dyDescent="0.35">
      <c r="I588" s="1"/>
    </row>
    <row r="589" spans="9:9" x14ac:dyDescent="0.35">
      <c r="I589" s="1"/>
    </row>
    <row r="590" spans="9:9" x14ac:dyDescent="0.35">
      <c r="I590" s="1"/>
    </row>
    <row r="591" spans="9:9" x14ac:dyDescent="0.35">
      <c r="I591" s="1"/>
    </row>
    <row r="592" spans="9:9" x14ac:dyDescent="0.35">
      <c r="I592" s="1"/>
    </row>
    <row r="593" spans="9:9" x14ac:dyDescent="0.35">
      <c r="I593" s="1"/>
    </row>
    <row r="594" spans="9:9" x14ac:dyDescent="0.35">
      <c r="I594" s="1"/>
    </row>
    <row r="595" spans="9:9" x14ac:dyDescent="0.35">
      <c r="I595" s="1"/>
    </row>
    <row r="596" spans="9:9" x14ac:dyDescent="0.35">
      <c r="I596" s="1"/>
    </row>
    <row r="597" spans="9:9" x14ac:dyDescent="0.35">
      <c r="I597" s="1"/>
    </row>
    <row r="598" spans="9:9" x14ac:dyDescent="0.35">
      <c r="I598" s="1"/>
    </row>
    <row r="599" spans="9:9" x14ac:dyDescent="0.35">
      <c r="I599" s="1"/>
    </row>
    <row r="600" spans="9:9" x14ac:dyDescent="0.35">
      <c r="I600" s="1"/>
    </row>
    <row r="601" spans="9:9" x14ac:dyDescent="0.35">
      <c r="I601" s="1"/>
    </row>
    <row r="602" spans="9:9" x14ac:dyDescent="0.35">
      <c r="I602" s="1"/>
    </row>
    <row r="603" spans="9:9" x14ac:dyDescent="0.35">
      <c r="I603" s="1"/>
    </row>
    <row r="604" spans="9:9" x14ac:dyDescent="0.35">
      <c r="I604" s="1"/>
    </row>
    <row r="605" spans="9:9" x14ac:dyDescent="0.35">
      <c r="I605" s="1"/>
    </row>
    <row r="606" spans="9:9" x14ac:dyDescent="0.35">
      <c r="I606" s="1"/>
    </row>
    <row r="607" spans="9:9" x14ac:dyDescent="0.35">
      <c r="I607" s="1"/>
    </row>
    <row r="608" spans="9:9" x14ac:dyDescent="0.35">
      <c r="I608" s="1"/>
    </row>
    <row r="609" spans="9:9" x14ac:dyDescent="0.35">
      <c r="I609" s="1"/>
    </row>
    <row r="610" spans="9:9" x14ac:dyDescent="0.35">
      <c r="I610" s="1"/>
    </row>
    <row r="611" spans="9:9" x14ac:dyDescent="0.35">
      <c r="I611" s="1"/>
    </row>
    <row r="612" spans="9:9" x14ac:dyDescent="0.35">
      <c r="I612" s="1"/>
    </row>
    <row r="613" spans="9:9" x14ac:dyDescent="0.35">
      <c r="I613" s="1"/>
    </row>
    <row r="614" spans="9:9" x14ac:dyDescent="0.35">
      <c r="I614" s="1"/>
    </row>
    <row r="615" spans="9:9" x14ac:dyDescent="0.35">
      <c r="I615" s="1"/>
    </row>
    <row r="616" spans="9:9" x14ac:dyDescent="0.35">
      <c r="I616" s="1"/>
    </row>
    <row r="617" spans="9:9" x14ac:dyDescent="0.35">
      <c r="I617" s="1"/>
    </row>
    <row r="618" spans="9:9" x14ac:dyDescent="0.35">
      <c r="I618" s="1"/>
    </row>
    <row r="619" spans="9:9" x14ac:dyDescent="0.35">
      <c r="I619" s="1"/>
    </row>
    <row r="620" spans="9:9" x14ac:dyDescent="0.35">
      <c r="I620" s="1"/>
    </row>
    <row r="621" spans="9:9" x14ac:dyDescent="0.35">
      <c r="I621" s="1"/>
    </row>
    <row r="622" spans="9:9" x14ac:dyDescent="0.35">
      <c r="I622" s="1"/>
    </row>
    <row r="623" spans="9:9" x14ac:dyDescent="0.35">
      <c r="I623" s="1"/>
    </row>
    <row r="624" spans="9:9" x14ac:dyDescent="0.35">
      <c r="I624" s="1"/>
    </row>
    <row r="625" spans="9:9" x14ac:dyDescent="0.35">
      <c r="I625" s="1"/>
    </row>
    <row r="626" spans="9:9" x14ac:dyDescent="0.35">
      <c r="I626" s="1"/>
    </row>
    <row r="627" spans="9:9" x14ac:dyDescent="0.35">
      <c r="I627" s="1"/>
    </row>
    <row r="628" spans="9:9" x14ac:dyDescent="0.35">
      <c r="I628" s="1"/>
    </row>
    <row r="629" spans="9:9" x14ac:dyDescent="0.35">
      <c r="I629" s="1"/>
    </row>
    <row r="630" spans="9:9" x14ac:dyDescent="0.35">
      <c r="I630" s="1"/>
    </row>
    <row r="631" spans="9:9" x14ac:dyDescent="0.35">
      <c r="I631" s="1"/>
    </row>
    <row r="632" spans="9:9" x14ac:dyDescent="0.35">
      <c r="I632" s="1"/>
    </row>
    <row r="633" spans="9:9" x14ac:dyDescent="0.35">
      <c r="I633" s="1"/>
    </row>
    <row r="634" spans="9:9" x14ac:dyDescent="0.35">
      <c r="I634" s="1"/>
    </row>
    <row r="635" spans="9:9" x14ac:dyDescent="0.35">
      <c r="I635" s="1"/>
    </row>
    <row r="636" spans="9:9" x14ac:dyDescent="0.35">
      <c r="I636" s="1"/>
    </row>
    <row r="637" spans="9:9" x14ac:dyDescent="0.35">
      <c r="I637" s="1"/>
    </row>
    <row r="638" spans="9:9" x14ac:dyDescent="0.35">
      <c r="I638" s="1"/>
    </row>
    <row r="639" spans="9:9" x14ac:dyDescent="0.35">
      <c r="I639" s="1"/>
    </row>
    <row r="640" spans="9:9" x14ac:dyDescent="0.35">
      <c r="I640" s="1"/>
    </row>
    <row r="641" spans="9:9" x14ac:dyDescent="0.35">
      <c r="I641" s="1"/>
    </row>
    <row r="642" spans="9:9" x14ac:dyDescent="0.35">
      <c r="I642" s="1"/>
    </row>
    <row r="643" spans="9:9" x14ac:dyDescent="0.35">
      <c r="I643" s="1"/>
    </row>
    <row r="644" spans="9:9" x14ac:dyDescent="0.35">
      <c r="I644" s="1"/>
    </row>
    <row r="645" spans="9:9" x14ac:dyDescent="0.35">
      <c r="I645" s="1"/>
    </row>
    <row r="646" spans="9:9" x14ac:dyDescent="0.35">
      <c r="I646" s="1"/>
    </row>
    <row r="647" spans="9:9" x14ac:dyDescent="0.35">
      <c r="I647" s="1"/>
    </row>
    <row r="648" spans="9:9" x14ac:dyDescent="0.35">
      <c r="I648" s="1"/>
    </row>
    <row r="649" spans="9:9" x14ac:dyDescent="0.35">
      <c r="I649" s="1"/>
    </row>
    <row r="650" spans="9:9" x14ac:dyDescent="0.35">
      <c r="I650" s="1"/>
    </row>
    <row r="651" spans="9:9" x14ac:dyDescent="0.35">
      <c r="I651" s="1"/>
    </row>
    <row r="652" spans="9:9" x14ac:dyDescent="0.35">
      <c r="I652" s="1"/>
    </row>
    <row r="653" spans="9:9" x14ac:dyDescent="0.35">
      <c r="I653" s="1"/>
    </row>
    <row r="654" spans="9:9" x14ac:dyDescent="0.35">
      <c r="I654" s="1"/>
    </row>
    <row r="655" spans="9:9" x14ac:dyDescent="0.35">
      <c r="I655" s="1"/>
    </row>
    <row r="656" spans="9:9" x14ac:dyDescent="0.35">
      <c r="I656" s="1"/>
    </row>
    <row r="657" spans="9:9" x14ac:dyDescent="0.35">
      <c r="I657" s="1"/>
    </row>
    <row r="658" spans="9:9" x14ac:dyDescent="0.35">
      <c r="I658" s="1"/>
    </row>
    <row r="659" spans="9:9" x14ac:dyDescent="0.35">
      <c r="I659" s="1"/>
    </row>
    <row r="660" spans="9:9" x14ac:dyDescent="0.35">
      <c r="I660" s="1"/>
    </row>
    <row r="661" spans="9:9" x14ac:dyDescent="0.35">
      <c r="I661" s="1"/>
    </row>
    <row r="662" spans="9:9" x14ac:dyDescent="0.35">
      <c r="I662" s="1"/>
    </row>
    <row r="663" spans="9:9" x14ac:dyDescent="0.35">
      <c r="I663" s="1"/>
    </row>
    <row r="664" spans="9:9" x14ac:dyDescent="0.35">
      <c r="I664" s="1"/>
    </row>
    <row r="665" spans="9:9" x14ac:dyDescent="0.35">
      <c r="I665" s="1"/>
    </row>
    <row r="666" spans="9:9" x14ac:dyDescent="0.35">
      <c r="I666" s="1"/>
    </row>
    <row r="667" spans="9:9" x14ac:dyDescent="0.35">
      <c r="I667" s="1"/>
    </row>
    <row r="668" spans="9:9" x14ac:dyDescent="0.35">
      <c r="I668" s="1"/>
    </row>
    <row r="669" spans="9:9" x14ac:dyDescent="0.35">
      <c r="I669" s="1"/>
    </row>
    <row r="670" spans="9:9" x14ac:dyDescent="0.35">
      <c r="I670" s="1"/>
    </row>
    <row r="671" spans="9:9" x14ac:dyDescent="0.35">
      <c r="I671" s="1"/>
    </row>
    <row r="672" spans="9:9" x14ac:dyDescent="0.35">
      <c r="I672" s="1"/>
    </row>
    <row r="673" spans="9:9" x14ac:dyDescent="0.35">
      <c r="I673" s="1"/>
    </row>
    <row r="674" spans="9:9" x14ac:dyDescent="0.35">
      <c r="I674" s="1"/>
    </row>
    <row r="675" spans="9:9" x14ac:dyDescent="0.35">
      <c r="I675" s="1"/>
    </row>
    <row r="676" spans="9:9" x14ac:dyDescent="0.35">
      <c r="I676" s="1"/>
    </row>
    <row r="677" spans="9:9" x14ac:dyDescent="0.35">
      <c r="I677" s="1"/>
    </row>
    <row r="678" spans="9:9" x14ac:dyDescent="0.35">
      <c r="I678" s="1"/>
    </row>
    <row r="679" spans="9:9" x14ac:dyDescent="0.35">
      <c r="I679" s="1"/>
    </row>
    <row r="680" spans="9:9" x14ac:dyDescent="0.35">
      <c r="I680" s="1"/>
    </row>
    <row r="681" spans="9:9" x14ac:dyDescent="0.35">
      <c r="I681" s="1"/>
    </row>
    <row r="682" spans="9:9" x14ac:dyDescent="0.35">
      <c r="I682" s="1"/>
    </row>
    <row r="683" spans="9:9" x14ac:dyDescent="0.35">
      <c r="I683" s="1"/>
    </row>
    <row r="684" spans="9:9" x14ac:dyDescent="0.35">
      <c r="I684" s="1"/>
    </row>
    <row r="685" spans="9:9" x14ac:dyDescent="0.35">
      <c r="I685" s="1"/>
    </row>
    <row r="686" spans="9:9" x14ac:dyDescent="0.35">
      <c r="I686" s="1"/>
    </row>
    <row r="687" spans="9:9" x14ac:dyDescent="0.35">
      <c r="I687" s="1"/>
    </row>
    <row r="688" spans="9:9" x14ac:dyDescent="0.35">
      <c r="I688" s="1"/>
    </row>
    <row r="689" spans="9:9" x14ac:dyDescent="0.35">
      <c r="I689" s="1"/>
    </row>
    <row r="690" spans="9:9" x14ac:dyDescent="0.35">
      <c r="I690" s="1"/>
    </row>
    <row r="691" spans="9:9" x14ac:dyDescent="0.35">
      <c r="I691" s="1"/>
    </row>
    <row r="692" spans="9:9" x14ac:dyDescent="0.35">
      <c r="I692" s="1"/>
    </row>
    <row r="693" spans="9:9" x14ac:dyDescent="0.35">
      <c r="I693" s="1"/>
    </row>
    <row r="694" spans="9:9" x14ac:dyDescent="0.35">
      <c r="I694" s="1"/>
    </row>
    <row r="695" spans="9:9" x14ac:dyDescent="0.35">
      <c r="I695" s="1"/>
    </row>
    <row r="696" spans="9:9" x14ac:dyDescent="0.35">
      <c r="I696" s="1"/>
    </row>
    <row r="697" spans="9:9" x14ac:dyDescent="0.35">
      <c r="I697" s="1"/>
    </row>
    <row r="698" spans="9:9" x14ac:dyDescent="0.35">
      <c r="I698" s="1"/>
    </row>
    <row r="699" spans="9:9" x14ac:dyDescent="0.35">
      <c r="I699" s="1"/>
    </row>
    <row r="700" spans="9:9" x14ac:dyDescent="0.35">
      <c r="I700" s="1"/>
    </row>
    <row r="701" spans="9:9" x14ac:dyDescent="0.35">
      <c r="I701" s="1"/>
    </row>
    <row r="702" spans="9:9" x14ac:dyDescent="0.35">
      <c r="I702" s="1"/>
    </row>
    <row r="703" spans="9:9" x14ac:dyDescent="0.35">
      <c r="I703" s="1"/>
    </row>
    <row r="704" spans="9:9" x14ac:dyDescent="0.35">
      <c r="I704" s="1"/>
    </row>
    <row r="705" spans="9:9" x14ac:dyDescent="0.35">
      <c r="I705" s="1"/>
    </row>
    <row r="706" spans="9:9" x14ac:dyDescent="0.35">
      <c r="I706" s="1"/>
    </row>
    <row r="707" spans="9:9" x14ac:dyDescent="0.35">
      <c r="I707" s="1"/>
    </row>
    <row r="708" spans="9:9" x14ac:dyDescent="0.35">
      <c r="I708" s="1"/>
    </row>
    <row r="709" spans="9:9" x14ac:dyDescent="0.35">
      <c r="I709" s="1"/>
    </row>
    <row r="710" spans="9:9" x14ac:dyDescent="0.35">
      <c r="I710" s="1"/>
    </row>
    <row r="711" spans="9:9" x14ac:dyDescent="0.35">
      <c r="I711" s="1"/>
    </row>
    <row r="712" spans="9:9" x14ac:dyDescent="0.35">
      <c r="I712" s="1"/>
    </row>
    <row r="713" spans="9:9" x14ac:dyDescent="0.35">
      <c r="I713" s="1"/>
    </row>
    <row r="714" spans="9:9" x14ac:dyDescent="0.35">
      <c r="I714" s="1"/>
    </row>
    <row r="715" spans="9:9" x14ac:dyDescent="0.35">
      <c r="I715" s="1"/>
    </row>
    <row r="716" spans="9:9" x14ac:dyDescent="0.35">
      <c r="I716" s="1"/>
    </row>
    <row r="717" spans="9:9" x14ac:dyDescent="0.35">
      <c r="I717" s="1"/>
    </row>
    <row r="718" spans="9:9" x14ac:dyDescent="0.35">
      <c r="I718" s="1"/>
    </row>
    <row r="719" spans="9:9" x14ac:dyDescent="0.35">
      <c r="I719" s="1"/>
    </row>
    <row r="720" spans="9:9" x14ac:dyDescent="0.35">
      <c r="I720" s="1"/>
    </row>
    <row r="721" spans="9:9" x14ac:dyDescent="0.35">
      <c r="I721" s="1"/>
    </row>
    <row r="722" spans="9:9" x14ac:dyDescent="0.35">
      <c r="I722" s="1"/>
    </row>
    <row r="723" spans="9:9" x14ac:dyDescent="0.35">
      <c r="I723" s="1"/>
    </row>
    <row r="724" spans="9:9" x14ac:dyDescent="0.35">
      <c r="I724" s="1"/>
    </row>
    <row r="725" spans="9:9" x14ac:dyDescent="0.35">
      <c r="I725" s="1"/>
    </row>
    <row r="726" spans="9:9" x14ac:dyDescent="0.35">
      <c r="I726" s="1"/>
    </row>
    <row r="727" spans="9:9" x14ac:dyDescent="0.35">
      <c r="I727" s="1"/>
    </row>
    <row r="728" spans="9:9" x14ac:dyDescent="0.35">
      <c r="I728" s="1"/>
    </row>
    <row r="729" spans="9:9" x14ac:dyDescent="0.35">
      <c r="I729" s="1"/>
    </row>
    <row r="730" spans="9:9" x14ac:dyDescent="0.35">
      <c r="I730" s="1"/>
    </row>
    <row r="731" spans="9:9" x14ac:dyDescent="0.35">
      <c r="I731" s="1"/>
    </row>
    <row r="732" spans="9:9" x14ac:dyDescent="0.35">
      <c r="I732" s="1"/>
    </row>
    <row r="733" spans="9:9" x14ac:dyDescent="0.35">
      <c r="I733" s="1"/>
    </row>
    <row r="734" spans="9:9" x14ac:dyDescent="0.35">
      <c r="I734" s="1"/>
    </row>
    <row r="735" spans="9:9" x14ac:dyDescent="0.35">
      <c r="I735" s="1"/>
    </row>
    <row r="736" spans="9:9" x14ac:dyDescent="0.35">
      <c r="I736" s="1"/>
    </row>
    <row r="737" spans="9:9" x14ac:dyDescent="0.35">
      <c r="I737" s="1"/>
    </row>
    <row r="738" spans="9:9" x14ac:dyDescent="0.35">
      <c r="I738" s="1"/>
    </row>
    <row r="739" spans="9:9" x14ac:dyDescent="0.35">
      <c r="I739" s="1"/>
    </row>
    <row r="740" spans="9:9" x14ac:dyDescent="0.35">
      <c r="I740" s="1"/>
    </row>
    <row r="741" spans="9:9" x14ac:dyDescent="0.35">
      <c r="I741" s="1"/>
    </row>
    <row r="742" spans="9:9" x14ac:dyDescent="0.35">
      <c r="I742" s="1"/>
    </row>
    <row r="743" spans="9:9" x14ac:dyDescent="0.35">
      <c r="I743" s="1"/>
    </row>
    <row r="744" spans="9:9" x14ac:dyDescent="0.35">
      <c r="I744" s="1"/>
    </row>
    <row r="745" spans="9:9" x14ac:dyDescent="0.35">
      <c r="I745" s="1"/>
    </row>
    <row r="746" spans="9:9" x14ac:dyDescent="0.35">
      <c r="I746" s="1"/>
    </row>
    <row r="747" spans="9:9" x14ac:dyDescent="0.35">
      <c r="I747" s="1"/>
    </row>
    <row r="748" spans="9:9" x14ac:dyDescent="0.35">
      <c r="I748" s="1"/>
    </row>
    <row r="749" spans="9:9" x14ac:dyDescent="0.35">
      <c r="I749" s="1"/>
    </row>
    <row r="750" spans="9:9" x14ac:dyDescent="0.35">
      <c r="I750" s="1"/>
    </row>
    <row r="751" spans="9:9" x14ac:dyDescent="0.35">
      <c r="I751" s="1"/>
    </row>
    <row r="752" spans="9:9" x14ac:dyDescent="0.35">
      <c r="I752" s="1"/>
    </row>
    <row r="753" spans="9:9" x14ac:dyDescent="0.35">
      <c r="I753" s="1"/>
    </row>
    <row r="754" spans="9:9" x14ac:dyDescent="0.35">
      <c r="I754" s="1"/>
    </row>
    <row r="755" spans="9:9" x14ac:dyDescent="0.35">
      <c r="I755" s="1"/>
    </row>
    <row r="756" spans="9:9" x14ac:dyDescent="0.35">
      <c r="I756" s="1"/>
    </row>
    <row r="757" spans="9:9" x14ac:dyDescent="0.35">
      <c r="I757" s="1"/>
    </row>
    <row r="758" spans="9:9" x14ac:dyDescent="0.35">
      <c r="I758" s="1"/>
    </row>
    <row r="759" spans="9:9" x14ac:dyDescent="0.35">
      <c r="I759" s="1"/>
    </row>
    <row r="760" spans="9:9" x14ac:dyDescent="0.35">
      <c r="I760" s="1"/>
    </row>
    <row r="761" spans="9:9" x14ac:dyDescent="0.35">
      <c r="I761" s="1"/>
    </row>
    <row r="762" spans="9:9" x14ac:dyDescent="0.35">
      <c r="I762" s="1"/>
    </row>
    <row r="763" spans="9:9" x14ac:dyDescent="0.35">
      <c r="I763" s="1"/>
    </row>
    <row r="764" spans="9:9" x14ac:dyDescent="0.35">
      <c r="I764" s="1"/>
    </row>
    <row r="765" spans="9:9" x14ac:dyDescent="0.35">
      <c r="I765" s="1"/>
    </row>
    <row r="766" spans="9:9" x14ac:dyDescent="0.35">
      <c r="I766" s="1"/>
    </row>
    <row r="767" spans="9:9" x14ac:dyDescent="0.35">
      <c r="I767" s="1"/>
    </row>
    <row r="768" spans="9:9" x14ac:dyDescent="0.35">
      <c r="I768" s="1"/>
    </row>
    <row r="769" spans="9:9" x14ac:dyDescent="0.35">
      <c r="I769" s="1"/>
    </row>
    <row r="770" spans="9:9" x14ac:dyDescent="0.35">
      <c r="I770" s="1"/>
    </row>
    <row r="771" spans="9:9" x14ac:dyDescent="0.35">
      <c r="I771" s="1"/>
    </row>
    <row r="772" spans="9:9" x14ac:dyDescent="0.35">
      <c r="I772" s="1"/>
    </row>
    <row r="773" spans="9:9" x14ac:dyDescent="0.35">
      <c r="I773" s="1"/>
    </row>
    <row r="774" spans="9:9" x14ac:dyDescent="0.35">
      <c r="I774" s="1"/>
    </row>
    <row r="775" spans="9:9" x14ac:dyDescent="0.35">
      <c r="I775" s="1"/>
    </row>
    <row r="776" spans="9:9" x14ac:dyDescent="0.35">
      <c r="I776" s="1"/>
    </row>
    <row r="777" spans="9:9" x14ac:dyDescent="0.35">
      <c r="I777" s="1"/>
    </row>
    <row r="778" spans="9:9" x14ac:dyDescent="0.35">
      <c r="I778" s="1"/>
    </row>
    <row r="779" spans="9:9" x14ac:dyDescent="0.35">
      <c r="I779" s="1"/>
    </row>
    <row r="780" spans="9:9" x14ac:dyDescent="0.35">
      <c r="I780" s="1"/>
    </row>
    <row r="781" spans="9:9" x14ac:dyDescent="0.35">
      <c r="I781" s="1"/>
    </row>
    <row r="782" spans="9:9" x14ac:dyDescent="0.35">
      <c r="I782" s="1"/>
    </row>
    <row r="783" spans="9:9" x14ac:dyDescent="0.35">
      <c r="I783" s="1"/>
    </row>
    <row r="784" spans="9:9" x14ac:dyDescent="0.35">
      <c r="I784" s="1"/>
    </row>
    <row r="785" spans="9:9" x14ac:dyDescent="0.35">
      <c r="I785" s="1"/>
    </row>
    <row r="786" spans="9:9" x14ac:dyDescent="0.35">
      <c r="I786" s="1"/>
    </row>
    <row r="787" spans="9:9" x14ac:dyDescent="0.35">
      <c r="I787" s="1"/>
    </row>
    <row r="788" spans="9:9" x14ac:dyDescent="0.35">
      <c r="I788" s="1"/>
    </row>
    <row r="789" spans="9:9" x14ac:dyDescent="0.35">
      <c r="I789" s="1"/>
    </row>
    <row r="790" spans="9:9" x14ac:dyDescent="0.35">
      <c r="I790" s="1"/>
    </row>
    <row r="791" spans="9:9" x14ac:dyDescent="0.35">
      <c r="I791" s="1"/>
    </row>
    <row r="792" spans="9:9" x14ac:dyDescent="0.35">
      <c r="I792" s="1"/>
    </row>
    <row r="793" spans="9:9" x14ac:dyDescent="0.35">
      <c r="I793" s="1"/>
    </row>
    <row r="794" spans="9:9" x14ac:dyDescent="0.35">
      <c r="I794" s="1"/>
    </row>
    <row r="795" spans="9:9" x14ac:dyDescent="0.35">
      <c r="I795" s="1"/>
    </row>
    <row r="796" spans="9:9" x14ac:dyDescent="0.35">
      <c r="I796" s="1"/>
    </row>
    <row r="797" spans="9:9" x14ac:dyDescent="0.35">
      <c r="I797" s="1"/>
    </row>
    <row r="798" spans="9:9" x14ac:dyDescent="0.35">
      <c r="I798" s="1"/>
    </row>
    <row r="799" spans="9:9" x14ac:dyDescent="0.35">
      <c r="I799" s="1"/>
    </row>
    <row r="800" spans="9:9" x14ac:dyDescent="0.35">
      <c r="I800" s="1"/>
    </row>
    <row r="801" spans="9:9" x14ac:dyDescent="0.35">
      <c r="I801" s="1"/>
    </row>
    <row r="802" spans="9:9" x14ac:dyDescent="0.35">
      <c r="I802" s="1"/>
    </row>
    <row r="803" spans="9:9" x14ac:dyDescent="0.35">
      <c r="I803" s="1"/>
    </row>
    <row r="804" spans="9:9" x14ac:dyDescent="0.35">
      <c r="I804" s="1"/>
    </row>
    <row r="805" spans="9:9" x14ac:dyDescent="0.35">
      <c r="I805" s="1"/>
    </row>
    <row r="806" spans="9:9" x14ac:dyDescent="0.35">
      <c r="I806" s="1"/>
    </row>
    <row r="807" spans="9:9" x14ac:dyDescent="0.35">
      <c r="I807" s="1"/>
    </row>
    <row r="808" spans="9:9" x14ac:dyDescent="0.35">
      <c r="I808" s="1"/>
    </row>
    <row r="809" spans="9:9" x14ac:dyDescent="0.35">
      <c r="I809" s="1"/>
    </row>
    <row r="810" spans="9:9" x14ac:dyDescent="0.35">
      <c r="I810" s="1"/>
    </row>
    <row r="811" spans="9:9" x14ac:dyDescent="0.35">
      <c r="I811" s="1"/>
    </row>
    <row r="812" spans="9:9" x14ac:dyDescent="0.35">
      <c r="I812" s="1"/>
    </row>
    <row r="813" spans="9:9" x14ac:dyDescent="0.35">
      <c r="I813" s="1"/>
    </row>
    <row r="814" spans="9:9" x14ac:dyDescent="0.35">
      <c r="I814" s="1"/>
    </row>
    <row r="815" spans="9:9" x14ac:dyDescent="0.35">
      <c r="I815" s="1"/>
    </row>
    <row r="816" spans="9:9" x14ac:dyDescent="0.35">
      <c r="I816" s="1"/>
    </row>
    <row r="817" spans="9:9" x14ac:dyDescent="0.35">
      <c r="I817" s="1"/>
    </row>
    <row r="818" spans="9:9" x14ac:dyDescent="0.35">
      <c r="I818" s="1"/>
    </row>
    <row r="819" spans="9:9" x14ac:dyDescent="0.35">
      <c r="I819" s="1"/>
    </row>
    <row r="820" spans="9:9" x14ac:dyDescent="0.35">
      <c r="I820" s="1"/>
    </row>
    <row r="821" spans="9:9" x14ac:dyDescent="0.35">
      <c r="I821" s="1"/>
    </row>
    <row r="822" spans="9:9" x14ac:dyDescent="0.35">
      <c r="I822" s="1"/>
    </row>
    <row r="823" spans="9:9" x14ac:dyDescent="0.35">
      <c r="I823" s="1"/>
    </row>
    <row r="824" spans="9:9" x14ac:dyDescent="0.35">
      <c r="I824" s="1"/>
    </row>
    <row r="825" spans="9:9" x14ac:dyDescent="0.35">
      <c r="I825" s="1"/>
    </row>
    <row r="826" spans="9:9" x14ac:dyDescent="0.35">
      <c r="I826" s="1"/>
    </row>
    <row r="827" spans="9:9" x14ac:dyDescent="0.35">
      <c r="I827" s="1"/>
    </row>
    <row r="828" spans="9:9" x14ac:dyDescent="0.35">
      <c r="I828" s="1"/>
    </row>
    <row r="829" spans="9:9" x14ac:dyDescent="0.35">
      <c r="I829" s="1"/>
    </row>
    <row r="830" spans="9:9" x14ac:dyDescent="0.35">
      <c r="I830" s="1"/>
    </row>
    <row r="831" spans="9:9" x14ac:dyDescent="0.35">
      <c r="I831" s="1"/>
    </row>
    <row r="832" spans="9:9" x14ac:dyDescent="0.35">
      <c r="I832" s="1"/>
    </row>
    <row r="833" spans="9:9" x14ac:dyDescent="0.35">
      <c r="I833" s="1"/>
    </row>
    <row r="834" spans="9:9" x14ac:dyDescent="0.35">
      <c r="I834" s="1"/>
    </row>
    <row r="835" spans="9:9" x14ac:dyDescent="0.35">
      <c r="I835" s="1"/>
    </row>
    <row r="836" spans="9:9" x14ac:dyDescent="0.35">
      <c r="I836" s="1"/>
    </row>
    <row r="837" spans="9:9" x14ac:dyDescent="0.35">
      <c r="I837" s="1"/>
    </row>
    <row r="838" spans="9:9" x14ac:dyDescent="0.35">
      <c r="I838" s="1"/>
    </row>
    <row r="839" spans="9:9" x14ac:dyDescent="0.35">
      <c r="I839" s="1"/>
    </row>
    <row r="840" spans="9:9" x14ac:dyDescent="0.35">
      <c r="I840" s="1"/>
    </row>
    <row r="841" spans="9:9" x14ac:dyDescent="0.35">
      <c r="I841" s="1"/>
    </row>
    <row r="842" spans="9:9" x14ac:dyDescent="0.35">
      <c r="I842" s="1"/>
    </row>
    <row r="843" spans="9:9" x14ac:dyDescent="0.35">
      <c r="I843" s="1"/>
    </row>
    <row r="844" spans="9:9" x14ac:dyDescent="0.35">
      <c r="I844" s="1"/>
    </row>
    <row r="845" spans="9:9" x14ac:dyDescent="0.35">
      <c r="I845" s="1"/>
    </row>
    <row r="846" spans="9:9" x14ac:dyDescent="0.35">
      <c r="I846" s="1"/>
    </row>
    <row r="847" spans="9:9" x14ac:dyDescent="0.35">
      <c r="I847" s="1"/>
    </row>
    <row r="848" spans="9:9" x14ac:dyDescent="0.35">
      <c r="I848" s="1"/>
    </row>
    <row r="849" spans="9:9" x14ac:dyDescent="0.35">
      <c r="I849" s="1"/>
    </row>
    <row r="850" spans="9:9" x14ac:dyDescent="0.35">
      <c r="I850" s="1"/>
    </row>
    <row r="851" spans="9:9" x14ac:dyDescent="0.35">
      <c r="I851" s="1"/>
    </row>
    <row r="852" spans="9:9" x14ac:dyDescent="0.35">
      <c r="I852" s="1"/>
    </row>
    <row r="853" spans="9:9" x14ac:dyDescent="0.35">
      <c r="I853" s="1"/>
    </row>
    <row r="854" spans="9:9" x14ac:dyDescent="0.35">
      <c r="I854" s="1"/>
    </row>
    <row r="855" spans="9:9" x14ac:dyDescent="0.35">
      <c r="I855" s="1"/>
    </row>
    <row r="856" spans="9:9" x14ac:dyDescent="0.35">
      <c r="I856" s="1"/>
    </row>
    <row r="857" spans="9:9" x14ac:dyDescent="0.35">
      <c r="I857" s="1"/>
    </row>
    <row r="858" spans="9:9" x14ac:dyDescent="0.35">
      <c r="I858" s="1"/>
    </row>
    <row r="859" spans="9:9" x14ac:dyDescent="0.35">
      <c r="I859" s="1"/>
    </row>
    <row r="860" spans="9:9" x14ac:dyDescent="0.35">
      <c r="I860" s="1"/>
    </row>
    <row r="861" spans="9:9" x14ac:dyDescent="0.35">
      <c r="I861" s="1"/>
    </row>
    <row r="862" spans="9:9" x14ac:dyDescent="0.35">
      <c r="I862" s="1"/>
    </row>
    <row r="863" spans="9:9" x14ac:dyDescent="0.35">
      <c r="I863" s="1"/>
    </row>
    <row r="864" spans="9:9" x14ac:dyDescent="0.35">
      <c r="I864" s="1"/>
    </row>
    <row r="865" spans="9:9" x14ac:dyDescent="0.35">
      <c r="I865" s="1"/>
    </row>
    <row r="866" spans="9:9" x14ac:dyDescent="0.35">
      <c r="I866" s="1"/>
    </row>
    <row r="867" spans="9:9" x14ac:dyDescent="0.35">
      <c r="I867" s="1"/>
    </row>
    <row r="868" spans="9:9" x14ac:dyDescent="0.35">
      <c r="I868" s="1"/>
    </row>
    <row r="869" spans="9:9" x14ac:dyDescent="0.35">
      <c r="I869" s="1"/>
    </row>
    <row r="870" spans="9:9" x14ac:dyDescent="0.35">
      <c r="I870" s="1"/>
    </row>
    <row r="871" spans="9:9" x14ac:dyDescent="0.35">
      <c r="I871" s="1"/>
    </row>
    <row r="872" spans="9:9" x14ac:dyDescent="0.35">
      <c r="I872" s="1"/>
    </row>
    <row r="873" spans="9:9" x14ac:dyDescent="0.35">
      <c r="I873" s="1"/>
    </row>
    <row r="874" spans="9:9" x14ac:dyDescent="0.35">
      <c r="I874" s="1"/>
    </row>
    <row r="875" spans="9:9" x14ac:dyDescent="0.35">
      <c r="I875" s="1"/>
    </row>
    <row r="876" spans="9:9" x14ac:dyDescent="0.35">
      <c r="I876" s="1"/>
    </row>
    <row r="877" spans="9:9" x14ac:dyDescent="0.35">
      <c r="I877" s="1"/>
    </row>
    <row r="878" spans="9:9" x14ac:dyDescent="0.35">
      <c r="I878" s="1"/>
    </row>
    <row r="879" spans="9:9" x14ac:dyDescent="0.35">
      <c r="I879" s="1"/>
    </row>
    <row r="880" spans="9:9" x14ac:dyDescent="0.35">
      <c r="I880" s="1"/>
    </row>
    <row r="881" spans="9:9" x14ac:dyDescent="0.35">
      <c r="I881" s="1"/>
    </row>
    <row r="882" spans="9:9" x14ac:dyDescent="0.35">
      <c r="I882" s="1"/>
    </row>
    <row r="883" spans="9:9" x14ac:dyDescent="0.35">
      <c r="I883" s="1"/>
    </row>
    <row r="884" spans="9:9" x14ac:dyDescent="0.35">
      <c r="I884" s="1"/>
    </row>
    <row r="885" spans="9:9" x14ac:dyDescent="0.35">
      <c r="I885" s="1"/>
    </row>
    <row r="886" spans="9:9" x14ac:dyDescent="0.35">
      <c r="I886" s="1"/>
    </row>
    <row r="887" spans="9:9" x14ac:dyDescent="0.35">
      <c r="I887" s="1"/>
    </row>
    <row r="888" spans="9:9" x14ac:dyDescent="0.35">
      <c r="I888" s="1"/>
    </row>
    <row r="889" spans="9:9" x14ac:dyDescent="0.35">
      <c r="I889" s="1"/>
    </row>
    <row r="890" spans="9:9" x14ac:dyDescent="0.35">
      <c r="I890" s="1"/>
    </row>
    <row r="891" spans="9:9" x14ac:dyDescent="0.35">
      <c r="I891" s="1"/>
    </row>
    <row r="892" spans="9:9" x14ac:dyDescent="0.35">
      <c r="I892" s="1"/>
    </row>
    <row r="893" spans="9:9" x14ac:dyDescent="0.35">
      <c r="I893" s="1"/>
    </row>
    <row r="894" spans="9:9" x14ac:dyDescent="0.35">
      <c r="I894" s="1"/>
    </row>
    <row r="895" spans="9:9" x14ac:dyDescent="0.35">
      <c r="I895" s="1"/>
    </row>
    <row r="896" spans="9:9" x14ac:dyDescent="0.35">
      <c r="I896" s="1"/>
    </row>
    <row r="897" spans="9:9" x14ac:dyDescent="0.35">
      <c r="I897" s="1"/>
    </row>
    <row r="898" spans="9:9" x14ac:dyDescent="0.35">
      <c r="I898" s="1"/>
    </row>
    <row r="899" spans="9:9" x14ac:dyDescent="0.35">
      <c r="I899" s="1"/>
    </row>
    <row r="900" spans="9:9" x14ac:dyDescent="0.35">
      <c r="I900" s="1"/>
    </row>
    <row r="901" spans="9:9" x14ac:dyDescent="0.35">
      <c r="I901" s="1"/>
    </row>
    <row r="902" spans="9:9" x14ac:dyDescent="0.35">
      <c r="I902" s="1"/>
    </row>
    <row r="903" spans="9:9" x14ac:dyDescent="0.35">
      <c r="I903" s="1"/>
    </row>
    <row r="904" spans="9:9" x14ac:dyDescent="0.35">
      <c r="I904" s="1"/>
    </row>
    <row r="905" spans="9:9" x14ac:dyDescent="0.35">
      <c r="I905" s="1"/>
    </row>
    <row r="906" spans="9:9" x14ac:dyDescent="0.35">
      <c r="I906" s="1"/>
    </row>
    <row r="907" spans="9:9" x14ac:dyDescent="0.35">
      <c r="I907" s="1"/>
    </row>
    <row r="908" spans="9:9" x14ac:dyDescent="0.35">
      <c r="I908" s="1"/>
    </row>
    <row r="909" spans="9:9" x14ac:dyDescent="0.35">
      <c r="I909" s="1"/>
    </row>
    <row r="910" spans="9:9" x14ac:dyDescent="0.35">
      <c r="I910" s="1"/>
    </row>
    <row r="911" spans="9:9" x14ac:dyDescent="0.35">
      <c r="I911" s="1"/>
    </row>
    <row r="912" spans="9:9" x14ac:dyDescent="0.35">
      <c r="I912" s="1"/>
    </row>
    <row r="913" spans="9:9" x14ac:dyDescent="0.35">
      <c r="I913" s="1"/>
    </row>
    <row r="914" spans="9:9" x14ac:dyDescent="0.35">
      <c r="I914" s="1"/>
    </row>
    <row r="915" spans="9:9" x14ac:dyDescent="0.35">
      <c r="I915" s="1"/>
    </row>
    <row r="916" spans="9:9" x14ac:dyDescent="0.35">
      <c r="I916" s="1"/>
    </row>
    <row r="917" spans="9:9" x14ac:dyDescent="0.35">
      <c r="I917" s="1"/>
    </row>
    <row r="918" spans="9:9" x14ac:dyDescent="0.35">
      <c r="I918" s="1"/>
    </row>
    <row r="919" spans="9:9" x14ac:dyDescent="0.35">
      <c r="I919" s="1"/>
    </row>
    <row r="920" spans="9:9" x14ac:dyDescent="0.35">
      <c r="I920" s="1"/>
    </row>
    <row r="921" spans="9:9" x14ac:dyDescent="0.35">
      <c r="I921" s="1"/>
    </row>
    <row r="922" spans="9:9" x14ac:dyDescent="0.35">
      <c r="I922" s="1"/>
    </row>
    <row r="923" spans="9:9" x14ac:dyDescent="0.35">
      <c r="I923" s="1"/>
    </row>
    <row r="924" spans="9:9" x14ac:dyDescent="0.35">
      <c r="I924" s="1"/>
    </row>
    <row r="925" spans="9:9" x14ac:dyDescent="0.35">
      <c r="I925" s="1"/>
    </row>
    <row r="926" spans="9:9" x14ac:dyDescent="0.35">
      <c r="I926" s="1"/>
    </row>
    <row r="927" spans="9:9" x14ac:dyDescent="0.35">
      <c r="I927" s="1"/>
    </row>
    <row r="928" spans="9:9" x14ac:dyDescent="0.35">
      <c r="I928" s="1"/>
    </row>
    <row r="929" spans="9:9" x14ac:dyDescent="0.35">
      <c r="I929" s="1"/>
    </row>
    <row r="930" spans="9:9" x14ac:dyDescent="0.35">
      <c r="I930" s="1"/>
    </row>
    <row r="931" spans="9:9" x14ac:dyDescent="0.35">
      <c r="I931" s="1"/>
    </row>
    <row r="932" spans="9:9" x14ac:dyDescent="0.35">
      <c r="I932" s="1"/>
    </row>
    <row r="933" spans="9:9" x14ac:dyDescent="0.35">
      <c r="I933" s="1"/>
    </row>
    <row r="934" spans="9:9" x14ac:dyDescent="0.35">
      <c r="I934" s="1"/>
    </row>
    <row r="935" spans="9:9" x14ac:dyDescent="0.35">
      <c r="I935" s="1"/>
    </row>
    <row r="936" spans="9:9" x14ac:dyDescent="0.35">
      <c r="I936" s="1"/>
    </row>
    <row r="937" spans="9:9" x14ac:dyDescent="0.35">
      <c r="I937" s="1"/>
    </row>
    <row r="938" spans="9:9" x14ac:dyDescent="0.35">
      <c r="I938" s="1"/>
    </row>
    <row r="939" spans="9:9" x14ac:dyDescent="0.35">
      <c r="I939" s="1"/>
    </row>
    <row r="940" spans="9:9" x14ac:dyDescent="0.35">
      <c r="I940" s="1"/>
    </row>
    <row r="941" spans="9:9" x14ac:dyDescent="0.35">
      <c r="I941" s="1"/>
    </row>
    <row r="942" spans="9:9" x14ac:dyDescent="0.35">
      <c r="I942" s="1"/>
    </row>
    <row r="943" spans="9:9" x14ac:dyDescent="0.35">
      <c r="I943" s="1"/>
    </row>
    <row r="944" spans="9:9" x14ac:dyDescent="0.35">
      <c r="I944" s="1"/>
    </row>
    <row r="945" spans="9:9" x14ac:dyDescent="0.35">
      <c r="I945" s="1"/>
    </row>
    <row r="946" spans="9:9" x14ac:dyDescent="0.35">
      <c r="I946" s="1"/>
    </row>
    <row r="947" spans="9:9" x14ac:dyDescent="0.35">
      <c r="I947" s="1"/>
    </row>
    <row r="948" spans="9:9" x14ac:dyDescent="0.35">
      <c r="I948" s="1"/>
    </row>
    <row r="949" spans="9:9" x14ac:dyDescent="0.35">
      <c r="I949" s="1"/>
    </row>
    <row r="950" spans="9:9" x14ac:dyDescent="0.35">
      <c r="I950" s="1"/>
    </row>
    <row r="951" spans="9:9" x14ac:dyDescent="0.35">
      <c r="I951" s="1"/>
    </row>
    <row r="952" spans="9:9" x14ac:dyDescent="0.35">
      <c r="I952" s="1"/>
    </row>
    <row r="953" spans="9:9" x14ac:dyDescent="0.35">
      <c r="I953" s="1"/>
    </row>
    <row r="954" spans="9:9" x14ac:dyDescent="0.35">
      <c r="I954" s="1"/>
    </row>
    <row r="955" spans="9:9" x14ac:dyDescent="0.35">
      <c r="I955" s="1"/>
    </row>
    <row r="956" spans="9:9" x14ac:dyDescent="0.35">
      <c r="I956" s="1"/>
    </row>
    <row r="957" spans="9:9" x14ac:dyDescent="0.35">
      <c r="I957" s="1"/>
    </row>
    <row r="958" spans="9:9" x14ac:dyDescent="0.35">
      <c r="I958" s="1"/>
    </row>
    <row r="959" spans="9:9" x14ac:dyDescent="0.35">
      <c r="I959" s="1"/>
    </row>
    <row r="960" spans="9:9" x14ac:dyDescent="0.35">
      <c r="I960" s="1"/>
    </row>
    <row r="961" spans="9:9" x14ac:dyDescent="0.35">
      <c r="I961" s="1"/>
    </row>
    <row r="962" spans="9:9" x14ac:dyDescent="0.35">
      <c r="I962" s="1"/>
    </row>
    <row r="963" spans="9:9" x14ac:dyDescent="0.35">
      <c r="I963" s="1"/>
    </row>
    <row r="964" spans="9:9" x14ac:dyDescent="0.35">
      <c r="I964" s="1"/>
    </row>
    <row r="965" spans="9:9" x14ac:dyDescent="0.35">
      <c r="I965" s="1"/>
    </row>
    <row r="966" spans="9:9" x14ac:dyDescent="0.35">
      <c r="I966" s="1"/>
    </row>
    <row r="967" spans="9:9" x14ac:dyDescent="0.35">
      <c r="I967" s="1"/>
    </row>
    <row r="968" spans="9:9" x14ac:dyDescent="0.35">
      <c r="I968" s="1"/>
    </row>
    <row r="969" spans="9:9" x14ac:dyDescent="0.35">
      <c r="I969" s="1"/>
    </row>
    <row r="970" spans="9:9" x14ac:dyDescent="0.35">
      <c r="I970" s="1"/>
    </row>
    <row r="971" spans="9:9" x14ac:dyDescent="0.35">
      <c r="I971" s="1"/>
    </row>
    <row r="972" spans="9:9" x14ac:dyDescent="0.35">
      <c r="I972" s="1"/>
    </row>
    <row r="973" spans="9:9" x14ac:dyDescent="0.35">
      <c r="I973" s="1"/>
    </row>
    <row r="974" spans="9:9" x14ac:dyDescent="0.35">
      <c r="I974" s="1"/>
    </row>
    <row r="975" spans="9:9" x14ac:dyDescent="0.35">
      <c r="I975" s="1"/>
    </row>
    <row r="976" spans="9:9" x14ac:dyDescent="0.35">
      <c r="I976" s="1"/>
    </row>
    <row r="977" spans="9:9" x14ac:dyDescent="0.35">
      <c r="I977" s="1"/>
    </row>
    <row r="978" spans="9:9" x14ac:dyDescent="0.35">
      <c r="I978" s="1"/>
    </row>
    <row r="979" spans="9:9" x14ac:dyDescent="0.35">
      <c r="I979" s="1"/>
    </row>
    <row r="980" spans="9:9" x14ac:dyDescent="0.35">
      <c r="I980" s="1"/>
    </row>
    <row r="981" spans="9:9" x14ac:dyDescent="0.35">
      <c r="I981" s="1"/>
    </row>
    <row r="982" spans="9:9" x14ac:dyDescent="0.35">
      <c r="I982" s="1"/>
    </row>
    <row r="983" spans="9:9" x14ac:dyDescent="0.35">
      <c r="I983" s="1"/>
    </row>
    <row r="984" spans="9:9" x14ac:dyDescent="0.35">
      <c r="I984" s="1"/>
    </row>
    <row r="985" spans="9:9" x14ac:dyDescent="0.35">
      <c r="I985" s="1"/>
    </row>
    <row r="986" spans="9:9" x14ac:dyDescent="0.35">
      <c r="I986" s="1"/>
    </row>
    <row r="987" spans="9:9" x14ac:dyDescent="0.35">
      <c r="I987" s="1"/>
    </row>
    <row r="988" spans="9:9" x14ac:dyDescent="0.35">
      <c r="I988" s="1"/>
    </row>
    <row r="989" spans="9:9" x14ac:dyDescent="0.35">
      <c r="I989" s="1"/>
    </row>
    <row r="990" spans="9:9" x14ac:dyDescent="0.35">
      <c r="I990" s="1"/>
    </row>
    <row r="991" spans="9:9" x14ac:dyDescent="0.35">
      <c r="I991" s="1"/>
    </row>
    <row r="992" spans="9:9" x14ac:dyDescent="0.35">
      <c r="I992" s="1"/>
    </row>
    <row r="993" spans="9:9" x14ac:dyDescent="0.35">
      <c r="I993" s="1"/>
    </row>
    <row r="994" spans="9:9" x14ac:dyDescent="0.35">
      <c r="I994" s="1"/>
    </row>
    <row r="995" spans="9:9" x14ac:dyDescent="0.35">
      <c r="I995" s="1"/>
    </row>
    <row r="996" spans="9:9" x14ac:dyDescent="0.35">
      <c r="I996" s="1"/>
    </row>
    <row r="997" spans="9:9" x14ac:dyDescent="0.35">
      <c r="I997" s="1"/>
    </row>
    <row r="998" spans="9:9" x14ac:dyDescent="0.35">
      <c r="I998" s="1"/>
    </row>
    <row r="999" spans="9:9" x14ac:dyDescent="0.35">
      <c r="I999" s="1"/>
    </row>
    <row r="1000" spans="9:9" x14ac:dyDescent="0.35">
      <c r="I1000" s="1"/>
    </row>
    <row r="1001" spans="9:9" x14ac:dyDescent="0.35">
      <c r="I1001" s="1"/>
    </row>
    <row r="1002" spans="9:9" x14ac:dyDescent="0.35">
      <c r="I1002" s="1"/>
    </row>
    <row r="1003" spans="9:9" x14ac:dyDescent="0.35">
      <c r="I1003" s="1"/>
    </row>
    <row r="1004" spans="9:9" x14ac:dyDescent="0.35">
      <c r="I1004" s="1"/>
    </row>
    <row r="1005" spans="9:9" x14ac:dyDescent="0.35">
      <c r="I1005" s="1"/>
    </row>
    <row r="1006" spans="9:9" x14ac:dyDescent="0.35">
      <c r="I1006" s="1"/>
    </row>
    <row r="1007" spans="9:9" x14ac:dyDescent="0.35">
      <c r="I1007" s="1"/>
    </row>
    <row r="1008" spans="9:9" x14ac:dyDescent="0.35">
      <c r="I1008" s="1"/>
    </row>
    <row r="1009" spans="9:9" x14ac:dyDescent="0.35">
      <c r="I1009" s="1"/>
    </row>
    <row r="1010" spans="9:9" x14ac:dyDescent="0.35">
      <c r="I1010" s="1"/>
    </row>
    <row r="1011" spans="9:9" x14ac:dyDescent="0.35">
      <c r="I1011" s="1"/>
    </row>
    <row r="1012" spans="9:9" x14ac:dyDescent="0.35">
      <c r="I1012" s="1"/>
    </row>
    <row r="1013" spans="9:9" x14ac:dyDescent="0.35">
      <c r="I1013" s="1"/>
    </row>
    <row r="1014" spans="9:9" x14ac:dyDescent="0.35">
      <c r="I1014" s="1"/>
    </row>
    <row r="1015" spans="9:9" x14ac:dyDescent="0.35">
      <c r="I1015" s="1"/>
    </row>
    <row r="1016" spans="9:9" x14ac:dyDescent="0.35">
      <c r="I1016" s="1"/>
    </row>
    <row r="1017" spans="9:9" x14ac:dyDescent="0.35">
      <c r="I1017" s="1"/>
    </row>
    <row r="1018" spans="9:9" x14ac:dyDescent="0.35">
      <c r="I1018" s="1"/>
    </row>
    <row r="1019" spans="9:9" x14ac:dyDescent="0.35">
      <c r="I1019" s="1"/>
    </row>
    <row r="1020" spans="9:9" x14ac:dyDescent="0.35">
      <c r="I1020" s="1"/>
    </row>
    <row r="1021" spans="9:9" x14ac:dyDescent="0.35">
      <c r="I1021" s="1"/>
    </row>
    <row r="1022" spans="9:9" x14ac:dyDescent="0.35">
      <c r="I1022" s="1"/>
    </row>
    <row r="1023" spans="9:9" x14ac:dyDescent="0.35">
      <c r="I1023" s="1"/>
    </row>
    <row r="1024" spans="9:9" x14ac:dyDescent="0.35">
      <c r="I1024" s="1"/>
    </row>
    <row r="1025" spans="9:9" x14ac:dyDescent="0.35">
      <c r="I1025" s="1"/>
    </row>
    <row r="1026" spans="9:9" x14ac:dyDescent="0.35">
      <c r="I1026" s="1"/>
    </row>
    <row r="1027" spans="9:9" x14ac:dyDescent="0.35">
      <c r="I1027" s="1"/>
    </row>
    <row r="1028" spans="9:9" x14ac:dyDescent="0.35">
      <c r="I1028" s="1"/>
    </row>
    <row r="1029" spans="9:9" x14ac:dyDescent="0.35">
      <c r="I1029" s="1"/>
    </row>
    <row r="1030" spans="9:9" x14ac:dyDescent="0.35">
      <c r="I1030" s="1"/>
    </row>
    <row r="1031" spans="9:9" x14ac:dyDescent="0.35">
      <c r="I1031" s="1"/>
    </row>
    <row r="1032" spans="9:9" x14ac:dyDescent="0.35">
      <c r="I1032" s="1"/>
    </row>
    <row r="1033" spans="9:9" x14ac:dyDescent="0.35">
      <c r="I1033" s="1"/>
    </row>
    <row r="1034" spans="9:9" x14ac:dyDescent="0.35">
      <c r="I1034" s="1"/>
    </row>
    <row r="1035" spans="9:9" x14ac:dyDescent="0.35">
      <c r="I1035" s="1"/>
    </row>
    <row r="1036" spans="9:9" x14ac:dyDescent="0.35">
      <c r="I1036" s="1"/>
    </row>
    <row r="1037" spans="9:9" x14ac:dyDescent="0.35">
      <c r="I1037" s="1"/>
    </row>
    <row r="1038" spans="9:9" x14ac:dyDescent="0.35">
      <c r="I1038" s="1"/>
    </row>
    <row r="1039" spans="9:9" x14ac:dyDescent="0.35">
      <c r="I1039" s="1"/>
    </row>
    <row r="1040" spans="9:9" x14ac:dyDescent="0.35">
      <c r="I1040" s="1"/>
    </row>
    <row r="1041" spans="9:9" x14ac:dyDescent="0.35">
      <c r="I1041" s="1"/>
    </row>
    <row r="1042" spans="9:9" x14ac:dyDescent="0.35">
      <c r="I1042" s="1"/>
    </row>
    <row r="1043" spans="9:9" x14ac:dyDescent="0.35">
      <c r="I1043" s="1"/>
    </row>
    <row r="1044" spans="9:9" x14ac:dyDescent="0.35">
      <c r="I1044" s="1"/>
    </row>
    <row r="1045" spans="9:9" x14ac:dyDescent="0.35">
      <c r="I1045" s="1"/>
    </row>
    <row r="1046" spans="9:9" x14ac:dyDescent="0.35">
      <c r="I1046" s="1"/>
    </row>
    <row r="1047" spans="9:9" x14ac:dyDescent="0.35">
      <c r="I1047" s="1"/>
    </row>
    <row r="1048" spans="9:9" x14ac:dyDescent="0.35">
      <c r="I1048" s="1"/>
    </row>
    <row r="1049" spans="9:9" x14ac:dyDescent="0.35">
      <c r="I1049" s="1"/>
    </row>
    <row r="1050" spans="9:9" x14ac:dyDescent="0.35">
      <c r="I1050" s="1"/>
    </row>
    <row r="1051" spans="9:9" x14ac:dyDescent="0.35">
      <c r="I1051" s="1"/>
    </row>
    <row r="1052" spans="9:9" x14ac:dyDescent="0.35">
      <c r="I1052" s="1"/>
    </row>
    <row r="1053" spans="9:9" x14ac:dyDescent="0.35">
      <c r="I1053" s="1"/>
    </row>
    <row r="1054" spans="9:9" x14ac:dyDescent="0.35">
      <c r="I1054" s="1"/>
    </row>
    <row r="1055" spans="9:9" x14ac:dyDescent="0.35">
      <c r="I1055" s="1"/>
    </row>
    <row r="1056" spans="9:9" x14ac:dyDescent="0.35">
      <c r="I1056" s="1"/>
    </row>
    <row r="1057" spans="9:9" x14ac:dyDescent="0.35">
      <c r="I1057" s="1"/>
    </row>
    <row r="1058" spans="9:9" x14ac:dyDescent="0.35">
      <c r="I1058" s="1"/>
    </row>
    <row r="1059" spans="9:9" x14ac:dyDescent="0.35">
      <c r="I1059" s="1"/>
    </row>
    <row r="1060" spans="9:9" x14ac:dyDescent="0.35">
      <c r="I1060" s="1"/>
    </row>
    <row r="1061" spans="9:9" x14ac:dyDescent="0.35">
      <c r="I1061" s="1"/>
    </row>
    <row r="1062" spans="9:9" x14ac:dyDescent="0.35">
      <c r="I1062" s="1"/>
    </row>
    <row r="1063" spans="9:9" x14ac:dyDescent="0.35">
      <c r="I1063" s="1"/>
    </row>
    <row r="1064" spans="9:9" x14ac:dyDescent="0.35">
      <c r="I1064" s="1"/>
    </row>
    <row r="1065" spans="9:9" x14ac:dyDescent="0.35">
      <c r="I1065" s="1"/>
    </row>
    <row r="1066" spans="9:9" x14ac:dyDescent="0.35">
      <c r="I1066" s="1"/>
    </row>
    <row r="1067" spans="9:9" x14ac:dyDescent="0.35">
      <c r="I1067" s="1"/>
    </row>
    <row r="1068" spans="9:9" x14ac:dyDescent="0.35">
      <c r="I1068" s="1"/>
    </row>
    <row r="1069" spans="9:9" x14ac:dyDescent="0.35">
      <c r="I1069" s="1"/>
    </row>
    <row r="1070" spans="9:9" x14ac:dyDescent="0.35">
      <c r="I1070" s="1"/>
    </row>
    <row r="1071" spans="9:9" x14ac:dyDescent="0.35">
      <c r="I1071" s="1"/>
    </row>
    <row r="1072" spans="9:9" x14ac:dyDescent="0.35">
      <c r="I1072" s="1"/>
    </row>
    <row r="1073" spans="9:9" x14ac:dyDescent="0.35">
      <c r="I1073" s="1"/>
    </row>
    <row r="1074" spans="9:9" x14ac:dyDescent="0.35">
      <c r="I1074" s="1"/>
    </row>
    <row r="1075" spans="9:9" x14ac:dyDescent="0.35">
      <c r="I1075" s="1"/>
    </row>
    <row r="1076" spans="9:9" x14ac:dyDescent="0.35">
      <c r="I1076" s="1"/>
    </row>
    <row r="1077" spans="9:9" x14ac:dyDescent="0.35">
      <c r="I1077" s="1"/>
    </row>
    <row r="1078" spans="9:9" x14ac:dyDescent="0.35">
      <c r="I1078" s="1"/>
    </row>
    <row r="1079" spans="9:9" x14ac:dyDescent="0.35">
      <c r="I1079" s="1"/>
    </row>
    <row r="1080" spans="9:9" x14ac:dyDescent="0.35">
      <c r="I1080" s="1"/>
    </row>
    <row r="1081" spans="9:9" x14ac:dyDescent="0.35">
      <c r="I1081" s="1"/>
    </row>
    <row r="1082" spans="9:9" x14ac:dyDescent="0.35">
      <c r="I1082" s="1"/>
    </row>
    <row r="1083" spans="9:9" x14ac:dyDescent="0.35">
      <c r="I1083" s="1"/>
    </row>
    <row r="1084" spans="9:9" x14ac:dyDescent="0.35">
      <c r="I1084" s="1"/>
    </row>
    <row r="1085" spans="9:9" x14ac:dyDescent="0.35">
      <c r="I1085" s="1"/>
    </row>
    <row r="1086" spans="9:9" x14ac:dyDescent="0.35">
      <c r="I1086" s="1"/>
    </row>
    <row r="1087" spans="9:9" x14ac:dyDescent="0.35">
      <c r="I1087" s="1"/>
    </row>
    <row r="1088" spans="9:9" x14ac:dyDescent="0.35">
      <c r="I1088" s="1"/>
    </row>
    <row r="1089" spans="9:9" x14ac:dyDescent="0.35">
      <c r="I1089" s="1"/>
    </row>
    <row r="1090" spans="9:9" x14ac:dyDescent="0.35">
      <c r="I1090" s="1"/>
    </row>
    <row r="1091" spans="9:9" x14ac:dyDescent="0.35">
      <c r="I1091" s="1"/>
    </row>
    <row r="1092" spans="9:9" x14ac:dyDescent="0.35">
      <c r="I1092" s="1"/>
    </row>
    <row r="1093" spans="9:9" x14ac:dyDescent="0.35">
      <c r="I1093" s="1"/>
    </row>
    <row r="1094" spans="9:9" x14ac:dyDescent="0.35">
      <c r="I1094" s="1"/>
    </row>
    <row r="1095" spans="9:9" x14ac:dyDescent="0.35">
      <c r="I1095" s="1"/>
    </row>
    <row r="1096" spans="9:9" x14ac:dyDescent="0.35">
      <c r="I1096" s="1"/>
    </row>
    <row r="1097" spans="9:9" x14ac:dyDescent="0.35">
      <c r="I1097" s="1"/>
    </row>
    <row r="1098" spans="9:9" x14ac:dyDescent="0.35">
      <c r="I1098" s="1"/>
    </row>
    <row r="1099" spans="9:9" x14ac:dyDescent="0.35">
      <c r="I1099" s="1"/>
    </row>
    <row r="1100" spans="9:9" x14ac:dyDescent="0.35">
      <c r="I1100" s="1"/>
    </row>
    <row r="1101" spans="9:9" x14ac:dyDescent="0.35">
      <c r="I1101" s="1"/>
    </row>
    <row r="1102" spans="9:9" x14ac:dyDescent="0.35">
      <c r="I1102" s="1"/>
    </row>
    <row r="1103" spans="9:9" x14ac:dyDescent="0.35">
      <c r="I1103" s="1"/>
    </row>
    <row r="1104" spans="9:9" x14ac:dyDescent="0.35">
      <c r="I1104" s="1"/>
    </row>
    <row r="1105" spans="9:9" x14ac:dyDescent="0.35">
      <c r="I1105" s="1"/>
    </row>
    <row r="1106" spans="9:9" x14ac:dyDescent="0.35">
      <c r="I1106" s="1"/>
    </row>
    <row r="1107" spans="9:9" x14ac:dyDescent="0.35">
      <c r="I1107" s="1"/>
    </row>
    <row r="1108" spans="9:9" x14ac:dyDescent="0.35">
      <c r="I1108" s="1"/>
    </row>
    <row r="1109" spans="9:9" x14ac:dyDescent="0.35">
      <c r="I1109" s="1"/>
    </row>
    <row r="1110" spans="9:9" x14ac:dyDescent="0.35">
      <c r="I1110" s="1"/>
    </row>
    <row r="1111" spans="9:9" x14ac:dyDescent="0.35">
      <c r="I1111" s="1"/>
    </row>
    <row r="1112" spans="9:9" x14ac:dyDescent="0.35">
      <c r="I1112" s="1"/>
    </row>
    <row r="1113" spans="9:9" x14ac:dyDescent="0.35">
      <c r="I1113" s="1"/>
    </row>
    <row r="1114" spans="9:9" x14ac:dyDescent="0.35">
      <c r="I1114" s="1"/>
    </row>
    <row r="1115" spans="9:9" x14ac:dyDescent="0.35">
      <c r="I1115" s="1"/>
    </row>
    <row r="1116" spans="9:9" x14ac:dyDescent="0.35">
      <c r="I1116" s="1"/>
    </row>
    <row r="1117" spans="9:9" x14ac:dyDescent="0.35">
      <c r="I1117" s="1"/>
    </row>
    <row r="1118" spans="9:9" x14ac:dyDescent="0.35">
      <c r="I1118" s="1"/>
    </row>
    <row r="1119" spans="9:9" x14ac:dyDescent="0.35">
      <c r="I1119" s="1"/>
    </row>
    <row r="1120" spans="9:9" x14ac:dyDescent="0.35">
      <c r="I1120" s="1"/>
    </row>
    <row r="1121" spans="9:9" x14ac:dyDescent="0.35">
      <c r="I1121" s="1"/>
    </row>
    <row r="1122" spans="9:9" x14ac:dyDescent="0.35">
      <c r="I1122" s="1"/>
    </row>
    <row r="1123" spans="9:9" x14ac:dyDescent="0.35">
      <c r="I1123" s="1"/>
    </row>
    <row r="1124" spans="9:9" x14ac:dyDescent="0.35">
      <c r="I1124" s="1"/>
    </row>
    <row r="1125" spans="9:9" x14ac:dyDescent="0.35">
      <c r="I1125" s="1"/>
    </row>
    <row r="1126" spans="9:9" x14ac:dyDescent="0.35">
      <c r="I1126" s="1"/>
    </row>
    <row r="1127" spans="9:9" x14ac:dyDescent="0.35">
      <c r="I1127" s="1"/>
    </row>
    <row r="1128" spans="9:9" x14ac:dyDescent="0.35">
      <c r="I1128" s="1"/>
    </row>
    <row r="1129" spans="9:9" x14ac:dyDescent="0.35">
      <c r="I1129" s="1"/>
    </row>
    <row r="1130" spans="9:9" x14ac:dyDescent="0.35">
      <c r="I1130" s="1"/>
    </row>
    <row r="1131" spans="9:9" x14ac:dyDescent="0.35">
      <c r="I1131" s="1"/>
    </row>
    <row r="1132" spans="9:9" x14ac:dyDescent="0.35">
      <c r="I1132" s="1"/>
    </row>
    <row r="1133" spans="9:9" x14ac:dyDescent="0.35">
      <c r="I1133" s="1"/>
    </row>
    <row r="1134" spans="9:9" x14ac:dyDescent="0.35">
      <c r="I1134" s="1"/>
    </row>
    <row r="1135" spans="9:9" x14ac:dyDescent="0.35">
      <c r="I1135" s="1"/>
    </row>
    <row r="1136" spans="9:9" x14ac:dyDescent="0.35">
      <c r="I1136" s="1"/>
    </row>
    <row r="1137" spans="9:9" x14ac:dyDescent="0.35">
      <c r="I1137" s="1"/>
    </row>
    <row r="1138" spans="9:9" x14ac:dyDescent="0.35">
      <c r="I1138" s="1"/>
    </row>
    <row r="1139" spans="9:9" x14ac:dyDescent="0.35">
      <c r="I1139" s="1"/>
    </row>
    <row r="1140" spans="9:9" x14ac:dyDescent="0.35">
      <c r="I1140" s="1"/>
    </row>
    <row r="1141" spans="9:9" x14ac:dyDescent="0.35">
      <c r="I1141" s="1"/>
    </row>
    <row r="1142" spans="9:9" x14ac:dyDescent="0.35">
      <c r="I1142" s="1"/>
    </row>
    <row r="1143" spans="9:9" x14ac:dyDescent="0.35">
      <c r="I1143" s="1"/>
    </row>
    <row r="1144" spans="9:9" x14ac:dyDescent="0.35">
      <c r="I1144" s="1"/>
    </row>
    <row r="1145" spans="9:9" x14ac:dyDescent="0.35">
      <c r="I1145" s="1"/>
    </row>
    <row r="1146" spans="9:9" x14ac:dyDescent="0.35">
      <c r="I1146" s="1"/>
    </row>
    <row r="1147" spans="9:9" x14ac:dyDescent="0.35">
      <c r="I1147" s="1"/>
    </row>
    <row r="1148" spans="9:9" x14ac:dyDescent="0.35">
      <c r="I1148" s="1"/>
    </row>
    <row r="1149" spans="9:9" x14ac:dyDescent="0.35">
      <c r="I1149" s="1"/>
    </row>
    <row r="1150" spans="9:9" x14ac:dyDescent="0.35">
      <c r="I1150" s="1"/>
    </row>
    <row r="1151" spans="9:9" x14ac:dyDescent="0.35">
      <c r="I1151" s="1"/>
    </row>
    <row r="1152" spans="9:9" x14ac:dyDescent="0.35">
      <c r="I1152" s="1"/>
    </row>
    <row r="1153" spans="9:9" x14ac:dyDescent="0.35">
      <c r="I1153" s="1"/>
    </row>
    <row r="1154" spans="9:9" x14ac:dyDescent="0.35">
      <c r="I1154" s="1"/>
    </row>
    <row r="1155" spans="9:9" x14ac:dyDescent="0.35">
      <c r="I1155" s="1"/>
    </row>
    <row r="1156" spans="9:9" x14ac:dyDescent="0.35">
      <c r="I1156" s="1"/>
    </row>
    <row r="1157" spans="9:9" x14ac:dyDescent="0.35">
      <c r="I1157" s="1"/>
    </row>
    <row r="1158" spans="9:9" x14ac:dyDescent="0.35">
      <c r="I1158" s="1"/>
    </row>
    <row r="1159" spans="9:9" x14ac:dyDescent="0.35">
      <c r="I1159" s="1"/>
    </row>
    <row r="1160" spans="9:9" x14ac:dyDescent="0.35">
      <c r="I1160" s="1"/>
    </row>
    <row r="1161" spans="9:9" x14ac:dyDescent="0.35">
      <c r="I1161" s="1"/>
    </row>
    <row r="1162" spans="9:9" x14ac:dyDescent="0.35">
      <c r="I1162" s="1"/>
    </row>
    <row r="1163" spans="9:9" x14ac:dyDescent="0.35">
      <c r="I1163" s="1"/>
    </row>
    <row r="1164" spans="9:9" x14ac:dyDescent="0.35">
      <c r="I1164" s="1"/>
    </row>
    <row r="1165" spans="9:9" x14ac:dyDescent="0.35">
      <c r="I1165" s="1"/>
    </row>
    <row r="1166" spans="9:9" x14ac:dyDescent="0.35">
      <c r="I1166" s="1"/>
    </row>
    <row r="1167" spans="9:9" x14ac:dyDescent="0.35">
      <c r="I1167" s="1"/>
    </row>
    <row r="1168" spans="9:9" x14ac:dyDescent="0.35">
      <c r="I1168" s="1"/>
    </row>
    <row r="1169" spans="9:9" x14ac:dyDescent="0.35">
      <c r="I1169" s="1"/>
    </row>
    <row r="1170" spans="9:9" x14ac:dyDescent="0.35">
      <c r="I1170" s="1"/>
    </row>
    <row r="1171" spans="9:9" x14ac:dyDescent="0.35">
      <c r="I1171" s="1"/>
    </row>
    <row r="1172" spans="9:9" x14ac:dyDescent="0.35">
      <c r="I1172" s="1"/>
    </row>
    <row r="1173" spans="9:9" x14ac:dyDescent="0.35">
      <c r="I1173" s="1"/>
    </row>
    <row r="1174" spans="9:9" x14ac:dyDescent="0.35">
      <c r="I1174" s="1"/>
    </row>
    <row r="1175" spans="9:9" x14ac:dyDescent="0.35">
      <c r="I1175" s="1"/>
    </row>
    <row r="1176" spans="9:9" x14ac:dyDescent="0.35">
      <c r="I1176" s="1"/>
    </row>
    <row r="1177" spans="9:9" x14ac:dyDescent="0.35">
      <c r="I1177" s="1"/>
    </row>
    <row r="1178" spans="9:9" x14ac:dyDescent="0.35">
      <c r="I1178" s="1"/>
    </row>
    <row r="1179" spans="9:9" x14ac:dyDescent="0.35">
      <c r="I1179" s="1"/>
    </row>
    <row r="1180" spans="9:9" x14ac:dyDescent="0.35">
      <c r="I1180" s="1"/>
    </row>
    <row r="1181" spans="9:9" x14ac:dyDescent="0.35">
      <c r="I1181" s="1"/>
    </row>
    <row r="1182" spans="9:9" x14ac:dyDescent="0.35">
      <c r="I1182" s="1"/>
    </row>
    <row r="1183" spans="9:9" x14ac:dyDescent="0.35">
      <c r="I1183" s="1"/>
    </row>
    <row r="1184" spans="9:9" x14ac:dyDescent="0.35">
      <c r="I1184" s="1"/>
    </row>
    <row r="1185" spans="9:9" x14ac:dyDescent="0.35">
      <c r="I1185" s="1"/>
    </row>
    <row r="1186" spans="9:9" x14ac:dyDescent="0.35">
      <c r="I1186" s="1"/>
    </row>
    <row r="1187" spans="9:9" x14ac:dyDescent="0.35">
      <c r="I1187" s="1"/>
    </row>
    <row r="1188" spans="9:9" x14ac:dyDescent="0.35">
      <c r="I1188" s="1"/>
    </row>
    <row r="1189" spans="9:9" x14ac:dyDescent="0.35">
      <c r="I1189" s="1"/>
    </row>
    <row r="1190" spans="9:9" x14ac:dyDescent="0.35">
      <c r="I1190" s="1"/>
    </row>
    <row r="1191" spans="9:9" x14ac:dyDescent="0.35">
      <c r="I1191" s="1"/>
    </row>
    <row r="1192" spans="9:9" x14ac:dyDescent="0.35">
      <c r="I1192" s="1"/>
    </row>
    <row r="1193" spans="9:9" x14ac:dyDescent="0.35">
      <c r="I1193" s="1"/>
    </row>
    <row r="1194" spans="9:9" x14ac:dyDescent="0.35">
      <c r="I1194" s="1"/>
    </row>
    <row r="1195" spans="9:9" x14ac:dyDescent="0.35">
      <c r="I1195" s="1"/>
    </row>
    <row r="1196" spans="9:9" x14ac:dyDescent="0.35">
      <c r="I1196" s="1"/>
    </row>
    <row r="1197" spans="9:9" x14ac:dyDescent="0.35">
      <c r="I1197" s="1"/>
    </row>
    <row r="1198" spans="9:9" x14ac:dyDescent="0.35">
      <c r="I1198" s="1"/>
    </row>
    <row r="1199" spans="9:9" x14ac:dyDescent="0.35">
      <c r="I1199" s="1"/>
    </row>
    <row r="1200" spans="9:9" x14ac:dyDescent="0.35">
      <c r="I1200" s="1"/>
    </row>
    <row r="1201" spans="9:9" x14ac:dyDescent="0.35">
      <c r="I1201" s="1"/>
    </row>
    <row r="1202" spans="9:9" x14ac:dyDescent="0.35">
      <c r="I1202" s="1"/>
    </row>
    <row r="1203" spans="9:9" x14ac:dyDescent="0.35">
      <c r="I1203" s="1"/>
    </row>
    <row r="1204" spans="9:9" x14ac:dyDescent="0.35">
      <c r="I1204" s="1"/>
    </row>
    <row r="1205" spans="9:9" x14ac:dyDescent="0.35">
      <c r="I1205" s="1"/>
    </row>
    <row r="1206" spans="9:9" x14ac:dyDescent="0.35">
      <c r="I1206" s="1"/>
    </row>
    <row r="1207" spans="9:9" x14ac:dyDescent="0.35">
      <c r="I1207" s="1"/>
    </row>
    <row r="1208" spans="9:9" x14ac:dyDescent="0.35">
      <c r="I1208" s="1"/>
    </row>
    <row r="1209" spans="9:9" x14ac:dyDescent="0.35">
      <c r="I1209" s="1"/>
    </row>
    <row r="1210" spans="9:9" x14ac:dyDescent="0.35">
      <c r="I1210" s="1"/>
    </row>
    <row r="1211" spans="9:9" x14ac:dyDescent="0.35">
      <c r="I1211" s="1"/>
    </row>
    <row r="1212" spans="9:9" x14ac:dyDescent="0.35">
      <c r="I1212" s="1"/>
    </row>
    <row r="1213" spans="9:9" x14ac:dyDescent="0.35">
      <c r="I1213" s="1"/>
    </row>
    <row r="1214" spans="9:9" x14ac:dyDescent="0.35">
      <c r="I1214" s="1"/>
    </row>
    <row r="1215" spans="9:9" x14ac:dyDescent="0.35">
      <c r="I1215" s="1"/>
    </row>
    <row r="1216" spans="9:9" x14ac:dyDescent="0.35">
      <c r="I1216" s="1"/>
    </row>
    <row r="1217" spans="9:9" x14ac:dyDescent="0.35">
      <c r="I1217" s="1"/>
    </row>
    <row r="1218" spans="9:9" x14ac:dyDescent="0.35">
      <c r="I1218" s="1"/>
    </row>
    <row r="1219" spans="9:9" x14ac:dyDescent="0.35">
      <c r="I1219" s="1"/>
    </row>
    <row r="1220" spans="9:9" x14ac:dyDescent="0.35">
      <c r="I1220" s="1"/>
    </row>
    <row r="1221" spans="9:9" x14ac:dyDescent="0.35">
      <c r="I1221" s="1"/>
    </row>
    <row r="1222" spans="9:9" x14ac:dyDescent="0.35">
      <c r="I1222" s="1"/>
    </row>
    <row r="1223" spans="9:9" x14ac:dyDescent="0.35">
      <c r="I1223" s="1"/>
    </row>
    <row r="1224" spans="9:9" x14ac:dyDescent="0.35">
      <c r="I1224" s="1"/>
    </row>
    <row r="1225" spans="9:9" x14ac:dyDescent="0.35">
      <c r="I1225" s="1"/>
    </row>
    <row r="1226" spans="9:9" x14ac:dyDescent="0.35">
      <c r="I1226" s="1"/>
    </row>
    <row r="1227" spans="9:9" x14ac:dyDescent="0.35">
      <c r="I1227" s="1"/>
    </row>
    <row r="1228" spans="9:9" x14ac:dyDescent="0.35">
      <c r="I1228" s="1"/>
    </row>
    <row r="1229" spans="9:9" x14ac:dyDescent="0.35">
      <c r="I1229" s="1"/>
    </row>
    <row r="1230" spans="9:9" x14ac:dyDescent="0.35">
      <c r="I1230" s="1"/>
    </row>
    <row r="1231" spans="9:9" x14ac:dyDescent="0.35">
      <c r="I1231" s="1"/>
    </row>
    <row r="1232" spans="9:9" x14ac:dyDescent="0.35">
      <c r="I1232" s="1"/>
    </row>
    <row r="1233" spans="9:9" x14ac:dyDescent="0.35">
      <c r="I1233" s="1"/>
    </row>
    <row r="1234" spans="9:9" x14ac:dyDescent="0.35">
      <c r="I1234" s="1"/>
    </row>
    <row r="1235" spans="9:9" x14ac:dyDescent="0.35">
      <c r="I1235" s="1"/>
    </row>
    <row r="1236" spans="9:9" x14ac:dyDescent="0.35">
      <c r="I1236" s="1"/>
    </row>
    <row r="1237" spans="9:9" x14ac:dyDescent="0.35">
      <c r="I1237" s="1"/>
    </row>
    <row r="1238" spans="9:9" x14ac:dyDescent="0.35">
      <c r="I1238" s="1"/>
    </row>
    <row r="1239" spans="9:9" x14ac:dyDescent="0.35">
      <c r="I1239" s="1"/>
    </row>
    <row r="1240" spans="9:9" x14ac:dyDescent="0.35">
      <c r="I1240" s="1"/>
    </row>
    <row r="1241" spans="9:9" x14ac:dyDescent="0.35">
      <c r="I1241" s="1"/>
    </row>
    <row r="1242" spans="9:9" x14ac:dyDescent="0.35">
      <c r="I1242" s="1"/>
    </row>
    <row r="1243" spans="9:9" x14ac:dyDescent="0.35">
      <c r="I1243" s="1"/>
    </row>
    <row r="1244" spans="9:9" x14ac:dyDescent="0.35">
      <c r="I1244" s="1"/>
    </row>
    <row r="1245" spans="9:9" x14ac:dyDescent="0.35">
      <c r="I1245" s="1"/>
    </row>
    <row r="1246" spans="9:9" x14ac:dyDescent="0.35">
      <c r="I1246" s="1"/>
    </row>
    <row r="1247" spans="9:9" x14ac:dyDescent="0.35">
      <c r="I1247" s="1"/>
    </row>
    <row r="1248" spans="9:9" x14ac:dyDescent="0.35">
      <c r="I1248" s="1"/>
    </row>
    <row r="1249" spans="9:9" x14ac:dyDescent="0.35">
      <c r="I1249" s="1"/>
    </row>
    <row r="1250" spans="9:9" x14ac:dyDescent="0.35">
      <c r="I1250" s="1"/>
    </row>
    <row r="1251" spans="9:9" x14ac:dyDescent="0.35">
      <c r="I1251" s="1"/>
    </row>
    <row r="1252" spans="9:9" x14ac:dyDescent="0.35">
      <c r="I1252" s="1"/>
    </row>
    <row r="1253" spans="9:9" x14ac:dyDescent="0.35">
      <c r="I1253" s="1"/>
    </row>
    <row r="1254" spans="9:9" x14ac:dyDescent="0.35">
      <c r="I1254" s="1"/>
    </row>
    <row r="1255" spans="9:9" x14ac:dyDescent="0.35">
      <c r="I1255" s="1"/>
    </row>
    <row r="1256" spans="9:9" x14ac:dyDescent="0.35">
      <c r="I1256" s="1"/>
    </row>
    <row r="1257" spans="9:9" x14ac:dyDescent="0.35">
      <c r="I1257" s="1"/>
    </row>
    <row r="1258" spans="9:9" x14ac:dyDescent="0.35">
      <c r="I1258" s="1"/>
    </row>
    <row r="1259" spans="9:9" x14ac:dyDescent="0.35">
      <c r="I1259" s="1"/>
    </row>
    <row r="1260" spans="9:9" x14ac:dyDescent="0.35">
      <c r="I1260" s="1"/>
    </row>
    <row r="1261" spans="9:9" x14ac:dyDescent="0.35">
      <c r="I1261" s="1"/>
    </row>
    <row r="1262" spans="9:9" x14ac:dyDescent="0.35">
      <c r="I1262" s="1"/>
    </row>
    <row r="1263" spans="9:9" x14ac:dyDescent="0.35">
      <c r="I1263" s="1"/>
    </row>
    <row r="1264" spans="9:9" x14ac:dyDescent="0.35">
      <c r="I1264" s="1"/>
    </row>
    <row r="1265" spans="9:9" x14ac:dyDescent="0.35">
      <c r="I1265" s="1"/>
    </row>
    <row r="1266" spans="9:9" x14ac:dyDescent="0.35">
      <c r="I1266" s="1"/>
    </row>
    <row r="1267" spans="9:9" x14ac:dyDescent="0.35">
      <c r="I1267" s="1"/>
    </row>
    <row r="1268" spans="9:9" x14ac:dyDescent="0.35">
      <c r="I1268" s="1"/>
    </row>
    <row r="1269" spans="9:9" x14ac:dyDescent="0.35">
      <c r="I1269" s="1"/>
    </row>
    <row r="1270" spans="9:9" x14ac:dyDescent="0.35">
      <c r="I1270" s="1"/>
    </row>
    <row r="1271" spans="9:9" x14ac:dyDescent="0.35">
      <c r="I1271" s="1"/>
    </row>
    <row r="1272" spans="9:9" x14ac:dyDescent="0.35">
      <c r="I1272" s="1"/>
    </row>
    <row r="1273" spans="9:9" x14ac:dyDescent="0.35">
      <c r="I1273" s="1"/>
    </row>
    <row r="1274" spans="9:9" x14ac:dyDescent="0.35">
      <c r="I1274" s="1"/>
    </row>
    <row r="1275" spans="9:9" x14ac:dyDescent="0.35">
      <c r="I1275" s="1"/>
    </row>
    <row r="1276" spans="9:9" x14ac:dyDescent="0.35">
      <c r="I1276" s="1"/>
    </row>
    <row r="1277" spans="9:9" x14ac:dyDescent="0.35">
      <c r="I1277" s="1"/>
    </row>
    <row r="1278" spans="9:9" x14ac:dyDescent="0.35">
      <c r="I1278" s="1"/>
    </row>
    <row r="1279" spans="9:9" x14ac:dyDescent="0.35">
      <c r="I1279" s="1"/>
    </row>
    <row r="1280" spans="9:9" x14ac:dyDescent="0.35">
      <c r="I1280" s="1"/>
    </row>
    <row r="1281" spans="9:9" x14ac:dyDescent="0.35">
      <c r="I1281" s="1"/>
    </row>
    <row r="1282" spans="9:9" x14ac:dyDescent="0.35">
      <c r="I1282" s="1"/>
    </row>
    <row r="1283" spans="9:9" x14ac:dyDescent="0.35">
      <c r="I1283" s="1"/>
    </row>
    <row r="1284" spans="9:9" x14ac:dyDescent="0.35">
      <c r="I1284" s="1"/>
    </row>
    <row r="1285" spans="9:9" x14ac:dyDescent="0.35">
      <c r="I1285" s="1"/>
    </row>
    <row r="1286" spans="9:9" x14ac:dyDescent="0.35">
      <c r="I1286" s="1"/>
    </row>
    <row r="1287" spans="9:9" x14ac:dyDescent="0.35">
      <c r="I1287" s="1"/>
    </row>
    <row r="1288" spans="9:9" x14ac:dyDescent="0.35">
      <c r="I1288" s="1"/>
    </row>
    <row r="1289" spans="9:9" x14ac:dyDescent="0.35">
      <c r="I1289" s="1"/>
    </row>
    <row r="1290" spans="9:9" x14ac:dyDescent="0.35">
      <c r="I1290" s="1"/>
    </row>
    <row r="1291" spans="9:9" x14ac:dyDescent="0.35">
      <c r="I1291" s="1"/>
    </row>
    <row r="1292" spans="9:9" x14ac:dyDescent="0.35">
      <c r="I1292" s="1"/>
    </row>
    <row r="1293" spans="9:9" x14ac:dyDescent="0.35">
      <c r="I1293" s="1"/>
    </row>
    <row r="1294" spans="9:9" x14ac:dyDescent="0.35">
      <c r="I1294" s="1"/>
    </row>
    <row r="1295" spans="9:9" x14ac:dyDescent="0.35">
      <c r="I1295" s="1"/>
    </row>
    <row r="1296" spans="9:9" x14ac:dyDescent="0.35">
      <c r="I1296" s="1"/>
    </row>
    <row r="1297" spans="9:9" x14ac:dyDescent="0.35">
      <c r="I1297" s="1"/>
    </row>
    <row r="1298" spans="9:9" x14ac:dyDescent="0.35">
      <c r="I1298" s="1"/>
    </row>
    <row r="1299" spans="9:9" x14ac:dyDescent="0.35">
      <c r="I1299" s="1"/>
    </row>
    <row r="1300" spans="9:9" x14ac:dyDescent="0.35">
      <c r="I1300" s="1"/>
    </row>
    <row r="1301" spans="9:9" x14ac:dyDescent="0.35">
      <c r="I1301" s="1"/>
    </row>
    <row r="1302" spans="9:9" x14ac:dyDescent="0.35">
      <c r="I1302" s="1"/>
    </row>
    <row r="1303" spans="9:9" x14ac:dyDescent="0.35">
      <c r="I1303" s="1"/>
    </row>
    <row r="1304" spans="9:9" x14ac:dyDescent="0.35">
      <c r="I1304" s="1"/>
    </row>
    <row r="1305" spans="9:9" x14ac:dyDescent="0.35">
      <c r="I1305" s="1"/>
    </row>
    <row r="1306" spans="9:9" x14ac:dyDescent="0.35">
      <c r="I1306" s="1"/>
    </row>
    <row r="1307" spans="9:9" x14ac:dyDescent="0.35">
      <c r="I1307" s="1"/>
    </row>
    <row r="1308" spans="9:9" x14ac:dyDescent="0.35">
      <c r="I1308" s="1"/>
    </row>
    <row r="1309" spans="9:9" x14ac:dyDescent="0.35">
      <c r="I1309" s="1"/>
    </row>
    <row r="1310" spans="9:9" x14ac:dyDescent="0.35">
      <c r="I1310" s="1"/>
    </row>
    <row r="1311" spans="9:9" x14ac:dyDescent="0.35">
      <c r="I1311" s="1"/>
    </row>
    <row r="1312" spans="9:9" x14ac:dyDescent="0.35">
      <c r="I1312" s="1"/>
    </row>
    <row r="1313" spans="9:9" x14ac:dyDescent="0.35">
      <c r="I1313" s="1"/>
    </row>
    <row r="1314" spans="9:9" x14ac:dyDescent="0.35">
      <c r="I1314" s="1"/>
    </row>
    <row r="1315" spans="9:9" x14ac:dyDescent="0.35">
      <c r="I1315" s="1"/>
    </row>
    <row r="1316" spans="9:9" x14ac:dyDescent="0.35">
      <c r="I1316" s="1"/>
    </row>
    <row r="1317" spans="9:9" x14ac:dyDescent="0.35">
      <c r="I1317" s="1"/>
    </row>
    <row r="1318" spans="9:9" x14ac:dyDescent="0.35">
      <c r="I1318" s="1"/>
    </row>
    <row r="1319" spans="9:9" x14ac:dyDescent="0.35">
      <c r="I1319" s="1"/>
    </row>
    <row r="1320" spans="9:9" x14ac:dyDescent="0.35">
      <c r="I1320" s="1"/>
    </row>
    <row r="1321" spans="9:9" x14ac:dyDescent="0.35">
      <c r="I1321" s="1"/>
    </row>
    <row r="1322" spans="9:9" x14ac:dyDescent="0.35">
      <c r="I1322" s="1"/>
    </row>
    <row r="1323" spans="9:9" x14ac:dyDescent="0.35">
      <c r="I1323" s="1"/>
    </row>
    <row r="1324" spans="9:9" x14ac:dyDescent="0.35">
      <c r="I1324" s="1"/>
    </row>
    <row r="1325" spans="9:9" x14ac:dyDescent="0.35">
      <c r="I1325" s="1"/>
    </row>
    <row r="1326" spans="9:9" x14ac:dyDescent="0.35">
      <c r="I1326" s="1"/>
    </row>
    <row r="1327" spans="9:9" x14ac:dyDescent="0.35">
      <c r="I1327" s="1"/>
    </row>
    <row r="1328" spans="9:9" x14ac:dyDescent="0.35">
      <c r="I1328" s="1"/>
    </row>
    <row r="1329" spans="9:9" x14ac:dyDescent="0.35">
      <c r="I1329" s="1"/>
    </row>
    <row r="1330" spans="9:9" x14ac:dyDescent="0.35">
      <c r="I1330" s="1"/>
    </row>
    <row r="1331" spans="9:9" x14ac:dyDescent="0.35">
      <c r="I1331" s="1"/>
    </row>
    <row r="1332" spans="9:9" x14ac:dyDescent="0.35">
      <c r="I1332" s="1"/>
    </row>
    <row r="1333" spans="9:9" x14ac:dyDescent="0.35">
      <c r="I1333" s="1"/>
    </row>
    <row r="1334" spans="9:9" x14ac:dyDescent="0.35">
      <c r="I1334" s="1"/>
    </row>
    <row r="1335" spans="9:9" x14ac:dyDescent="0.35">
      <c r="I1335" s="1"/>
    </row>
    <row r="1336" spans="9:9" x14ac:dyDescent="0.35">
      <c r="I1336" s="1"/>
    </row>
    <row r="1337" spans="9:9" x14ac:dyDescent="0.35">
      <c r="I1337" s="1"/>
    </row>
    <row r="1338" spans="9:9" x14ac:dyDescent="0.35">
      <c r="I1338" s="1"/>
    </row>
    <row r="1339" spans="9:9" x14ac:dyDescent="0.35">
      <c r="I1339" s="1"/>
    </row>
    <row r="1340" spans="9:9" x14ac:dyDescent="0.35">
      <c r="I1340" s="1"/>
    </row>
    <row r="1341" spans="9:9" x14ac:dyDescent="0.35">
      <c r="I1341" s="1"/>
    </row>
    <row r="1342" spans="9:9" x14ac:dyDescent="0.35">
      <c r="I1342" s="1"/>
    </row>
    <row r="1343" spans="9:9" x14ac:dyDescent="0.35">
      <c r="I1343" s="1"/>
    </row>
    <row r="1344" spans="9:9" x14ac:dyDescent="0.35">
      <c r="I1344" s="1"/>
    </row>
    <row r="1345" spans="9:9" x14ac:dyDescent="0.35">
      <c r="I1345" s="1"/>
    </row>
    <row r="1346" spans="9:9" x14ac:dyDescent="0.35">
      <c r="I1346" s="1"/>
    </row>
    <row r="1347" spans="9:9" x14ac:dyDescent="0.35">
      <c r="I1347" s="1"/>
    </row>
    <row r="1348" spans="9:9" x14ac:dyDescent="0.35">
      <c r="I1348" s="1"/>
    </row>
    <row r="1349" spans="9:9" x14ac:dyDescent="0.35">
      <c r="I1349" s="1"/>
    </row>
    <row r="1350" spans="9:9" x14ac:dyDescent="0.35">
      <c r="I1350" s="1"/>
    </row>
    <row r="1351" spans="9:9" x14ac:dyDescent="0.35">
      <c r="I1351" s="1"/>
    </row>
    <row r="1352" spans="9:9" x14ac:dyDescent="0.35">
      <c r="I1352" s="1"/>
    </row>
    <row r="1353" spans="9:9" x14ac:dyDescent="0.35">
      <c r="I1353" s="1"/>
    </row>
    <row r="1354" spans="9:9" x14ac:dyDescent="0.35">
      <c r="I1354" s="1"/>
    </row>
    <row r="1355" spans="9:9" x14ac:dyDescent="0.35">
      <c r="I1355" s="1"/>
    </row>
    <row r="1356" spans="9:9" x14ac:dyDescent="0.35">
      <c r="I1356" s="1"/>
    </row>
    <row r="1357" spans="9:9" x14ac:dyDescent="0.35">
      <c r="I1357" s="1"/>
    </row>
    <row r="1358" spans="9:9" x14ac:dyDescent="0.35">
      <c r="I1358" s="1"/>
    </row>
    <row r="1359" spans="9:9" x14ac:dyDescent="0.35">
      <c r="I1359" s="1"/>
    </row>
    <row r="1360" spans="9:9" x14ac:dyDescent="0.35">
      <c r="I1360" s="1"/>
    </row>
    <row r="1361" spans="9:9" x14ac:dyDescent="0.35">
      <c r="I1361" s="1"/>
    </row>
    <row r="1362" spans="9:9" x14ac:dyDescent="0.35">
      <c r="I1362" s="1"/>
    </row>
    <row r="1363" spans="9:9" x14ac:dyDescent="0.35">
      <c r="I1363" s="1"/>
    </row>
    <row r="1364" spans="9:9" x14ac:dyDescent="0.35">
      <c r="I1364" s="1"/>
    </row>
    <row r="1365" spans="9:9" x14ac:dyDescent="0.35">
      <c r="I1365" s="1"/>
    </row>
    <row r="1366" spans="9:9" x14ac:dyDescent="0.35">
      <c r="I1366" s="1"/>
    </row>
    <row r="1367" spans="9:9" x14ac:dyDescent="0.35">
      <c r="I1367" s="1"/>
    </row>
    <row r="1368" spans="9:9" x14ac:dyDescent="0.35">
      <c r="I1368" s="1"/>
    </row>
    <row r="1369" spans="9:9" x14ac:dyDescent="0.35">
      <c r="I1369" s="1"/>
    </row>
    <row r="1370" spans="9:9" x14ac:dyDescent="0.35">
      <c r="I1370" s="1"/>
    </row>
    <row r="1371" spans="9:9" x14ac:dyDescent="0.35">
      <c r="I1371" s="1"/>
    </row>
    <row r="1372" spans="9:9" x14ac:dyDescent="0.35">
      <c r="I1372" s="1"/>
    </row>
    <row r="1373" spans="9:9" x14ac:dyDescent="0.35">
      <c r="I1373" s="1"/>
    </row>
    <row r="1374" spans="9:9" x14ac:dyDescent="0.35">
      <c r="I1374" s="1"/>
    </row>
    <row r="1375" spans="9:9" x14ac:dyDescent="0.35">
      <c r="I1375" s="1"/>
    </row>
    <row r="1376" spans="9:9" x14ac:dyDescent="0.35">
      <c r="I1376" s="1"/>
    </row>
    <row r="1377" spans="9:9" x14ac:dyDescent="0.35">
      <c r="I1377" s="1"/>
    </row>
    <row r="1378" spans="9:9" x14ac:dyDescent="0.35">
      <c r="I1378" s="1"/>
    </row>
    <row r="1379" spans="9:9" x14ac:dyDescent="0.35">
      <c r="I1379" s="1"/>
    </row>
    <row r="1380" spans="9:9" x14ac:dyDescent="0.35">
      <c r="I1380" s="1"/>
    </row>
    <row r="1381" spans="9:9" x14ac:dyDescent="0.35">
      <c r="I1381" s="1"/>
    </row>
    <row r="1382" spans="9:9" x14ac:dyDescent="0.35">
      <c r="I1382" s="1"/>
    </row>
    <row r="1383" spans="9:9" x14ac:dyDescent="0.35">
      <c r="I1383" s="1"/>
    </row>
    <row r="1384" spans="9:9" x14ac:dyDescent="0.35">
      <c r="I1384" s="1"/>
    </row>
    <row r="1385" spans="9:9" x14ac:dyDescent="0.35">
      <c r="I1385" s="1"/>
    </row>
    <row r="1386" spans="9:9" x14ac:dyDescent="0.35">
      <c r="I1386" s="1"/>
    </row>
    <row r="1387" spans="9:9" x14ac:dyDescent="0.35">
      <c r="I1387" s="1"/>
    </row>
    <row r="1388" spans="9:9" x14ac:dyDescent="0.35">
      <c r="I1388" s="1"/>
    </row>
    <row r="1389" spans="9:9" x14ac:dyDescent="0.35">
      <c r="I1389" s="1"/>
    </row>
    <row r="1390" spans="9:9" x14ac:dyDescent="0.35">
      <c r="I1390" s="1"/>
    </row>
    <row r="1391" spans="9:9" x14ac:dyDescent="0.35">
      <c r="I1391" s="1"/>
    </row>
    <row r="1392" spans="9:9" x14ac:dyDescent="0.35">
      <c r="I1392" s="1"/>
    </row>
    <row r="1393" spans="9:9" x14ac:dyDescent="0.35">
      <c r="I1393" s="1"/>
    </row>
    <row r="1394" spans="9:9" x14ac:dyDescent="0.35">
      <c r="I1394" s="1"/>
    </row>
    <row r="1395" spans="9:9" x14ac:dyDescent="0.35">
      <c r="I1395" s="1"/>
    </row>
    <row r="1396" spans="9:9" x14ac:dyDescent="0.35">
      <c r="I1396" s="1"/>
    </row>
    <row r="1397" spans="9:9" x14ac:dyDescent="0.35">
      <c r="I1397" s="1"/>
    </row>
    <row r="1398" spans="9:9" x14ac:dyDescent="0.35">
      <c r="I1398" s="1"/>
    </row>
    <row r="1399" spans="9:9" x14ac:dyDescent="0.35">
      <c r="I1399" s="1"/>
    </row>
    <row r="1400" spans="9:9" x14ac:dyDescent="0.35">
      <c r="I1400" s="1"/>
    </row>
    <row r="1401" spans="9:9" x14ac:dyDescent="0.35">
      <c r="I1401" s="1"/>
    </row>
    <row r="1402" spans="9:9" x14ac:dyDescent="0.35">
      <c r="I1402" s="1"/>
    </row>
    <row r="1403" spans="9:9" x14ac:dyDescent="0.35">
      <c r="I1403" s="1"/>
    </row>
    <row r="1404" spans="9:9" x14ac:dyDescent="0.35">
      <c r="I1404" s="1"/>
    </row>
    <row r="1405" spans="9:9" x14ac:dyDescent="0.35">
      <c r="I1405" s="1"/>
    </row>
    <row r="1406" spans="9:9" x14ac:dyDescent="0.35">
      <c r="I1406" s="1"/>
    </row>
    <row r="1407" spans="9:9" x14ac:dyDescent="0.35">
      <c r="I1407" s="1"/>
    </row>
    <row r="1408" spans="9:9" x14ac:dyDescent="0.35">
      <c r="I1408" s="1"/>
    </row>
    <row r="1409" spans="9:9" x14ac:dyDescent="0.35">
      <c r="I1409" s="1"/>
    </row>
    <row r="1410" spans="9:9" x14ac:dyDescent="0.35">
      <c r="I1410" s="1"/>
    </row>
    <row r="1411" spans="9:9" x14ac:dyDescent="0.35">
      <c r="I1411" s="1"/>
    </row>
    <row r="1412" spans="9:9" x14ac:dyDescent="0.35">
      <c r="I1412" s="1"/>
    </row>
    <row r="1413" spans="9:9" x14ac:dyDescent="0.35">
      <c r="I1413" s="1"/>
    </row>
    <row r="1414" spans="9:9" x14ac:dyDescent="0.35">
      <c r="I1414" s="1"/>
    </row>
    <row r="1415" spans="9:9" x14ac:dyDescent="0.35">
      <c r="I1415" s="1"/>
    </row>
    <row r="1416" spans="9:9" x14ac:dyDescent="0.35">
      <c r="I1416" s="1"/>
    </row>
    <row r="1417" spans="9:9" x14ac:dyDescent="0.35">
      <c r="I1417" s="1"/>
    </row>
    <row r="1418" spans="9:9" x14ac:dyDescent="0.35">
      <c r="I1418" s="1"/>
    </row>
    <row r="1419" spans="9:9" x14ac:dyDescent="0.35">
      <c r="I1419" s="1"/>
    </row>
    <row r="1420" spans="9:9" x14ac:dyDescent="0.35">
      <c r="I1420" s="1"/>
    </row>
    <row r="1421" spans="9:9" x14ac:dyDescent="0.35">
      <c r="I1421" s="1"/>
    </row>
    <row r="1422" spans="9:9" x14ac:dyDescent="0.35">
      <c r="I1422" s="1"/>
    </row>
    <row r="1423" spans="9:9" x14ac:dyDescent="0.35">
      <c r="I1423" s="1"/>
    </row>
    <row r="1424" spans="9:9" x14ac:dyDescent="0.35">
      <c r="I1424" s="1"/>
    </row>
    <row r="1425" spans="9:9" x14ac:dyDescent="0.35">
      <c r="I1425" s="1"/>
    </row>
    <row r="1426" spans="9:9" x14ac:dyDescent="0.35">
      <c r="I1426" s="1"/>
    </row>
    <row r="1427" spans="9:9" x14ac:dyDescent="0.35">
      <c r="I1427" s="1"/>
    </row>
    <row r="1428" spans="9:9" x14ac:dyDescent="0.35">
      <c r="I1428" s="1"/>
    </row>
    <row r="1429" spans="9:9" x14ac:dyDescent="0.35">
      <c r="I1429" s="1"/>
    </row>
    <row r="1430" spans="9:9" x14ac:dyDescent="0.35">
      <c r="I1430" s="1"/>
    </row>
    <row r="1431" spans="9:9" x14ac:dyDescent="0.35">
      <c r="I1431" s="1"/>
    </row>
    <row r="1432" spans="9:9" x14ac:dyDescent="0.35">
      <c r="I1432" s="1"/>
    </row>
    <row r="1433" spans="9:9" x14ac:dyDescent="0.35">
      <c r="I1433" s="1"/>
    </row>
    <row r="1434" spans="9:9" x14ac:dyDescent="0.35">
      <c r="I1434" s="1"/>
    </row>
    <row r="1435" spans="9:9" x14ac:dyDescent="0.35">
      <c r="I1435" s="1"/>
    </row>
    <row r="1436" spans="9:9" x14ac:dyDescent="0.35">
      <c r="I1436" s="1"/>
    </row>
    <row r="1437" spans="9:9" x14ac:dyDescent="0.35">
      <c r="I1437" s="1"/>
    </row>
    <row r="1438" spans="9:9" x14ac:dyDescent="0.35">
      <c r="I1438" s="1"/>
    </row>
    <row r="1439" spans="9:9" x14ac:dyDescent="0.35">
      <c r="I1439" s="1"/>
    </row>
    <row r="1440" spans="9:9" x14ac:dyDescent="0.35">
      <c r="I1440" s="1"/>
    </row>
    <row r="1441" spans="9:9" x14ac:dyDescent="0.35">
      <c r="I1441" s="1"/>
    </row>
    <row r="1442" spans="9:9" x14ac:dyDescent="0.35">
      <c r="I1442" s="1"/>
    </row>
    <row r="1443" spans="9:9" x14ac:dyDescent="0.35">
      <c r="I1443" s="1"/>
    </row>
    <row r="1444" spans="9:9" x14ac:dyDescent="0.35">
      <c r="I1444" s="1"/>
    </row>
    <row r="1445" spans="9:9" x14ac:dyDescent="0.35">
      <c r="I1445" s="1"/>
    </row>
    <row r="1446" spans="9:9" x14ac:dyDescent="0.35">
      <c r="I1446" s="1"/>
    </row>
    <row r="1447" spans="9:9" x14ac:dyDescent="0.35">
      <c r="I1447" s="1"/>
    </row>
    <row r="1448" spans="9:9" x14ac:dyDescent="0.35">
      <c r="I1448" s="1"/>
    </row>
    <row r="1449" spans="9:9" x14ac:dyDescent="0.35">
      <c r="I1449" s="1"/>
    </row>
    <row r="1450" spans="9:9" x14ac:dyDescent="0.35">
      <c r="I1450" s="1"/>
    </row>
    <row r="1451" spans="9:9" x14ac:dyDescent="0.35">
      <c r="I1451" s="1"/>
    </row>
    <row r="1452" spans="9:9" x14ac:dyDescent="0.35">
      <c r="I1452" s="1"/>
    </row>
    <row r="1453" spans="9:9" x14ac:dyDescent="0.35">
      <c r="I1453" s="1"/>
    </row>
    <row r="1454" spans="9:9" x14ac:dyDescent="0.35">
      <c r="I1454" s="1"/>
    </row>
    <row r="1455" spans="9:9" x14ac:dyDescent="0.35">
      <c r="I1455" s="1"/>
    </row>
    <row r="1456" spans="9:9" x14ac:dyDescent="0.35">
      <c r="I1456" s="1"/>
    </row>
    <row r="1457" spans="9:9" x14ac:dyDescent="0.35">
      <c r="I1457" s="1"/>
    </row>
    <row r="1458" spans="9:9" x14ac:dyDescent="0.35">
      <c r="I1458" s="1"/>
    </row>
    <row r="1459" spans="9:9" x14ac:dyDescent="0.35">
      <c r="I1459" s="1"/>
    </row>
    <row r="1460" spans="9:9" x14ac:dyDescent="0.35">
      <c r="I1460" s="1"/>
    </row>
    <row r="1461" spans="9:9" x14ac:dyDescent="0.35">
      <c r="I1461" s="1"/>
    </row>
    <row r="1462" spans="9:9" x14ac:dyDescent="0.35">
      <c r="I1462" s="1"/>
    </row>
    <row r="1463" spans="9:9" x14ac:dyDescent="0.35">
      <c r="I1463" s="1"/>
    </row>
    <row r="1464" spans="9:9" x14ac:dyDescent="0.35">
      <c r="I1464" s="1"/>
    </row>
    <row r="1465" spans="9:9" x14ac:dyDescent="0.35">
      <c r="I1465" s="1"/>
    </row>
    <row r="1466" spans="9:9" x14ac:dyDescent="0.35">
      <c r="I1466" s="1"/>
    </row>
    <row r="1467" spans="9:9" x14ac:dyDescent="0.35">
      <c r="I1467" s="1"/>
    </row>
  </sheetData>
  <autoFilter ref="A1:M24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99">
    <mergeCell ref="A181:M181"/>
    <mergeCell ref="A1:A3"/>
    <mergeCell ref="B1:B3"/>
    <mergeCell ref="E1:M1"/>
    <mergeCell ref="E2:H2"/>
    <mergeCell ref="I2:I3"/>
    <mergeCell ref="J2:M2"/>
    <mergeCell ref="A22:A23"/>
    <mergeCell ref="A24:A25"/>
    <mergeCell ref="A27:A28"/>
    <mergeCell ref="A31:A35"/>
    <mergeCell ref="A38:A39"/>
    <mergeCell ref="A40:A41"/>
    <mergeCell ref="A4:M4"/>
    <mergeCell ref="A6:A7"/>
    <mergeCell ref="A8:A13"/>
    <mergeCell ref="A14:A17"/>
    <mergeCell ref="A18:A19"/>
    <mergeCell ref="A20:A21"/>
    <mergeCell ref="A72:A73"/>
    <mergeCell ref="A75:B75"/>
    <mergeCell ref="A76:B76"/>
    <mergeCell ref="A77:M77"/>
    <mergeCell ref="A43:A44"/>
    <mergeCell ref="A48:A49"/>
    <mergeCell ref="A50:A51"/>
    <mergeCell ref="A53:A56"/>
    <mergeCell ref="A58:A59"/>
    <mergeCell ref="A60:A71"/>
    <mergeCell ref="A105:A109"/>
    <mergeCell ref="A110:A111"/>
    <mergeCell ref="A92:A102"/>
    <mergeCell ref="A79:A80"/>
    <mergeCell ref="A81:A82"/>
    <mergeCell ref="A84:A88"/>
    <mergeCell ref="A89:A91"/>
    <mergeCell ref="A103:A104"/>
    <mergeCell ref="A128:B128"/>
    <mergeCell ref="A129:B129"/>
    <mergeCell ref="A130:M130"/>
    <mergeCell ref="A131:A132"/>
    <mergeCell ref="A114:A115"/>
    <mergeCell ref="A119:A120"/>
    <mergeCell ref="A122:A123"/>
    <mergeCell ref="A124:A127"/>
    <mergeCell ref="A116:A117"/>
    <mergeCell ref="A134:B134"/>
    <mergeCell ref="A135:B135"/>
    <mergeCell ref="A136:M136"/>
    <mergeCell ref="A138:A139"/>
    <mergeCell ref="A142:B142"/>
    <mergeCell ref="A143:B143"/>
    <mergeCell ref="A144:M144"/>
    <mergeCell ref="A147:B147"/>
    <mergeCell ref="A148:B148"/>
    <mergeCell ref="A149:M149"/>
    <mergeCell ref="A179:B179"/>
    <mergeCell ref="A180:B180"/>
    <mergeCell ref="A151:A152"/>
    <mergeCell ref="A153:A154"/>
    <mergeCell ref="A156:A166"/>
    <mergeCell ref="A167:A169"/>
    <mergeCell ref="A170:A171"/>
    <mergeCell ref="A172:B172"/>
    <mergeCell ref="A173:B173"/>
    <mergeCell ref="A174:M174"/>
    <mergeCell ref="A175:A178"/>
    <mergeCell ref="A193:A194"/>
    <mergeCell ref="A183:A184"/>
    <mergeCell ref="A187:A188"/>
    <mergeCell ref="A189:B189"/>
    <mergeCell ref="A190:B190"/>
    <mergeCell ref="A191:M191"/>
    <mergeCell ref="A201:B201"/>
    <mergeCell ref="A214:A225"/>
    <mergeCell ref="A205:A206"/>
    <mergeCell ref="A232:B232"/>
    <mergeCell ref="A233:B233"/>
    <mergeCell ref="A228:M228"/>
    <mergeCell ref="A229:A230"/>
    <mergeCell ref="A208:B208"/>
    <mergeCell ref="A203:M203"/>
    <mergeCell ref="A202:B202"/>
    <mergeCell ref="A197:A199"/>
    <mergeCell ref="A249:B249"/>
    <mergeCell ref="A251:B251"/>
    <mergeCell ref="A252:B252"/>
    <mergeCell ref="A237:B237"/>
    <mergeCell ref="A238:B238"/>
    <mergeCell ref="A239:M239"/>
    <mergeCell ref="A246:A247"/>
    <mergeCell ref="A248:B248"/>
    <mergeCell ref="A240:A245"/>
    <mergeCell ref="A234:M234"/>
    <mergeCell ref="A209:B209"/>
    <mergeCell ref="A210:M210"/>
    <mergeCell ref="A212:A213"/>
    <mergeCell ref="A226:B226"/>
    <mergeCell ref="A227:B227"/>
  </mergeCells>
  <phoneticPr fontId="2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99"/>
  <sheetViews>
    <sheetView tabSelected="1" zoomScaleNormal="100" workbookViewId="0">
      <pane ySplit="1" topLeftCell="A237" activePane="bottomLeft" state="frozen"/>
      <selection pane="bottomLeft" activeCell="C223" sqref="C223"/>
    </sheetView>
  </sheetViews>
  <sheetFormatPr defaultRowHeight="14.5" x14ac:dyDescent="0.35"/>
  <cols>
    <col min="1" max="1" width="27.6328125" style="1" customWidth="1"/>
    <col min="2" max="2" width="23.26953125" style="1" customWidth="1"/>
    <col min="3" max="3" width="15.90625" style="1" customWidth="1"/>
    <col min="4" max="4" width="9.7265625" style="4" customWidth="1"/>
    <col min="5" max="5" width="15.7265625" style="1" customWidth="1"/>
    <col min="6" max="6" width="12.81640625" customWidth="1"/>
    <col min="7" max="7" width="11.90625" customWidth="1"/>
    <col min="8" max="8" width="24" customWidth="1"/>
    <col min="9" max="9" width="23.7265625" customWidth="1"/>
    <col min="10" max="34" width="4" customWidth="1"/>
    <col min="35" max="77" width="5" customWidth="1"/>
    <col min="78" max="85" width="6" customWidth="1"/>
    <col min="86" max="86" width="5.453125" customWidth="1"/>
    <col min="87" max="87" width="12.54296875" bestFit="1" customWidth="1"/>
  </cols>
  <sheetData>
    <row r="1" spans="1:8" ht="39" x14ac:dyDescent="0.35">
      <c r="A1" s="51" t="s">
        <v>322</v>
      </c>
      <c r="B1" s="62" t="s">
        <v>320</v>
      </c>
      <c r="C1" s="62" t="s">
        <v>321</v>
      </c>
      <c r="D1" s="51" t="s">
        <v>229</v>
      </c>
      <c r="E1" s="137" t="s">
        <v>263</v>
      </c>
      <c r="F1" s="51" t="s">
        <v>221</v>
      </c>
      <c r="G1" s="51" t="s">
        <v>268</v>
      </c>
      <c r="H1" s="51" t="s">
        <v>319</v>
      </c>
    </row>
    <row r="2" spans="1:8" x14ac:dyDescent="0.35">
      <c r="A2" s="186" t="s">
        <v>279</v>
      </c>
      <c r="B2" s="187"/>
      <c r="C2" s="187"/>
      <c r="D2" s="187"/>
      <c r="E2" s="187"/>
      <c r="F2" s="187"/>
      <c r="G2" s="187"/>
      <c r="H2" s="188"/>
    </row>
    <row r="3" spans="1:8" x14ac:dyDescent="0.35">
      <c r="A3" s="2" t="s">
        <v>4</v>
      </c>
      <c r="B3" s="63" t="s">
        <v>4</v>
      </c>
      <c r="C3" s="3" t="s">
        <v>324</v>
      </c>
      <c r="D3" s="3" t="s">
        <v>236</v>
      </c>
      <c r="E3" s="69">
        <v>300</v>
      </c>
      <c r="F3" s="24">
        <v>0</v>
      </c>
      <c r="G3" s="24">
        <v>0</v>
      </c>
      <c r="H3" s="24">
        <f t="shared" ref="H3:H34" si="0">E3-G3</f>
        <v>300</v>
      </c>
    </row>
    <row r="4" spans="1:8" x14ac:dyDescent="0.35">
      <c r="A4" s="154" t="s">
        <v>6</v>
      </c>
      <c r="B4" s="63" t="s">
        <v>6</v>
      </c>
      <c r="C4" s="3" t="s">
        <v>327</v>
      </c>
      <c r="D4" s="3" t="s">
        <v>228</v>
      </c>
      <c r="E4" s="69">
        <v>100</v>
      </c>
      <c r="F4" s="24">
        <v>8</v>
      </c>
      <c r="G4" s="24">
        <v>0</v>
      </c>
      <c r="H4" s="24">
        <f t="shared" si="0"/>
        <v>100</v>
      </c>
    </row>
    <row r="5" spans="1:8" x14ac:dyDescent="0.35">
      <c r="A5" s="154"/>
      <c r="B5" s="63" t="s">
        <v>6</v>
      </c>
      <c r="C5" s="3" t="s">
        <v>324</v>
      </c>
      <c r="D5" s="3" t="s">
        <v>236</v>
      </c>
      <c r="E5" s="69">
        <v>600</v>
      </c>
      <c r="F5" s="24">
        <v>99.5</v>
      </c>
      <c r="G5" s="24">
        <v>101.5</v>
      </c>
      <c r="H5" s="24">
        <f t="shared" si="0"/>
        <v>498.5</v>
      </c>
    </row>
    <row r="6" spans="1:8" x14ac:dyDescent="0.35">
      <c r="A6" s="154" t="s">
        <v>7</v>
      </c>
      <c r="B6" s="63" t="s">
        <v>7</v>
      </c>
      <c r="C6" s="3" t="s">
        <v>324</v>
      </c>
      <c r="D6" s="3" t="s">
        <v>236</v>
      </c>
      <c r="E6" s="69">
        <v>200</v>
      </c>
      <c r="F6" s="24">
        <v>0</v>
      </c>
      <c r="G6" s="24">
        <v>0</v>
      </c>
      <c r="H6" s="24">
        <f t="shared" si="0"/>
        <v>200</v>
      </c>
    </row>
    <row r="7" spans="1:8" x14ac:dyDescent="0.35">
      <c r="A7" s="154"/>
      <c r="B7" s="63" t="s">
        <v>7</v>
      </c>
      <c r="C7" s="3" t="s">
        <v>327</v>
      </c>
      <c r="D7" s="3" t="s">
        <v>228</v>
      </c>
      <c r="E7" s="69">
        <v>1000</v>
      </c>
      <c r="F7" s="4">
        <v>143.19999999999999</v>
      </c>
      <c r="G7" s="4">
        <v>200.4</v>
      </c>
      <c r="H7" s="24">
        <f t="shared" si="0"/>
        <v>799.6</v>
      </c>
    </row>
    <row r="8" spans="1:8" x14ac:dyDescent="0.35">
      <c r="A8" s="154"/>
      <c r="B8" s="63" t="s">
        <v>9</v>
      </c>
      <c r="C8" s="3" t="s">
        <v>327</v>
      </c>
      <c r="D8" s="3" t="s">
        <v>228</v>
      </c>
      <c r="E8" s="69">
        <v>2000</v>
      </c>
      <c r="F8" s="24">
        <v>511.4</v>
      </c>
      <c r="G8" s="24">
        <v>489.5</v>
      </c>
      <c r="H8" s="24">
        <f t="shared" si="0"/>
        <v>1510.5</v>
      </c>
    </row>
    <row r="9" spans="1:8" x14ac:dyDescent="0.35">
      <c r="A9" s="154"/>
      <c r="B9" s="63" t="s">
        <v>10</v>
      </c>
      <c r="C9" s="3" t="s">
        <v>327</v>
      </c>
      <c r="D9" s="3" t="s">
        <v>228</v>
      </c>
      <c r="E9" s="69">
        <v>2000</v>
      </c>
      <c r="F9" s="24">
        <v>1015</v>
      </c>
      <c r="G9" s="24">
        <v>1036.9000000000001</v>
      </c>
      <c r="H9" s="24">
        <f t="shared" si="0"/>
        <v>963.09999999999991</v>
      </c>
    </row>
    <row r="10" spans="1:8" x14ac:dyDescent="0.35">
      <c r="A10" s="154"/>
      <c r="B10" s="63" t="s">
        <v>11</v>
      </c>
      <c r="C10" s="3" t="s">
        <v>324</v>
      </c>
      <c r="D10" s="3" t="s">
        <v>236</v>
      </c>
      <c r="E10" s="69">
        <v>1100</v>
      </c>
      <c r="F10" s="24">
        <v>216.3</v>
      </c>
      <c r="G10" s="24">
        <v>217.6</v>
      </c>
      <c r="H10" s="24">
        <f t="shared" si="0"/>
        <v>882.4</v>
      </c>
    </row>
    <row r="11" spans="1:8" x14ac:dyDescent="0.35">
      <c r="A11" s="154"/>
      <c r="B11" s="63" t="s">
        <v>11</v>
      </c>
      <c r="C11" s="3" t="s">
        <v>327</v>
      </c>
      <c r="D11" s="3" t="s">
        <v>228</v>
      </c>
      <c r="E11" s="69">
        <v>2000</v>
      </c>
      <c r="F11" s="24">
        <v>564.70000000000005</v>
      </c>
      <c r="G11" s="24">
        <v>534.9</v>
      </c>
      <c r="H11" s="24">
        <f t="shared" si="0"/>
        <v>1465.1</v>
      </c>
    </row>
    <row r="12" spans="1:8" x14ac:dyDescent="0.35">
      <c r="A12" s="154" t="s">
        <v>12</v>
      </c>
      <c r="B12" s="63" t="s">
        <v>13</v>
      </c>
      <c r="C12" s="3" t="s">
        <v>324</v>
      </c>
      <c r="D12" s="3" t="s">
        <v>236</v>
      </c>
      <c r="E12" s="69">
        <v>1000</v>
      </c>
      <c r="F12" s="24">
        <v>139.6</v>
      </c>
      <c r="G12" s="24">
        <v>150.1</v>
      </c>
      <c r="H12" s="24">
        <f t="shared" si="0"/>
        <v>849.9</v>
      </c>
    </row>
    <row r="13" spans="1:8" x14ac:dyDescent="0.35">
      <c r="A13" s="154"/>
      <c r="B13" s="63" t="s">
        <v>13</v>
      </c>
      <c r="C13" s="3" t="s">
        <v>327</v>
      </c>
      <c r="D13" s="3" t="s">
        <v>228</v>
      </c>
      <c r="E13" s="69">
        <v>1500</v>
      </c>
      <c r="F13" s="4">
        <v>303</v>
      </c>
      <c r="G13" s="4">
        <v>266.5</v>
      </c>
      <c r="H13" s="24">
        <f t="shared" si="0"/>
        <v>1233.5</v>
      </c>
    </row>
    <row r="14" spans="1:8" x14ac:dyDescent="0.35">
      <c r="A14" s="154"/>
      <c r="B14" s="63" t="s">
        <v>14</v>
      </c>
      <c r="C14" s="3" t="s">
        <v>324</v>
      </c>
      <c r="D14" s="3" t="s">
        <v>236</v>
      </c>
      <c r="E14" s="69">
        <v>1500</v>
      </c>
      <c r="F14" s="24">
        <v>534.9</v>
      </c>
      <c r="G14" s="24">
        <v>259.39999999999998</v>
      </c>
      <c r="H14" s="24">
        <f t="shared" si="0"/>
        <v>1240.5999999999999</v>
      </c>
    </row>
    <row r="15" spans="1:8" x14ac:dyDescent="0.35">
      <c r="A15" s="154"/>
      <c r="B15" s="63" t="s">
        <v>14</v>
      </c>
      <c r="C15" s="3" t="s">
        <v>327</v>
      </c>
      <c r="D15" s="3" t="s">
        <v>228</v>
      </c>
      <c r="E15" s="69">
        <v>1500</v>
      </c>
      <c r="F15" s="24">
        <v>308.7</v>
      </c>
      <c r="G15" s="24">
        <v>399.5</v>
      </c>
      <c r="H15" s="24">
        <f t="shared" si="0"/>
        <v>1100.5</v>
      </c>
    </row>
    <row r="16" spans="1:8" x14ac:dyDescent="0.35">
      <c r="A16" s="154" t="s">
        <v>15</v>
      </c>
      <c r="B16" s="63" t="s">
        <v>15</v>
      </c>
      <c r="C16" s="3" t="s">
        <v>324</v>
      </c>
      <c r="D16" s="3" t="s">
        <v>236</v>
      </c>
      <c r="E16" s="69">
        <v>1000</v>
      </c>
      <c r="F16" s="24">
        <v>418.3</v>
      </c>
      <c r="G16" s="24">
        <v>300.2</v>
      </c>
      <c r="H16" s="24">
        <f t="shared" si="0"/>
        <v>699.8</v>
      </c>
    </row>
    <row r="17" spans="1:8" x14ac:dyDescent="0.35">
      <c r="A17" s="154"/>
      <c r="B17" s="63" t="s">
        <v>15</v>
      </c>
      <c r="C17" s="3" t="s">
        <v>327</v>
      </c>
      <c r="D17" s="3" t="s">
        <v>228</v>
      </c>
      <c r="E17" s="69">
        <v>1000</v>
      </c>
      <c r="F17" s="24">
        <v>264.89999999999998</v>
      </c>
      <c r="G17" s="24">
        <v>302.10000000000002</v>
      </c>
      <c r="H17" s="24">
        <f t="shared" si="0"/>
        <v>697.9</v>
      </c>
    </row>
    <row r="18" spans="1:8" x14ac:dyDescent="0.35">
      <c r="A18" s="154" t="s">
        <v>17</v>
      </c>
      <c r="B18" s="63" t="s">
        <v>18</v>
      </c>
      <c r="C18" s="3" t="s">
        <v>324</v>
      </c>
      <c r="D18" s="3" t="s">
        <v>236</v>
      </c>
      <c r="E18" s="69">
        <v>500</v>
      </c>
      <c r="F18" s="24">
        <v>167.3</v>
      </c>
      <c r="G18" s="24">
        <v>90.5</v>
      </c>
      <c r="H18" s="24">
        <f t="shared" si="0"/>
        <v>409.5</v>
      </c>
    </row>
    <row r="19" spans="1:8" x14ac:dyDescent="0.35">
      <c r="A19" s="154"/>
      <c r="B19" s="63" t="s">
        <v>18</v>
      </c>
      <c r="C19" s="3" t="s">
        <v>327</v>
      </c>
      <c r="D19" s="3" t="s">
        <v>228</v>
      </c>
      <c r="E19" s="69">
        <v>900</v>
      </c>
      <c r="F19" s="24">
        <v>7.9</v>
      </c>
      <c r="G19" s="24">
        <v>0</v>
      </c>
      <c r="H19" s="24">
        <f t="shared" si="0"/>
        <v>900</v>
      </c>
    </row>
    <row r="20" spans="1:8" x14ac:dyDescent="0.35">
      <c r="A20" s="154" t="s">
        <v>19</v>
      </c>
      <c r="B20" s="63" t="s">
        <v>19</v>
      </c>
      <c r="C20" s="3" t="s">
        <v>324</v>
      </c>
      <c r="D20" s="3" t="s">
        <v>236</v>
      </c>
      <c r="E20" s="69">
        <v>1000</v>
      </c>
      <c r="F20" s="24">
        <v>4.5</v>
      </c>
      <c r="G20" s="24">
        <v>4.3</v>
      </c>
      <c r="H20" s="24">
        <f t="shared" si="0"/>
        <v>995.7</v>
      </c>
    </row>
    <row r="21" spans="1:8" x14ac:dyDescent="0.35">
      <c r="A21" s="154"/>
      <c r="B21" s="63" t="s">
        <v>19</v>
      </c>
      <c r="C21" s="3" t="s">
        <v>327</v>
      </c>
      <c r="D21" s="3" t="s">
        <v>228</v>
      </c>
      <c r="E21" s="69">
        <v>4000</v>
      </c>
      <c r="F21" s="24">
        <v>858.7</v>
      </c>
      <c r="G21" s="24">
        <v>855.8</v>
      </c>
      <c r="H21" s="24">
        <f t="shared" si="0"/>
        <v>3144.2</v>
      </c>
    </row>
    <row r="22" spans="1:8" x14ac:dyDescent="0.35">
      <c r="A22" s="154" t="s">
        <v>20</v>
      </c>
      <c r="B22" s="63" t="s">
        <v>20</v>
      </c>
      <c r="C22" s="3" t="s">
        <v>324</v>
      </c>
      <c r="D22" s="3" t="s">
        <v>236</v>
      </c>
      <c r="E22" s="69">
        <v>500</v>
      </c>
      <c r="F22" s="4">
        <v>92.4</v>
      </c>
      <c r="G22" s="4">
        <v>69.7</v>
      </c>
      <c r="H22" s="24">
        <f t="shared" si="0"/>
        <v>430.3</v>
      </c>
    </row>
    <row r="23" spans="1:8" x14ac:dyDescent="0.35">
      <c r="A23" s="154"/>
      <c r="B23" s="63" t="s">
        <v>20</v>
      </c>
      <c r="C23" s="3" t="s">
        <v>327</v>
      </c>
      <c r="D23" s="3" t="s">
        <v>228</v>
      </c>
      <c r="E23" s="69">
        <v>2000</v>
      </c>
      <c r="F23" s="24">
        <v>415.3</v>
      </c>
      <c r="G23" s="24">
        <v>426.8</v>
      </c>
      <c r="H23" s="24">
        <f t="shared" si="0"/>
        <v>1573.2</v>
      </c>
    </row>
    <row r="24" spans="1:8" x14ac:dyDescent="0.35">
      <c r="A24" s="2" t="s">
        <v>21</v>
      </c>
      <c r="B24" s="63" t="s">
        <v>21</v>
      </c>
      <c r="C24" s="3" t="s">
        <v>324</v>
      </c>
      <c r="D24" s="3" t="s">
        <v>236</v>
      </c>
      <c r="E24" s="69">
        <v>300</v>
      </c>
      <c r="F24" s="24">
        <v>69.8</v>
      </c>
      <c r="G24" s="24">
        <v>63.8</v>
      </c>
      <c r="H24" s="24">
        <f t="shared" si="0"/>
        <v>236.2</v>
      </c>
    </row>
    <row r="25" spans="1:8" x14ac:dyDescent="0.35">
      <c r="A25" s="154" t="s">
        <v>22</v>
      </c>
      <c r="B25" s="63" t="s">
        <v>22</v>
      </c>
      <c r="C25" s="3" t="s">
        <v>324</v>
      </c>
      <c r="D25" s="3" t="s">
        <v>236</v>
      </c>
      <c r="E25" s="69">
        <v>800</v>
      </c>
      <c r="F25" s="24">
        <v>248.3</v>
      </c>
      <c r="G25" s="24">
        <v>246.1</v>
      </c>
      <c r="H25" s="24">
        <f t="shared" si="0"/>
        <v>553.9</v>
      </c>
    </row>
    <row r="26" spans="1:8" x14ac:dyDescent="0.35">
      <c r="A26" s="154"/>
      <c r="B26" s="63" t="s">
        <v>22</v>
      </c>
      <c r="C26" s="3" t="s">
        <v>327</v>
      </c>
      <c r="D26" s="3" t="s">
        <v>228</v>
      </c>
      <c r="E26" s="69">
        <v>500</v>
      </c>
      <c r="F26" s="4">
        <v>455.8</v>
      </c>
      <c r="G26" s="4">
        <v>449.9</v>
      </c>
      <c r="H26" s="24">
        <f t="shared" si="0"/>
        <v>50.100000000000023</v>
      </c>
    </row>
    <row r="27" spans="1:8" x14ac:dyDescent="0.35">
      <c r="A27" s="2" t="s">
        <v>23</v>
      </c>
      <c r="B27" s="63" t="s">
        <v>23</v>
      </c>
      <c r="C27" s="3" t="s">
        <v>324</v>
      </c>
      <c r="D27" s="3" t="s">
        <v>236</v>
      </c>
      <c r="E27" s="69">
        <v>500</v>
      </c>
      <c r="F27" s="24">
        <v>63.1</v>
      </c>
      <c r="G27" s="24">
        <v>63.8</v>
      </c>
      <c r="H27" s="24">
        <f t="shared" si="0"/>
        <v>436.2</v>
      </c>
    </row>
    <row r="28" spans="1:8" x14ac:dyDescent="0.35">
      <c r="A28" s="2" t="s">
        <v>24</v>
      </c>
      <c r="B28" s="63" t="s">
        <v>25</v>
      </c>
      <c r="C28" s="3" t="s">
        <v>330</v>
      </c>
      <c r="D28" s="3" t="s">
        <v>243</v>
      </c>
      <c r="E28" s="69">
        <v>650</v>
      </c>
      <c r="F28" s="24">
        <v>381.9</v>
      </c>
      <c r="G28" s="24">
        <v>468.6</v>
      </c>
      <c r="H28" s="24">
        <f t="shared" si="0"/>
        <v>181.39999999999998</v>
      </c>
    </row>
    <row r="29" spans="1:8" x14ac:dyDescent="0.35">
      <c r="A29" s="154" t="s">
        <v>27</v>
      </c>
      <c r="B29" s="63" t="s">
        <v>28</v>
      </c>
      <c r="C29" s="3" t="s">
        <v>324</v>
      </c>
      <c r="D29" s="3" t="s">
        <v>236</v>
      </c>
      <c r="E29" s="69">
        <v>100</v>
      </c>
      <c r="F29" s="24">
        <v>0</v>
      </c>
      <c r="G29" s="24">
        <v>0</v>
      </c>
      <c r="H29" s="24">
        <f t="shared" si="0"/>
        <v>100</v>
      </c>
    </row>
    <row r="30" spans="1:8" x14ac:dyDescent="0.35">
      <c r="A30" s="154"/>
      <c r="B30" s="63" t="s">
        <v>28</v>
      </c>
      <c r="C30" s="3" t="s">
        <v>327</v>
      </c>
      <c r="D30" s="3" t="s">
        <v>228</v>
      </c>
      <c r="E30" s="69">
        <v>400</v>
      </c>
      <c r="F30" s="24">
        <v>6.9</v>
      </c>
      <c r="G30" s="24">
        <v>6.1</v>
      </c>
      <c r="H30" s="24">
        <f t="shared" si="0"/>
        <v>393.9</v>
      </c>
    </row>
    <row r="31" spans="1:8" x14ac:dyDescent="0.35">
      <c r="A31" s="154"/>
      <c r="B31" s="63" t="s">
        <v>27</v>
      </c>
      <c r="C31" s="3" t="s">
        <v>324</v>
      </c>
      <c r="D31" s="3" t="s">
        <v>236</v>
      </c>
      <c r="E31" s="69">
        <v>700</v>
      </c>
      <c r="F31" s="24">
        <v>120.9</v>
      </c>
      <c r="G31" s="24">
        <v>207.3</v>
      </c>
      <c r="H31" s="24">
        <f t="shared" si="0"/>
        <v>492.7</v>
      </c>
    </row>
    <row r="32" spans="1:8" x14ac:dyDescent="0.35">
      <c r="A32" s="154"/>
      <c r="B32" s="63" t="s">
        <v>27</v>
      </c>
      <c r="C32" s="3" t="s">
        <v>324</v>
      </c>
      <c r="D32" s="3" t="s">
        <v>228</v>
      </c>
      <c r="E32" s="69">
        <v>500</v>
      </c>
      <c r="F32" s="4">
        <v>52.2</v>
      </c>
      <c r="G32" s="4">
        <v>111.9</v>
      </c>
      <c r="H32" s="24">
        <f t="shared" si="0"/>
        <v>388.1</v>
      </c>
    </row>
    <row r="33" spans="1:8" x14ac:dyDescent="0.35">
      <c r="A33" s="154"/>
      <c r="B33" s="63" t="s">
        <v>29</v>
      </c>
      <c r="C33" s="3" t="s">
        <v>327</v>
      </c>
      <c r="D33" s="3" t="s">
        <v>228</v>
      </c>
      <c r="E33" s="69">
        <v>3000</v>
      </c>
      <c r="F33" s="24">
        <v>472.1</v>
      </c>
      <c r="G33" s="24">
        <v>427.9</v>
      </c>
      <c r="H33" s="24">
        <f t="shared" si="0"/>
        <v>2572.1</v>
      </c>
    </row>
    <row r="34" spans="1:8" x14ac:dyDescent="0.35">
      <c r="A34" s="2" t="s">
        <v>30</v>
      </c>
      <c r="B34" s="63" t="s">
        <v>30</v>
      </c>
      <c r="C34" s="3" t="s">
        <v>324</v>
      </c>
      <c r="D34" s="3" t="s">
        <v>236</v>
      </c>
      <c r="E34" s="69">
        <v>700</v>
      </c>
      <c r="F34" s="4">
        <v>102.3</v>
      </c>
      <c r="G34" s="4">
        <v>246.9</v>
      </c>
      <c r="H34" s="24">
        <f t="shared" si="0"/>
        <v>453.1</v>
      </c>
    </row>
    <row r="35" spans="1:8" x14ac:dyDescent="0.35">
      <c r="A35" s="2" t="s">
        <v>31</v>
      </c>
      <c r="B35" s="63" t="s">
        <v>31</v>
      </c>
      <c r="C35" s="3" t="s">
        <v>324</v>
      </c>
      <c r="D35" s="3" t="s">
        <v>236</v>
      </c>
      <c r="E35" s="69">
        <v>200</v>
      </c>
      <c r="F35" s="24">
        <v>0</v>
      </c>
      <c r="G35" s="24">
        <v>0</v>
      </c>
      <c r="H35" s="24">
        <f t="shared" ref="H35:H66" si="1">E35-G35</f>
        <v>200</v>
      </c>
    </row>
    <row r="36" spans="1:8" x14ac:dyDescent="0.35">
      <c r="A36" s="154" t="s">
        <v>32</v>
      </c>
      <c r="B36" s="63" t="s">
        <v>33</v>
      </c>
      <c r="C36" s="3" t="s">
        <v>324</v>
      </c>
      <c r="D36" s="3" t="s">
        <v>236</v>
      </c>
      <c r="E36" s="69">
        <v>500</v>
      </c>
      <c r="F36" s="24">
        <v>0</v>
      </c>
      <c r="G36" s="24">
        <v>0</v>
      </c>
      <c r="H36" s="24">
        <f t="shared" si="1"/>
        <v>500</v>
      </c>
    </row>
    <row r="37" spans="1:8" x14ac:dyDescent="0.35">
      <c r="A37" s="154"/>
      <c r="B37" s="63" t="s">
        <v>33</v>
      </c>
      <c r="C37" s="3" t="s">
        <v>327</v>
      </c>
      <c r="D37" s="3" t="s">
        <v>228</v>
      </c>
      <c r="E37" s="69">
        <v>1500</v>
      </c>
      <c r="F37" s="24">
        <v>706.4</v>
      </c>
      <c r="G37" s="24">
        <v>703.8</v>
      </c>
      <c r="H37" s="24">
        <f t="shared" si="1"/>
        <v>796.2</v>
      </c>
    </row>
    <row r="38" spans="1:8" x14ac:dyDescent="0.35">
      <c r="A38" s="154" t="s">
        <v>34</v>
      </c>
      <c r="B38" s="63" t="s">
        <v>34</v>
      </c>
      <c r="C38" s="3" t="s">
        <v>324</v>
      </c>
      <c r="D38" s="3" t="s">
        <v>236</v>
      </c>
      <c r="E38" s="69">
        <v>260</v>
      </c>
      <c r="F38" s="4">
        <v>61</v>
      </c>
      <c r="G38" s="4">
        <v>61.7</v>
      </c>
      <c r="H38" s="24">
        <f t="shared" si="1"/>
        <v>198.3</v>
      </c>
    </row>
    <row r="39" spans="1:8" x14ac:dyDescent="0.35">
      <c r="A39" s="154"/>
      <c r="B39" s="63" t="s">
        <v>34</v>
      </c>
      <c r="C39" s="3" t="s">
        <v>327</v>
      </c>
      <c r="D39" s="3" t="s">
        <v>228</v>
      </c>
      <c r="E39" s="69">
        <v>8000</v>
      </c>
      <c r="F39" s="4">
        <v>354</v>
      </c>
      <c r="G39" s="4">
        <v>356.4</v>
      </c>
      <c r="H39" s="24">
        <f t="shared" si="1"/>
        <v>7643.6</v>
      </c>
    </row>
    <row r="40" spans="1:8" x14ac:dyDescent="0.35">
      <c r="A40" s="53" t="s">
        <v>35</v>
      </c>
      <c r="B40" s="63" t="s">
        <v>35</v>
      </c>
      <c r="C40" s="3" t="s">
        <v>327</v>
      </c>
      <c r="D40" s="3" t="s">
        <v>228</v>
      </c>
      <c r="E40" s="69">
        <v>1500</v>
      </c>
      <c r="F40" s="4">
        <v>308.8</v>
      </c>
      <c r="G40" s="4">
        <v>292.3</v>
      </c>
      <c r="H40" s="24">
        <f t="shared" si="1"/>
        <v>1207.7</v>
      </c>
    </row>
    <row r="41" spans="1:8" x14ac:dyDescent="0.35">
      <c r="A41" s="154" t="s">
        <v>36</v>
      </c>
      <c r="B41" s="63" t="s">
        <v>36</v>
      </c>
      <c r="C41" s="3" t="s">
        <v>324</v>
      </c>
      <c r="D41" s="3" t="s">
        <v>236</v>
      </c>
      <c r="E41" s="69">
        <v>800</v>
      </c>
      <c r="F41" s="24">
        <v>190.8</v>
      </c>
      <c r="G41" s="24">
        <v>185</v>
      </c>
      <c r="H41" s="24">
        <f t="shared" si="1"/>
        <v>615</v>
      </c>
    </row>
    <row r="42" spans="1:8" x14ac:dyDescent="0.35">
      <c r="A42" s="154"/>
      <c r="B42" s="63" t="s">
        <v>36</v>
      </c>
      <c r="C42" s="3" t="s">
        <v>327</v>
      </c>
      <c r="D42" s="3" t="s">
        <v>228</v>
      </c>
      <c r="E42" s="69">
        <v>200</v>
      </c>
      <c r="F42" s="24">
        <v>0.2</v>
      </c>
      <c r="G42" s="24">
        <v>0</v>
      </c>
      <c r="H42" s="24">
        <f t="shared" si="1"/>
        <v>200</v>
      </c>
    </row>
    <row r="43" spans="1:8" x14ac:dyDescent="0.35">
      <c r="A43" s="2" t="s">
        <v>37</v>
      </c>
      <c r="B43" s="63" t="s">
        <v>37</v>
      </c>
      <c r="C43" s="3" t="s">
        <v>324</v>
      </c>
      <c r="D43" s="3" t="s">
        <v>236</v>
      </c>
      <c r="E43" s="69">
        <v>400</v>
      </c>
      <c r="F43" s="24">
        <v>43.9</v>
      </c>
      <c r="G43" s="24">
        <v>40.9</v>
      </c>
      <c r="H43" s="24">
        <f t="shared" si="1"/>
        <v>359.1</v>
      </c>
    </row>
    <row r="44" spans="1:8" x14ac:dyDescent="0.35">
      <c r="A44" s="2" t="s">
        <v>38</v>
      </c>
      <c r="B44" s="63" t="s">
        <v>38</v>
      </c>
      <c r="C44" s="3" t="s">
        <v>327</v>
      </c>
      <c r="D44" s="3" t="s">
        <v>228</v>
      </c>
      <c r="E44" s="69">
        <v>4000</v>
      </c>
      <c r="F44" s="24">
        <v>673.2</v>
      </c>
      <c r="G44" s="24">
        <v>703.6</v>
      </c>
      <c r="H44" s="24">
        <f t="shared" si="1"/>
        <v>3296.4</v>
      </c>
    </row>
    <row r="45" spans="1:8" x14ac:dyDescent="0.35">
      <c r="A45" s="2" t="s">
        <v>39</v>
      </c>
      <c r="B45" s="63" t="s">
        <v>39</v>
      </c>
      <c r="C45" s="3" t="s">
        <v>327</v>
      </c>
      <c r="D45" s="3" t="s">
        <v>228</v>
      </c>
      <c r="E45" s="69">
        <v>1000</v>
      </c>
      <c r="F45" s="24">
        <v>9.9</v>
      </c>
      <c r="G45" s="24">
        <v>1.3</v>
      </c>
      <c r="H45" s="24">
        <f t="shared" si="1"/>
        <v>998.7</v>
      </c>
    </row>
    <row r="46" spans="1:8" x14ac:dyDescent="0.35">
      <c r="A46" s="154" t="s">
        <v>40</v>
      </c>
      <c r="B46" s="63" t="s">
        <v>40</v>
      </c>
      <c r="C46" s="3" t="s">
        <v>324</v>
      </c>
      <c r="D46" s="3" t="s">
        <v>236</v>
      </c>
      <c r="E46" s="69">
        <v>900</v>
      </c>
      <c r="F46" s="24">
        <v>320.89999999999998</v>
      </c>
      <c r="G46" s="24">
        <v>319.10000000000002</v>
      </c>
      <c r="H46" s="24">
        <f t="shared" si="1"/>
        <v>580.9</v>
      </c>
    </row>
    <row r="47" spans="1:8" x14ac:dyDescent="0.35">
      <c r="A47" s="154"/>
      <c r="B47" s="63" t="s">
        <v>40</v>
      </c>
      <c r="C47" s="3" t="s">
        <v>327</v>
      </c>
      <c r="D47" s="3" t="s">
        <v>228</v>
      </c>
      <c r="E47" s="69">
        <v>600</v>
      </c>
      <c r="F47" s="24">
        <v>0.64</v>
      </c>
      <c r="G47" s="24">
        <v>0.1</v>
      </c>
      <c r="H47" s="24">
        <f t="shared" si="1"/>
        <v>599.9</v>
      </c>
    </row>
    <row r="48" spans="1:8" x14ac:dyDescent="0.35">
      <c r="A48" s="154" t="s">
        <v>41</v>
      </c>
      <c r="B48" s="63" t="s">
        <v>41</v>
      </c>
      <c r="C48" s="3" t="s">
        <v>324</v>
      </c>
      <c r="D48" s="3" t="s">
        <v>236</v>
      </c>
      <c r="E48" s="69">
        <v>1500</v>
      </c>
      <c r="F48" s="4">
        <v>410.2</v>
      </c>
      <c r="G48" s="4">
        <v>445.4</v>
      </c>
      <c r="H48" s="24">
        <f t="shared" si="1"/>
        <v>1054.5999999999999</v>
      </c>
    </row>
    <row r="49" spans="1:8" x14ac:dyDescent="0.35">
      <c r="A49" s="154"/>
      <c r="B49" s="63" t="s">
        <v>41</v>
      </c>
      <c r="C49" s="3" t="s">
        <v>327</v>
      </c>
      <c r="D49" s="3" t="s">
        <v>228</v>
      </c>
      <c r="E49" s="69">
        <v>500</v>
      </c>
      <c r="F49" s="24">
        <v>53.8</v>
      </c>
      <c r="G49" s="24">
        <v>55.3</v>
      </c>
      <c r="H49" s="24">
        <f t="shared" si="1"/>
        <v>444.7</v>
      </c>
    </row>
    <row r="50" spans="1:8" x14ac:dyDescent="0.35">
      <c r="A50" s="2" t="s">
        <v>42</v>
      </c>
      <c r="B50" s="63" t="s">
        <v>43</v>
      </c>
      <c r="C50" s="3" t="s">
        <v>324</v>
      </c>
      <c r="D50" s="3" t="s">
        <v>236</v>
      </c>
      <c r="E50" s="69">
        <v>900</v>
      </c>
      <c r="F50" s="24">
        <v>110.7</v>
      </c>
      <c r="G50" s="24">
        <v>106.4</v>
      </c>
      <c r="H50" s="24">
        <f t="shared" si="1"/>
        <v>793.6</v>
      </c>
    </row>
    <row r="51" spans="1:8" x14ac:dyDescent="0.35">
      <c r="A51" s="154" t="s">
        <v>44</v>
      </c>
      <c r="B51" s="63" t="s">
        <v>45</v>
      </c>
      <c r="C51" s="3" t="s">
        <v>324</v>
      </c>
      <c r="D51" s="3" t="s">
        <v>236</v>
      </c>
      <c r="E51" s="69">
        <v>1100</v>
      </c>
      <c r="F51" s="24">
        <v>66.900000000000006</v>
      </c>
      <c r="G51" s="24">
        <v>71.900000000000006</v>
      </c>
      <c r="H51" s="24">
        <f t="shared" si="1"/>
        <v>1028.0999999999999</v>
      </c>
    </row>
    <row r="52" spans="1:8" x14ac:dyDescent="0.35">
      <c r="A52" s="154"/>
      <c r="B52" s="63" t="s">
        <v>45</v>
      </c>
      <c r="C52" s="3" t="s">
        <v>327</v>
      </c>
      <c r="D52" s="3" t="s">
        <v>228</v>
      </c>
      <c r="E52" s="69">
        <v>3000</v>
      </c>
      <c r="F52" s="24">
        <v>1425.3</v>
      </c>
      <c r="G52" s="24">
        <v>1153.9000000000001</v>
      </c>
      <c r="H52" s="24">
        <f t="shared" si="1"/>
        <v>1846.1</v>
      </c>
    </row>
    <row r="53" spans="1:8" x14ac:dyDescent="0.35">
      <c r="A53" s="154"/>
      <c r="B53" s="63" t="s">
        <v>46</v>
      </c>
      <c r="C53" s="3" t="s">
        <v>324</v>
      </c>
      <c r="D53" s="3" t="s">
        <v>236</v>
      </c>
      <c r="E53" s="69">
        <v>1200</v>
      </c>
      <c r="F53" s="24">
        <v>349.5</v>
      </c>
      <c r="G53" s="24">
        <v>138.4</v>
      </c>
      <c r="H53" s="24">
        <f t="shared" si="1"/>
        <v>1061.5999999999999</v>
      </c>
    </row>
    <row r="54" spans="1:8" x14ac:dyDescent="0.35">
      <c r="A54" s="154"/>
      <c r="B54" s="63" t="s">
        <v>46</v>
      </c>
      <c r="C54" s="3" t="s">
        <v>327</v>
      </c>
      <c r="D54" s="3" t="s">
        <v>228</v>
      </c>
      <c r="E54" s="69">
        <v>2200</v>
      </c>
      <c r="F54" s="4">
        <v>161.4</v>
      </c>
      <c r="G54" s="4">
        <v>196.1</v>
      </c>
      <c r="H54" s="24">
        <f t="shared" si="1"/>
        <v>2003.9</v>
      </c>
    </row>
    <row r="55" spans="1:8" x14ac:dyDescent="0.35">
      <c r="A55" s="2" t="s">
        <v>47</v>
      </c>
      <c r="B55" s="63" t="s">
        <v>48</v>
      </c>
      <c r="C55" s="3" t="s">
        <v>327</v>
      </c>
      <c r="D55" s="3" t="s">
        <v>228</v>
      </c>
      <c r="E55" s="69">
        <v>1500</v>
      </c>
      <c r="F55" s="24">
        <v>794.9</v>
      </c>
      <c r="G55" s="24">
        <v>835</v>
      </c>
      <c r="H55" s="24">
        <f t="shared" si="1"/>
        <v>665</v>
      </c>
    </row>
    <row r="56" spans="1:8" x14ac:dyDescent="0.35">
      <c r="A56" s="154" t="s">
        <v>49</v>
      </c>
      <c r="B56" s="63" t="s">
        <v>49</v>
      </c>
      <c r="C56" s="3" t="s">
        <v>324</v>
      </c>
      <c r="D56" s="3" t="s">
        <v>236</v>
      </c>
      <c r="E56" s="69">
        <v>1300</v>
      </c>
      <c r="F56" s="24">
        <v>176.9</v>
      </c>
      <c r="G56" s="24">
        <v>188.4</v>
      </c>
      <c r="H56" s="24">
        <f t="shared" si="1"/>
        <v>1111.5999999999999</v>
      </c>
    </row>
    <row r="57" spans="1:8" x14ac:dyDescent="0.35">
      <c r="A57" s="154"/>
      <c r="B57" s="63" t="s">
        <v>49</v>
      </c>
      <c r="C57" s="3" t="s">
        <v>327</v>
      </c>
      <c r="D57" s="3" t="s">
        <v>228</v>
      </c>
      <c r="E57" s="69">
        <v>1200</v>
      </c>
      <c r="F57" s="24">
        <v>48.4</v>
      </c>
      <c r="G57" s="24">
        <v>0</v>
      </c>
      <c r="H57" s="24">
        <f t="shared" si="1"/>
        <v>1200</v>
      </c>
    </row>
    <row r="58" spans="1:8" x14ac:dyDescent="0.35">
      <c r="A58" s="154" t="s">
        <v>50</v>
      </c>
      <c r="B58" s="63" t="s">
        <v>51</v>
      </c>
      <c r="C58" s="3" t="s">
        <v>327</v>
      </c>
      <c r="D58" s="3" t="s">
        <v>228</v>
      </c>
      <c r="E58" s="69">
        <v>2000</v>
      </c>
      <c r="F58" s="24">
        <v>0</v>
      </c>
      <c r="G58" s="24">
        <v>0</v>
      </c>
      <c r="H58" s="24">
        <f t="shared" si="1"/>
        <v>2000</v>
      </c>
    </row>
    <row r="59" spans="1:8" x14ac:dyDescent="0.35">
      <c r="A59" s="154"/>
      <c r="B59" s="63" t="s">
        <v>52</v>
      </c>
      <c r="C59" s="3" t="s">
        <v>327</v>
      </c>
      <c r="D59" s="3" t="s">
        <v>228</v>
      </c>
      <c r="E59" s="69">
        <v>1500</v>
      </c>
      <c r="F59" s="24">
        <v>192.9</v>
      </c>
      <c r="G59" s="24">
        <v>5</v>
      </c>
      <c r="H59" s="24">
        <f t="shared" si="1"/>
        <v>1495</v>
      </c>
    </row>
    <row r="60" spans="1:8" x14ac:dyDescent="0.35">
      <c r="A60" s="154"/>
      <c r="B60" s="63" t="s">
        <v>53</v>
      </c>
      <c r="C60" s="3" t="s">
        <v>327</v>
      </c>
      <c r="D60" s="3" t="s">
        <v>228</v>
      </c>
      <c r="E60" s="69">
        <v>2000</v>
      </c>
      <c r="F60" s="4">
        <v>0.01</v>
      </c>
      <c r="G60" s="4">
        <v>0</v>
      </c>
      <c r="H60" s="24">
        <f t="shared" si="1"/>
        <v>2000</v>
      </c>
    </row>
    <row r="61" spans="1:8" x14ac:dyDescent="0.35">
      <c r="A61" s="154"/>
      <c r="B61" s="63" t="s">
        <v>54</v>
      </c>
      <c r="C61" s="3" t="s">
        <v>327</v>
      </c>
      <c r="D61" s="3" t="s">
        <v>228</v>
      </c>
      <c r="E61" s="69">
        <v>6000</v>
      </c>
      <c r="F61" s="24">
        <v>90.5</v>
      </c>
      <c r="G61" s="24">
        <v>72</v>
      </c>
      <c r="H61" s="24">
        <f t="shared" si="1"/>
        <v>5928</v>
      </c>
    </row>
    <row r="62" spans="1:8" x14ac:dyDescent="0.35">
      <c r="A62" s="154"/>
      <c r="B62" s="63" t="s">
        <v>55</v>
      </c>
      <c r="C62" s="3" t="s">
        <v>324</v>
      </c>
      <c r="D62" s="3" t="s">
        <v>236</v>
      </c>
      <c r="E62" s="69">
        <v>3500</v>
      </c>
      <c r="F62" s="24">
        <v>1459.3</v>
      </c>
      <c r="G62" s="24">
        <v>1528.8</v>
      </c>
      <c r="H62" s="24">
        <f t="shared" si="1"/>
        <v>1971.2</v>
      </c>
    </row>
    <row r="63" spans="1:8" x14ac:dyDescent="0.35">
      <c r="A63" s="154"/>
      <c r="B63" s="63" t="s">
        <v>55</v>
      </c>
      <c r="C63" s="3" t="s">
        <v>327</v>
      </c>
      <c r="D63" s="3" t="s">
        <v>228</v>
      </c>
      <c r="E63" s="69">
        <v>8000</v>
      </c>
      <c r="F63" s="24">
        <v>4123.7</v>
      </c>
      <c r="G63" s="24">
        <v>3711.3</v>
      </c>
      <c r="H63" s="24">
        <f t="shared" si="1"/>
        <v>4288.7</v>
      </c>
    </row>
    <row r="64" spans="1:8" x14ac:dyDescent="0.35">
      <c r="A64" s="154"/>
      <c r="B64" s="63" t="s">
        <v>56</v>
      </c>
      <c r="C64" s="3" t="s">
        <v>327</v>
      </c>
      <c r="D64" s="3" t="s">
        <v>228</v>
      </c>
      <c r="E64" s="69">
        <v>2000</v>
      </c>
      <c r="F64" s="24">
        <v>703</v>
      </c>
      <c r="G64" s="24">
        <v>728.4</v>
      </c>
      <c r="H64" s="24">
        <f t="shared" si="1"/>
        <v>1271.5999999999999</v>
      </c>
    </row>
    <row r="65" spans="1:8" x14ac:dyDescent="0.35">
      <c r="A65" s="154"/>
      <c r="B65" s="63" t="s">
        <v>57</v>
      </c>
      <c r="C65" s="3" t="s">
        <v>327</v>
      </c>
      <c r="D65" s="3" t="s">
        <v>228</v>
      </c>
      <c r="E65" s="69">
        <v>3500</v>
      </c>
      <c r="F65" s="4">
        <v>934.8</v>
      </c>
      <c r="G65" s="4">
        <v>818.4</v>
      </c>
      <c r="H65" s="24">
        <f t="shared" si="1"/>
        <v>2681.6</v>
      </c>
    </row>
    <row r="66" spans="1:8" x14ac:dyDescent="0.35">
      <c r="A66" s="154"/>
      <c r="B66" s="63" t="s">
        <v>58</v>
      </c>
      <c r="C66" s="3" t="s">
        <v>327</v>
      </c>
      <c r="D66" s="3" t="s">
        <v>228</v>
      </c>
      <c r="E66" s="69">
        <v>1200</v>
      </c>
      <c r="F66" s="24">
        <v>87.5</v>
      </c>
      <c r="G66" s="24">
        <v>73.5</v>
      </c>
      <c r="H66" s="24">
        <f t="shared" si="1"/>
        <v>1126.5</v>
      </c>
    </row>
    <row r="67" spans="1:8" x14ac:dyDescent="0.35">
      <c r="A67" s="154"/>
      <c r="B67" s="63" t="s">
        <v>58</v>
      </c>
      <c r="C67" s="3" t="s">
        <v>324</v>
      </c>
      <c r="D67" s="3" t="s">
        <v>236</v>
      </c>
      <c r="E67" s="69">
        <v>1000</v>
      </c>
      <c r="F67" s="24">
        <v>132.5</v>
      </c>
      <c r="G67" s="24">
        <v>79</v>
      </c>
      <c r="H67" s="24">
        <f t="shared" ref="H67:H71" si="2">E67-G67</f>
        <v>921</v>
      </c>
    </row>
    <row r="68" spans="1:8" x14ac:dyDescent="0.35">
      <c r="A68" s="154"/>
      <c r="B68" s="63" t="s">
        <v>59</v>
      </c>
      <c r="C68" s="3" t="s">
        <v>327</v>
      </c>
      <c r="D68" s="3" t="s">
        <v>228</v>
      </c>
      <c r="E68" s="69">
        <v>4000</v>
      </c>
      <c r="F68" s="4">
        <v>508.3</v>
      </c>
      <c r="G68" s="4">
        <v>1079.3</v>
      </c>
      <c r="H68" s="24">
        <f t="shared" si="2"/>
        <v>2920.7</v>
      </c>
    </row>
    <row r="69" spans="1:8" x14ac:dyDescent="0.35">
      <c r="A69" s="154"/>
      <c r="B69" s="63" t="s">
        <v>60</v>
      </c>
      <c r="C69" s="3" t="s">
        <v>327</v>
      </c>
      <c r="D69" s="3" t="s">
        <v>228</v>
      </c>
      <c r="E69" s="69">
        <v>1000</v>
      </c>
      <c r="F69" s="24">
        <v>2</v>
      </c>
      <c r="G69" s="24">
        <v>3.4</v>
      </c>
      <c r="H69" s="24">
        <f t="shared" si="2"/>
        <v>996.6</v>
      </c>
    </row>
    <row r="70" spans="1:8" x14ac:dyDescent="0.35">
      <c r="A70" s="154" t="s">
        <v>61</v>
      </c>
      <c r="B70" s="63" t="s">
        <v>61</v>
      </c>
      <c r="C70" s="3" t="s">
        <v>324</v>
      </c>
      <c r="D70" s="3" t="s">
        <v>236</v>
      </c>
      <c r="E70" s="69">
        <v>400</v>
      </c>
      <c r="F70" s="24">
        <v>50.9</v>
      </c>
      <c r="G70" s="24">
        <v>59.8</v>
      </c>
      <c r="H70" s="24">
        <f t="shared" si="2"/>
        <v>340.2</v>
      </c>
    </row>
    <row r="71" spans="1:8" x14ac:dyDescent="0.35">
      <c r="A71" s="154"/>
      <c r="B71" s="63" t="s">
        <v>61</v>
      </c>
      <c r="C71" s="3" t="s">
        <v>327</v>
      </c>
      <c r="D71" s="3" t="s">
        <v>228</v>
      </c>
      <c r="E71" s="69">
        <v>600</v>
      </c>
      <c r="F71" s="24">
        <v>0</v>
      </c>
      <c r="G71" s="24">
        <v>0</v>
      </c>
      <c r="H71" s="24">
        <f t="shared" si="2"/>
        <v>600</v>
      </c>
    </row>
    <row r="72" spans="1:8" x14ac:dyDescent="0.35">
      <c r="A72" s="2" t="s">
        <v>62</v>
      </c>
      <c r="B72" s="63" t="s">
        <v>62</v>
      </c>
      <c r="C72" s="3" t="s">
        <v>327</v>
      </c>
      <c r="D72" s="3" t="s">
        <v>228</v>
      </c>
      <c r="E72" s="69">
        <v>4500</v>
      </c>
      <c r="F72" s="24">
        <v>3020.2</v>
      </c>
      <c r="G72" s="24">
        <v>3294</v>
      </c>
      <c r="H72" s="24">
        <f>E72-G72</f>
        <v>1206</v>
      </c>
    </row>
    <row r="73" spans="1:8" x14ac:dyDescent="0.35">
      <c r="A73" s="158" t="s">
        <v>63</v>
      </c>
      <c r="B73" s="158"/>
      <c r="C73" s="8"/>
      <c r="D73" s="192">
        <f>SUM(E3:E72)</f>
        <v>109310</v>
      </c>
      <c r="E73" s="192"/>
      <c r="F73" s="54">
        <f>SUM(F3:F72)</f>
        <v>25620.249999999996</v>
      </c>
      <c r="G73" s="54">
        <f>SUM(G3:G72)</f>
        <v>25305.9</v>
      </c>
      <c r="H73" s="16"/>
    </row>
    <row r="74" spans="1:8" x14ac:dyDescent="0.35">
      <c r="A74" s="155" t="s">
        <v>64</v>
      </c>
      <c r="B74" s="155"/>
      <c r="C74" s="13"/>
      <c r="D74" s="55"/>
      <c r="E74" s="70"/>
      <c r="F74" s="155"/>
      <c r="G74" s="155"/>
      <c r="H74" s="155"/>
    </row>
    <row r="75" spans="1:8" x14ac:dyDescent="0.35">
      <c r="A75" s="183" t="s">
        <v>222</v>
      </c>
      <c r="B75" s="184"/>
      <c r="C75" s="184"/>
      <c r="D75" s="184"/>
      <c r="E75" s="184"/>
      <c r="F75" s="184"/>
      <c r="G75" s="184"/>
      <c r="H75" s="185"/>
    </row>
    <row r="76" spans="1:8" x14ac:dyDescent="0.35">
      <c r="A76" s="53" t="s">
        <v>65</v>
      </c>
      <c r="B76" s="63" t="s">
        <v>65</v>
      </c>
      <c r="C76" s="3" t="s">
        <v>329</v>
      </c>
      <c r="D76" s="3" t="s">
        <v>235</v>
      </c>
      <c r="E76" s="69">
        <v>2800</v>
      </c>
      <c r="F76" s="24">
        <v>0</v>
      </c>
      <c r="G76" s="24">
        <v>0</v>
      </c>
      <c r="H76" s="24">
        <f t="shared" ref="H76:H118" si="3">E76-G76</f>
        <v>2800</v>
      </c>
    </row>
    <row r="77" spans="1:8" x14ac:dyDescent="0.35">
      <c r="A77" s="154" t="s">
        <v>68</v>
      </c>
      <c r="B77" s="63" t="s">
        <v>69</v>
      </c>
      <c r="C77" s="3" t="s">
        <v>324</v>
      </c>
      <c r="D77" s="3" t="s">
        <v>238</v>
      </c>
      <c r="E77" s="69">
        <v>370</v>
      </c>
      <c r="F77" s="24">
        <v>23</v>
      </c>
      <c r="G77" s="24">
        <v>46.4</v>
      </c>
      <c r="H77" s="24">
        <f t="shared" si="3"/>
        <v>323.60000000000002</v>
      </c>
    </row>
    <row r="78" spans="1:8" x14ac:dyDescent="0.35">
      <c r="A78" s="154"/>
      <c r="B78" s="63" t="s">
        <v>69</v>
      </c>
      <c r="C78" s="3" t="s">
        <v>327</v>
      </c>
      <c r="D78" s="24" t="s">
        <v>248</v>
      </c>
      <c r="E78" s="69">
        <v>120</v>
      </c>
      <c r="F78" s="24">
        <v>83.5</v>
      </c>
      <c r="G78" s="4">
        <v>73.900000000000006</v>
      </c>
      <c r="H78" s="24">
        <f t="shared" si="3"/>
        <v>46.099999999999994</v>
      </c>
    </row>
    <row r="79" spans="1:8" x14ac:dyDescent="0.35">
      <c r="A79" s="154" t="s">
        <v>71</v>
      </c>
      <c r="B79" s="63" t="s">
        <v>71</v>
      </c>
      <c r="C79" s="3" t="s">
        <v>327</v>
      </c>
      <c r="D79" s="24" t="s">
        <v>247</v>
      </c>
      <c r="E79" s="69">
        <v>1000</v>
      </c>
      <c r="F79" s="24">
        <v>785.5</v>
      </c>
      <c r="G79" s="24">
        <v>758.1</v>
      </c>
      <c r="H79" s="24">
        <f t="shared" si="3"/>
        <v>241.89999999999998</v>
      </c>
    </row>
    <row r="80" spans="1:8" x14ac:dyDescent="0.35">
      <c r="A80" s="154"/>
      <c r="B80" s="63" t="s">
        <v>71</v>
      </c>
      <c r="C80" s="3" t="s">
        <v>327</v>
      </c>
      <c r="D80" s="24" t="s">
        <v>248</v>
      </c>
      <c r="E80" s="69">
        <v>250</v>
      </c>
      <c r="F80" s="4">
        <v>127.9</v>
      </c>
      <c r="G80" s="4">
        <v>107.8</v>
      </c>
      <c r="H80" s="24">
        <f t="shared" si="3"/>
        <v>142.19999999999999</v>
      </c>
    </row>
    <row r="81" spans="1:8" x14ac:dyDescent="0.35">
      <c r="A81" s="2" t="s">
        <v>72</v>
      </c>
      <c r="B81" s="63" t="s">
        <v>72</v>
      </c>
      <c r="C81" s="3" t="s">
        <v>329</v>
      </c>
      <c r="D81" s="3" t="s">
        <v>235</v>
      </c>
      <c r="E81" s="71">
        <v>2200</v>
      </c>
      <c r="F81" s="4">
        <v>204.52</v>
      </c>
      <c r="G81" s="4">
        <v>292.5</v>
      </c>
      <c r="H81" s="24">
        <f t="shared" si="3"/>
        <v>1907.5</v>
      </c>
    </row>
    <row r="82" spans="1:8" x14ac:dyDescent="0.35">
      <c r="A82" s="193" t="s">
        <v>339</v>
      </c>
      <c r="B82" s="63" t="s">
        <v>253</v>
      </c>
      <c r="C82" s="3" t="s">
        <v>327</v>
      </c>
      <c r="D82" s="24" t="s">
        <v>247</v>
      </c>
      <c r="E82" s="69">
        <v>50</v>
      </c>
      <c r="F82" s="24">
        <v>0</v>
      </c>
      <c r="G82" s="4">
        <v>0</v>
      </c>
      <c r="H82" s="24">
        <f t="shared" si="3"/>
        <v>50</v>
      </c>
    </row>
    <row r="83" spans="1:8" x14ac:dyDescent="0.35">
      <c r="A83" s="193"/>
      <c r="B83" s="63" t="s">
        <v>254</v>
      </c>
      <c r="C83" s="3" t="s">
        <v>327</v>
      </c>
      <c r="D83" s="24" t="s">
        <v>247</v>
      </c>
      <c r="E83" s="69">
        <v>1400</v>
      </c>
      <c r="F83" s="24">
        <v>682.5</v>
      </c>
      <c r="G83" s="4">
        <v>631.70000000000005</v>
      </c>
      <c r="H83" s="24">
        <f t="shared" si="3"/>
        <v>768.3</v>
      </c>
    </row>
    <row r="84" spans="1:8" x14ac:dyDescent="0.35">
      <c r="A84" s="193"/>
      <c r="B84" s="63" t="s">
        <v>283</v>
      </c>
      <c r="C84" s="3" t="s">
        <v>327</v>
      </c>
      <c r="D84" s="24" t="s">
        <v>247</v>
      </c>
      <c r="E84" s="69">
        <v>700</v>
      </c>
      <c r="F84" s="24">
        <v>461.2</v>
      </c>
      <c r="G84" s="24">
        <v>349.6</v>
      </c>
      <c r="H84" s="24">
        <f t="shared" si="3"/>
        <v>350.4</v>
      </c>
    </row>
    <row r="85" spans="1:8" x14ac:dyDescent="0.35">
      <c r="A85" s="193"/>
      <c r="B85" s="63" t="s">
        <v>282</v>
      </c>
      <c r="C85" s="3" t="s">
        <v>324</v>
      </c>
      <c r="D85" s="4" t="s">
        <v>238</v>
      </c>
      <c r="E85" s="69">
        <v>700</v>
      </c>
      <c r="F85" s="24">
        <v>485.4</v>
      </c>
      <c r="G85" s="24">
        <v>445.9</v>
      </c>
      <c r="H85" s="24">
        <f t="shared" si="3"/>
        <v>254.10000000000002</v>
      </c>
    </row>
    <row r="86" spans="1:8" x14ac:dyDescent="0.35">
      <c r="A86" s="193"/>
      <c r="B86" s="63" t="s">
        <v>284</v>
      </c>
      <c r="C86" s="3" t="s">
        <v>327</v>
      </c>
      <c r="D86" s="24" t="s">
        <v>247</v>
      </c>
      <c r="E86" s="69">
        <v>50</v>
      </c>
      <c r="F86" s="24">
        <v>29</v>
      </c>
      <c r="G86" s="24">
        <v>49.8</v>
      </c>
      <c r="H86" s="24">
        <f>E86-G86</f>
        <v>0.20000000000000284</v>
      </c>
    </row>
    <row r="87" spans="1:8" x14ac:dyDescent="0.35">
      <c r="A87" s="162" t="s">
        <v>77</v>
      </c>
      <c r="B87" s="63" t="s">
        <v>338</v>
      </c>
      <c r="C87" s="3" t="s">
        <v>324</v>
      </c>
      <c r="D87" s="3" t="s">
        <v>238</v>
      </c>
      <c r="E87" s="69">
        <v>100</v>
      </c>
      <c r="F87" s="24"/>
      <c r="G87" s="24"/>
      <c r="H87" s="24"/>
    </row>
    <row r="88" spans="1:8" x14ac:dyDescent="0.35">
      <c r="A88" s="162"/>
      <c r="B88" s="63" t="s">
        <v>77</v>
      </c>
      <c r="C88" s="3" t="s">
        <v>327</v>
      </c>
      <c r="D88" s="24" t="s">
        <v>248</v>
      </c>
      <c r="E88" s="69">
        <v>100</v>
      </c>
      <c r="F88" s="24">
        <v>9.9</v>
      </c>
      <c r="G88" s="24">
        <v>11.8</v>
      </c>
      <c r="H88" s="24">
        <f t="shared" si="3"/>
        <v>88.2</v>
      </c>
    </row>
    <row r="89" spans="1:8" x14ac:dyDescent="0.35">
      <c r="A89" s="163"/>
      <c r="B89" s="63" t="s">
        <v>77</v>
      </c>
      <c r="C89" s="3" t="s">
        <v>327</v>
      </c>
      <c r="D89" s="24" t="s">
        <v>247</v>
      </c>
      <c r="E89" s="69">
        <v>200</v>
      </c>
      <c r="F89" s="24">
        <v>0</v>
      </c>
      <c r="G89" s="24">
        <v>0</v>
      </c>
      <c r="H89" s="24">
        <f t="shared" si="3"/>
        <v>200</v>
      </c>
    </row>
    <row r="90" spans="1:8" x14ac:dyDescent="0.35">
      <c r="A90" s="154" t="s">
        <v>78</v>
      </c>
      <c r="B90" s="63" t="s">
        <v>79</v>
      </c>
      <c r="C90" s="3" t="s">
        <v>327</v>
      </c>
      <c r="D90" s="24" t="s">
        <v>247</v>
      </c>
      <c r="E90" s="69">
        <v>3300</v>
      </c>
      <c r="F90" s="24">
        <v>0</v>
      </c>
      <c r="G90" s="24">
        <v>0</v>
      </c>
      <c r="H90" s="24">
        <f t="shared" si="3"/>
        <v>3300</v>
      </c>
    </row>
    <row r="91" spans="1:8" x14ac:dyDescent="0.35">
      <c r="A91" s="154"/>
      <c r="B91" s="63" t="s">
        <v>80</v>
      </c>
      <c r="C91" s="3" t="s">
        <v>327</v>
      </c>
      <c r="D91" s="3" t="s">
        <v>249</v>
      </c>
      <c r="E91" s="69">
        <v>3600</v>
      </c>
      <c r="F91" s="24">
        <v>0</v>
      </c>
      <c r="G91" s="24">
        <v>0</v>
      </c>
      <c r="H91" s="24">
        <f t="shared" si="3"/>
        <v>3600</v>
      </c>
    </row>
    <row r="92" spans="1:8" x14ac:dyDescent="0.35">
      <c r="A92" s="154"/>
      <c r="B92" s="63" t="s">
        <v>81</v>
      </c>
      <c r="C92" s="3" t="s">
        <v>327</v>
      </c>
      <c r="D92" s="3" t="s">
        <v>249</v>
      </c>
      <c r="E92" s="69">
        <v>1200</v>
      </c>
      <c r="F92" s="24">
        <v>401.88</v>
      </c>
      <c r="G92" s="24">
        <v>416.8</v>
      </c>
      <c r="H92" s="24">
        <f t="shared" si="3"/>
        <v>783.2</v>
      </c>
    </row>
    <row r="93" spans="1:8" x14ac:dyDescent="0.35">
      <c r="A93" s="154"/>
      <c r="B93" s="63" t="s">
        <v>82</v>
      </c>
      <c r="C93" s="3" t="s">
        <v>327</v>
      </c>
      <c r="D93" s="3" t="s">
        <v>249</v>
      </c>
      <c r="E93" s="69">
        <v>900</v>
      </c>
      <c r="F93" s="24">
        <v>50.5</v>
      </c>
      <c r="G93" s="24">
        <v>0</v>
      </c>
      <c r="H93" s="24">
        <f t="shared" si="3"/>
        <v>900</v>
      </c>
    </row>
    <row r="94" spans="1:8" x14ac:dyDescent="0.35">
      <c r="A94" s="154"/>
      <c r="B94" s="63" t="s">
        <v>83</v>
      </c>
      <c r="C94" s="3" t="s">
        <v>327</v>
      </c>
      <c r="D94" s="3" t="s">
        <v>249</v>
      </c>
      <c r="E94" s="69">
        <v>50</v>
      </c>
      <c r="F94" s="24">
        <v>0</v>
      </c>
      <c r="G94" s="24">
        <v>0</v>
      </c>
      <c r="H94" s="24">
        <f t="shared" si="3"/>
        <v>50</v>
      </c>
    </row>
    <row r="95" spans="1:8" x14ac:dyDescent="0.35">
      <c r="A95" s="154"/>
      <c r="B95" s="63" t="s">
        <v>84</v>
      </c>
      <c r="C95" s="3" t="s">
        <v>327</v>
      </c>
      <c r="D95" s="3" t="s">
        <v>249</v>
      </c>
      <c r="E95" s="69">
        <v>50</v>
      </c>
      <c r="F95" s="24">
        <v>0</v>
      </c>
      <c r="G95" s="24">
        <v>0</v>
      </c>
      <c r="H95" s="24">
        <f t="shared" si="3"/>
        <v>50</v>
      </c>
    </row>
    <row r="96" spans="1:8" x14ac:dyDescent="0.35">
      <c r="A96" s="154"/>
      <c r="B96" s="63" t="s">
        <v>85</v>
      </c>
      <c r="C96" s="3" t="s">
        <v>327</v>
      </c>
      <c r="D96" s="3" t="s">
        <v>249</v>
      </c>
      <c r="E96" s="69">
        <v>5970</v>
      </c>
      <c r="F96" s="24">
        <v>0</v>
      </c>
      <c r="G96" s="22">
        <v>0</v>
      </c>
      <c r="H96" s="24">
        <f t="shared" si="3"/>
        <v>5970</v>
      </c>
    </row>
    <row r="97" spans="1:8" x14ac:dyDescent="0.35">
      <c r="A97" s="154"/>
      <c r="B97" s="63" t="s">
        <v>86</v>
      </c>
      <c r="C97" s="3" t="s">
        <v>327</v>
      </c>
      <c r="D97" s="24" t="s">
        <v>248</v>
      </c>
      <c r="E97" s="69">
        <v>170</v>
      </c>
      <c r="F97" s="24">
        <v>0</v>
      </c>
      <c r="G97" s="24">
        <v>0</v>
      </c>
      <c r="H97" s="24">
        <f t="shared" si="3"/>
        <v>170</v>
      </c>
    </row>
    <row r="98" spans="1:8" x14ac:dyDescent="0.35">
      <c r="A98" s="154"/>
      <c r="B98" s="63" t="s">
        <v>87</v>
      </c>
      <c r="C98" s="3" t="s">
        <v>327</v>
      </c>
      <c r="D98" s="24" t="s">
        <v>248</v>
      </c>
      <c r="E98" s="69">
        <v>450</v>
      </c>
      <c r="F98" s="24">
        <v>0</v>
      </c>
      <c r="G98" s="24">
        <v>0</v>
      </c>
      <c r="H98" s="24">
        <f t="shared" si="3"/>
        <v>450</v>
      </c>
    </row>
    <row r="99" spans="1:8" x14ac:dyDescent="0.35">
      <c r="A99" s="154"/>
      <c r="B99" s="63" t="s">
        <v>88</v>
      </c>
      <c r="C99" s="3" t="s">
        <v>327</v>
      </c>
      <c r="D99" s="24" t="s">
        <v>248</v>
      </c>
      <c r="E99" s="69">
        <v>100</v>
      </c>
      <c r="F99" s="24">
        <v>10.199999999999999</v>
      </c>
      <c r="G99" s="24">
        <v>0</v>
      </c>
      <c r="H99" s="24">
        <f t="shared" si="3"/>
        <v>100</v>
      </c>
    </row>
    <row r="100" spans="1:8" x14ac:dyDescent="0.35">
      <c r="A100" s="154"/>
      <c r="B100" s="63" t="s">
        <v>89</v>
      </c>
      <c r="C100" s="3" t="s">
        <v>327</v>
      </c>
      <c r="D100" s="24" t="s">
        <v>248</v>
      </c>
      <c r="E100" s="69">
        <v>390</v>
      </c>
      <c r="F100" s="24">
        <v>0</v>
      </c>
      <c r="G100" s="24">
        <v>0</v>
      </c>
      <c r="H100" s="24">
        <f t="shared" si="3"/>
        <v>390</v>
      </c>
    </row>
    <row r="101" spans="1:8" x14ac:dyDescent="0.35">
      <c r="A101" s="161" t="s">
        <v>90</v>
      </c>
      <c r="B101" s="63" t="s">
        <v>90</v>
      </c>
      <c r="C101" s="3" t="s">
        <v>327</v>
      </c>
      <c r="D101" s="24" t="s">
        <v>247</v>
      </c>
      <c r="E101" s="69">
        <v>300</v>
      </c>
      <c r="F101" s="24">
        <v>0</v>
      </c>
      <c r="G101" s="24">
        <v>0</v>
      </c>
      <c r="H101" s="24">
        <v>0</v>
      </c>
    </row>
    <row r="102" spans="1:8" x14ac:dyDescent="0.35">
      <c r="A102" s="163"/>
      <c r="B102" s="63" t="s">
        <v>90</v>
      </c>
      <c r="C102" s="3" t="s">
        <v>327</v>
      </c>
      <c r="D102" s="24" t="s">
        <v>248</v>
      </c>
      <c r="E102" s="69">
        <v>300</v>
      </c>
      <c r="F102" s="4">
        <v>8.6</v>
      </c>
      <c r="G102" s="4">
        <v>0</v>
      </c>
      <c r="H102" s="24">
        <f t="shared" si="3"/>
        <v>300</v>
      </c>
    </row>
    <row r="103" spans="1:8" x14ac:dyDescent="0.35">
      <c r="A103" s="161" t="s">
        <v>91</v>
      </c>
      <c r="B103" s="63" t="s">
        <v>92</v>
      </c>
      <c r="C103" s="3" t="s">
        <v>324</v>
      </c>
      <c r="D103" s="3" t="s">
        <v>238</v>
      </c>
      <c r="E103" s="69">
        <v>250</v>
      </c>
      <c r="F103" s="24">
        <v>28.9</v>
      </c>
      <c r="G103" s="24">
        <v>25.2</v>
      </c>
      <c r="H103" s="24">
        <f t="shared" si="3"/>
        <v>224.8</v>
      </c>
    </row>
    <row r="104" spans="1:8" x14ac:dyDescent="0.35">
      <c r="A104" s="162"/>
      <c r="B104" s="63" t="s">
        <v>92</v>
      </c>
      <c r="C104" s="3" t="s">
        <v>327</v>
      </c>
      <c r="D104" s="24" t="s">
        <v>248</v>
      </c>
      <c r="E104" s="69">
        <v>200</v>
      </c>
      <c r="F104" s="24">
        <v>27.2</v>
      </c>
      <c r="G104" s="24">
        <v>29.8</v>
      </c>
      <c r="H104" s="24">
        <f t="shared" si="3"/>
        <v>170.2</v>
      </c>
    </row>
    <row r="105" spans="1:8" x14ac:dyDescent="0.35">
      <c r="A105" s="162"/>
      <c r="B105" s="63" t="s">
        <v>255</v>
      </c>
      <c r="C105" s="3" t="s">
        <v>327</v>
      </c>
      <c r="D105" s="24" t="s">
        <v>247</v>
      </c>
      <c r="E105" s="69">
        <v>100</v>
      </c>
      <c r="F105" s="24">
        <v>26.7</v>
      </c>
      <c r="G105" s="24">
        <v>25.9</v>
      </c>
      <c r="H105" s="24">
        <f t="shared" si="3"/>
        <v>74.099999999999994</v>
      </c>
    </row>
    <row r="106" spans="1:8" x14ac:dyDescent="0.35">
      <c r="A106" s="162"/>
      <c r="B106" s="63" t="s">
        <v>93</v>
      </c>
      <c r="C106" s="3" t="s">
        <v>324</v>
      </c>
      <c r="D106" s="3" t="s">
        <v>238</v>
      </c>
      <c r="E106" s="69">
        <v>250</v>
      </c>
      <c r="F106" s="24">
        <v>44.6</v>
      </c>
      <c r="G106" s="24">
        <v>45</v>
      </c>
      <c r="H106" s="24">
        <f t="shared" si="3"/>
        <v>205</v>
      </c>
    </row>
    <row r="107" spans="1:8" x14ac:dyDescent="0.35">
      <c r="A107" s="163"/>
      <c r="B107" s="63" t="s">
        <v>93</v>
      </c>
      <c r="C107" s="3" t="s">
        <v>327</v>
      </c>
      <c r="D107" s="24" t="s">
        <v>248</v>
      </c>
      <c r="E107" s="69">
        <v>100</v>
      </c>
      <c r="F107" s="24">
        <v>24.7</v>
      </c>
      <c r="G107" s="24">
        <v>22.4</v>
      </c>
      <c r="H107" s="24">
        <f t="shared" si="3"/>
        <v>77.599999999999994</v>
      </c>
    </row>
    <row r="108" spans="1:8" x14ac:dyDescent="0.35">
      <c r="A108" s="154" t="s">
        <v>94</v>
      </c>
      <c r="B108" s="63" t="s">
        <v>95</v>
      </c>
      <c r="C108" s="3" t="s">
        <v>327</v>
      </c>
      <c r="D108" s="24" t="s">
        <v>248</v>
      </c>
      <c r="E108" s="69">
        <v>180</v>
      </c>
      <c r="F108" s="24">
        <v>37.700000000000003</v>
      </c>
      <c r="G108" s="4">
        <v>36.1</v>
      </c>
      <c r="H108" s="24">
        <f t="shared" si="3"/>
        <v>143.9</v>
      </c>
    </row>
    <row r="109" spans="1:8" x14ac:dyDescent="0.35">
      <c r="A109" s="154"/>
      <c r="B109" s="63" t="s">
        <v>96</v>
      </c>
      <c r="C109" s="3" t="s">
        <v>327</v>
      </c>
      <c r="D109" s="24" t="s">
        <v>248</v>
      </c>
      <c r="E109" s="69">
        <v>1000</v>
      </c>
      <c r="F109" s="24">
        <v>51.8</v>
      </c>
      <c r="G109" s="24">
        <v>58.7</v>
      </c>
      <c r="H109" s="24">
        <f t="shared" si="3"/>
        <v>941.3</v>
      </c>
    </row>
    <row r="110" spans="1:8" x14ac:dyDescent="0.35">
      <c r="A110" s="154" t="s">
        <v>97</v>
      </c>
      <c r="B110" s="63" t="s">
        <v>98</v>
      </c>
      <c r="C110" s="3" t="s">
        <v>327</v>
      </c>
      <c r="D110" s="24" t="s">
        <v>248</v>
      </c>
      <c r="E110" s="69">
        <v>100</v>
      </c>
      <c r="F110" s="24">
        <v>0</v>
      </c>
      <c r="G110" s="4">
        <v>0</v>
      </c>
      <c r="H110" s="24">
        <f t="shared" si="3"/>
        <v>100</v>
      </c>
    </row>
    <row r="111" spans="1:8" x14ac:dyDescent="0.35">
      <c r="A111" s="154"/>
      <c r="B111" s="63" t="s">
        <v>99</v>
      </c>
      <c r="C111" s="3" t="s">
        <v>327</v>
      </c>
      <c r="D111" s="24" t="s">
        <v>248</v>
      </c>
      <c r="E111" s="69">
        <v>1600</v>
      </c>
      <c r="F111" s="24">
        <v>672.7</v>
      </c>
      <c r="G111" s="24">
        <v>720.2</v>
      </c>
      <c r="H111" s="24">
        <f t="shared" si="3"/>
        <v>879.8</v>
      </c>
    </row>
    <row r="112" spans="1:8" x14ac:dyDescent="0.35">
      <c r="A112" s="154" t="s">
        <v>100</v>
      </c>
      <c r="B112" s="63" t="s">
        <v>101</v>
      </c>
      <c r="C112" s="3" t="s">
        <v>327</v>
      </c>
      <c r="D112" s="24" t="s">
        <v>248</v>
      </c>
      <c r="E112" s="69">
        <v>450</v>
      </c>
      <c r="F112" s="24">
        <v>0</v>
      </c>
      <c r="G112" s="24">
        <v>0</v>
      </c>
      <c r="H112" s="24">
        <f t="shared" si="3"/>
        <v>450</v>
      </c>
    </row>
    <row r="113" spans="1:8" x14ac:dyDescent="0.35">
      <c r="A113" s="154"/>
      <c r="B113" s="63" t="s">
        <v>101</v>
      </c>
      <c r="C113" s="3" t="s">
        <v>327</v>
      </c>
      <c r="D113" s="24" t="s">
        <v>247</v>
      </c>
      <c r="E113" s="69">
        <v>450</v>
      </c>
      <c r="F113" s="24">
        <v>176.1</v>
      </c>
      <c r="G113" s="24">
        <v>109.7</v>
      </c>
      <c r="H113" s="24">
        <f t="shared" si="3"/>
        <v>340.3</v>
      </c>
    </row>
    <row r="114" spans="1:8" x14ac:dyDescent="0.35">
      <c r="A114" s="161" t="s">
        <v>285</v>
      </c>
      <c r="B114" s="63" t="s">
        <v>180</v>
      </c>
      <c r="C114" s="3" t="s">
        <v>327</v>
      </c>
      <c r="D114" s="24" t="s">
        <v>228</v>
      </c>
      <c r="E114" s="69">
        <v>1000</v>
      </c>
      <c r="F114" s="24"/>
      <c r="G114" s="24"/>
      <c r="H114" s="24"/>
    </row>
    <row r="115" spans="1:8" x14ac:dyDescent="0.35">
      <c r="A115" s="163"/>
      <c r="B115" s="63" t="s">
        <v>180</v>
      </c>
      <c r="C115" s="3" t="s">
        <v>330</v>
      </c>
      <c r="D115" s="24" t="s">
        <v>243</v>
      </c>
      <c r="E115" s="69">
        <v>1000</v>
      </c>
      <c r="F115" s="24"/>
      <c r="G115" s="24"/>
      <c r="H115" s="24"/>
    </row>
    <row r="116" spans="1:8" x14ac:dyDescent="0.35">
      <c r="A116" s="53" t="s">
        <v>102</v>
      </c>
      <c r="B116" s="63" t="s">
        <v>103</v>
      </c>
      <c r="C116" s="3" t="s">
        <v>327</v>
      </c>
      <c r="D116" s="24" t="s">
        <v>248</v>
      </c>
      <c r="E116" s="69">
        <v>5000</v>
      </c>
      <c r="F116" s="24">
        <v>2153.1</v>
      </c>
      <c r="G116" s="24">
        <v>2091.6999999999998</v>
      </c>
      <c r="H116" s="24">
        <f t="shared" si="3"/>
        <v>2908.3</v>
      </c>
    </row>
    <row r="117" spans="1:8" x14ac:dyDescent="0.35">
      <c r="A117" s="154" t="s">
        <v>104</v>
      </c>
      <c r="B117" s="63" t="s">
        <v>105</v>
      </c>
      <c r="C117" s="3" t="s">
        <v>324</v>
      </c>
      <c r="D117" s="3" t="s">
        <v>238</v>
      </c>
      <c r="E117" s="69">
        <v>250</v>
      </c>
      <c r="F117" s="24">
        <v>62.7</v>
      </c>
      <c r="G117" s="24">
        <v>25</v>
      </c>
      <c r="H117" s="24">
        <f t="shared" si="3"/>
        <v>225</v>
      </c>
    </row>
    <row r="118" spans="1:8" x14ac:dyDescent="0.35">
      <c r="A118" s="154"/>
      <c r="B118" s="63" t="s">
        <v>105</v>
      </c>
      <c r="C118" s="3" t="s">
        <v>327</v>
      </c>
      <c r="D118" s="24" t="s">
        <v>247</v>
      </c>
      <c r="E118" s="69">
        <v>100</v>
      </c>
      <c r="F118" s="24">
        <v>19.489999999999998</v>
      </c>
      <c r="G118" s="24">
        <v>20.3</v>
      </c>
      <c r="H118" s="24">
        <f t="shared" si="3"/>
        <v>79.7</v>
      </c>
    </row>
    <row r="119" spans="1:8" x14ac:dyDescent="0.35">
      <c r="A119" s="2" t="s">
        <v>106</v>
      </c>
      <c r="B119" s="63" t="s">
        <v>107</v>
      </c>
      <c r="C119" s="3" t="s">
        <v>328</v>
      </c>
      <c r="D119" s="3" t="s">
        <v>240</v>
      </c>
      <c r="E119" s="69">
        <v>8000</v>
      </c>
      <c r="F119" s="4">
        <v>6662.9</v>
      </c>
      <c r="G119" s="4">
        <v>6471.5</v>
      </c>
      <c r="H119" s="24">
        <f>E119-G119</f>
        <v>1528.5</v>
      </c>
    </row>
    <row r="120" spans="1:8" x14ac:dyDescent="0.35">
      <c r="A120" s="154" t="s">
        <v>335</v>
      </c>
      <c r="B120" s="119" t="s">
        <v>335</v>
      </c>
      <c r="C120" s="71" t="s">
        <v>327</v>
      </c>
      <c r="D120" s="24" t="s">
        <v>247</v>
      </c>
      <c r="E120" s="69">
        <v>200</v>
      </c>
      <c r="F120" s="4">
        <v>0</v>
      </c>
      <c r="G120" s="4">
        <v>0</v>
      </c>
      <c r="H120" s="24">
        <f>E120-G120</f>
        <v>200</v>
      </c>
    </row>
    <row r="121" spans="1:8" x14ac:dyDescent="0.35">
      <c r="A121" s="154"/>
      <c r="B121" s="119" t="s">
        <v>335</v>
      </c>
      <c r="C121" s="71" t="s">
        <v>327</v>
      </c>
      <c r="D121" s="24" t="s">
        <v>248</v>
      </c>
      <c r="E121" s="69">
        <v>150</v>
      </c>
      <c r="F121" s="4">
        <v>0</v>
      </c>
      <c r="G121" s="4">
        <v>0</v>
      </c>
      <c r="H121" s="24">
        <f>E121-G121</f>
        <v>150</v>
      </c>
    </row>
    <row r="122" spans="1:8" x14ac:dyDescent="0.35">
      <c r="A122" s="154" t="s">
        <v>336</v>
      </c>
      <c r="B122" s="119" t="s">
        <v>337</v>
      </c>
      <c r="C122" s="71" t="s">
        <v>327</v>
      </c>
      <c r="D122" s="24" t="s">
        <v>248</v>
      </c>
      <c r="E122" s="69">
        <v>100</v>
      </c>
      <c r="F122" s="4">
        <v>0</v>
      </c>
      <c r="G122" s="4">
        <v>0</v>
      </c>
      <c r="H122" s="24">
        <v>0</v>
      </c>
    </row>
    <row r="123" spans="1:8" x14ac:dyDescent="0.35">
      <c r="A123" s="154"/>
      <c r="B123" s="119" t="s">
        <v>337</v>
      </c>
      <c r="C123" s="71" t="s">
        <v>324</v>
      </c>
      <c r="D123" s="3" t="s">
        <v>238</v>
      </c>
      <c r="E123" s="69">
        <v>100</v>
      </c>
      <c r="F123" s="4">
        <v>0</v>
      </c>
      <c r="G123" s="4">
        <v>0</v>
      </c>
      <c r="H123" s="24">
        <v>0</v>
      </c>
    </row>
    <row r="124" spans="1:8" x14ac:dyDescent="0.35">
      <c r="A124" s="154"/>
      <c r="B124" s="119" t="s">
        <v>336</v>
      </c>
      <c r="C124" s="71" t="s">
        <v>327</v>
      </c>
      <c r="D124" s="24" t="s">
        <v>247</v>
      </c>
      <c r="E124" s="69">
        <v>750</v>
      </c>
      <c r="F124" s="4">
        <v>0</v>
      </c>
      <c r="G124" s="4">
        <v>0</v>
      </c>
      <c r="H124" s="24">
        <v>0</v>
      </c>
    </row>
    <row r="125" spans="1:8" x14ac:dyDescent="0.35">
      <c r="A125" s="154"/>
      <c r="B125" s="119" t="s">
        <v>336</v>
      </c>
      <c r="C125" s="71" t="s">
        <v>327</v>
      </c>
      <c r="D125" s="24" t="s">
        <v>248</v>
      </c>
      <c r="E125" s="69">
        <v>200</v>
      </c>
      <c r="F125" s="4">
        <v>0</v>
      </c>
      <c r="G125" s="4">
        <v>0</v>
      </c>
      <c r="H125" s="24">
        <v>0</v>
      </c>
    </row>
    <row r="126" spans="1:8" x14ac:dyDescent="0.35">
      <c r="A126" s="178" t="s">
        <v>63</v>
      </c>
      <c r="B126" s="179"/>
      <c r="C126" s="146"/>
      <c r="D126" s="19"/>
      <c r="E126" s="72">
        <f>SUM(E76:E125)</f>
        <v>48350</v>
      </c>
      <c r="F126" s="48">
        <f>SUM(F76:F125)</f>
        <v>13352.189999999999</v>
      </c>
      <c r="G126" s="48">
        <f>SUM(G76:G125)</f>
        <v>12865.8</v>
      </c>
      <c r="H126" s="46"/>
    </row>
    <row r="127" spans="1:8" x14ac:dyDescent="0.35">
      <c r="A127" s="180" t="s">
        <v>64</v>
      </c>
      <c r="B127" s="181"/>
      <c r="C127" s="75"/>
      <c r="D127" s="11"/>
      <c r="E127" s="73"/>
      <c r="F127" s="182"/>
      <c r="G127" s="182"/>
      <c r="H127" s="182"/>
    </row>
    <row r="128" spans="1:8" x14ac:dyDescent="0.35">
      <c r="A128" s="183" t="s">
        <v>280</v>
      </c>
      <c r="B128" s="184"/>
      <c r="C128" s="184"/>
      <c r="D128" s="184"/>
      <c r="E128" s="184"/>
      <c r="F128" s="184"/>
      <c r="G128" s="184"/>
      <c r="H128" s="185"/>
    </row>
    <row r="129" spans="1:8" x14ac:dyDescent="0.35">
      <c r="A129" s="154" t="s">
        <v>109</v>
      </c>
      <c r="B129" s="63" t="s">
        <v>109</v>
      </c>
      <c r="C129" s="3" t="s">
        <v>330</v>
      </c>
      <c r="D129" s="3" t="s">
        <v>232</v>
      </c>
      <c r="E129" s="69">
        <v>320</v>
      </c>
      <c r="F129" s="24">
        <v>21.9</v>
      </c>
      <c r="G129" s="24">
        <v>8.4</v>
      </c>
      <c r="H129" s="24">
        <f>E129-G129</f>
        <v>311.60000000000002</v>
      </c>
    </row>
    <row r="130" spans="1:8" x14ac:dyDescent="0.35">
      <c r="A130" s="154"/>
      <c r="B130" s="63" t="s">
        <v>111</v>
      </c>
      <c r="C130" s="3" t="s">
        <v>330</v>
      </c>
      <c r="D130" s="3" t="s">
        <v>232</v>
      </c>
      <c r="E130" s="69">
        <v>1280</v>
      </c>
      <c r="F130" s="24">
        <v>516.79999999999995</v>
      </c>
      <c r="G130" s="24">
        <v>521.5</v>
      </c>
      <c r="H130" s="24">
        <f>E130-G130</f>
        <v>758.5</v>
      </c>
    </row>
    <row r="131" spans="1:8" ht="39.5" x14ac:dyDescent="0.35">
      <c r="A131" s="53" t="s">
        <v>112</v>
      </c>
      <c r="B131" s="64" t="s">
        <v>113</v>
      </c>
      <c r="C131" s="18" t="s">
        <v>330</v>
      </c>
      <c r="D131" s="3" t="s">
        <v>246</v>
      </c>
      <c r="E131" s="69">
        <v>2700</v>
      </c>
      <c r="F131" s="24">
        <v>599.6</v>
      </c>
      <c r="G131" s="24">
        <v>799.1</v>
      </c>
      <c r="H131" s="24">
        <f>E131-G131</f>
        <v>1900.9</v>
      </c>
    </row>
    <row r="132" spans="1:8" x14ac:dyDescent="0.35">
      <c r="A132" s="178" t="s">
        <v>63</v>
      </c>
      <c r="B132" s="179"/>
      <c r="C132" s="146"/>
      <c r="D132" s="9"/>
      <c r="E132" s="74">
        <f>SUM(E129:E131)</f>
        <v>4300</v>
      </c>
      <c r="F132" s="47">
        <f>SUM(F129:F131)</f>
        <v>1138.3</v>
      </c>
      <c r="G132" s="47">
        <f>SUM(G129:G131)</f>
        <v>1329</v>
      </c>
      <c r="H132" s="46"/>
    </row>
    <row r="133" spans="1:8" x14ac:dyDescent="0.35">
      <c r="A133" s="180" t="s">
        <v>64</v>
      </c>
      <c r="B133" s="181"/>
      <c r="C133" s="75"/>
      <c r="D133" s="12"/>
      <c r="E133" s="73"/>
      <c r="F133" s="182"/>
      <c r="G133" s="182"/>
      <c r="H133" s="182"/>
    </row>
    <row r="134" spans="1:8" x14ac:dyDescent="0.35">
      <c r="A134" s="183" t="s">
        <v>278</v>
      </c>
      <c r="B134" s="184"/>
      <c r="C134" s="184"/>
      <c r="D134" s="184"/>
      <c r="E134" s="184"/>
      <c r="F134" s="184"/>
      <c r="G134" s="184"/>
      <c r="H134" s="185"/>
    </row>
    <row r="135" spans="1:8" ht="15.5" customHeight="1" x14ac:dyDescent="0.35">
      <c r="A135" s="53" t="s">
        <v>115</v>
      </c>
      <c r="B135" s="63" t="s">
        <v>115</v>
      </c>
      <c r="C135" s="3" t="s">
        <v>330</v>
      </c>
      <c r="D135" s="3" t="s">
        <v>241</v>
      </c>
      <c r="E135" s="69">
        <v>1200</v>
      </c>
      <c r="F135" s="24">
        <v>0</v>
      </c>
      <c r="G135" s="24">
        <v>574.29999999999995</v>
      </c>
      <c r="H135" s="24">
        <f>E135-G135</f>
        <v>625.70000000000005</v>
      </c>
    </row>
    <row r="136" spans="1:8" x14ac:dyDescent="0.35">
      <c r="A136" s="154" t="s">
        <v>252</v>
      </c>
      <c r="B136" s="63" t="s">
        <v>119</v>
      </c>
      <c r="C136" s="3" t="s">
        <v>330</v>
      </c>
      <c r="D136" s="3" t="s">
        <v>231</v>
      </c>
      <c r="E136" s="69">
        <v>700</v>
      </c>
      <c r="F136" s="24">
        <v>4.5999999999999996</v>
      </c>
      <c r="G136" s="24">
        <v>4.4000000000000004</v>
      </c>
      <c r="H136" s="24">
        <f>E136-G136</f>
        <v>695.6</v>
      </c>
    </row>
    <row r="137" spans="1:8" x14ac:dyDescent="0.35">
      <c r="A137" s="154"/>
      <c r="B137" s="63" t="s">
        <v>121</v>
      </c>
      <c r="C137" s="3" t="s">
        <v>330</v>
      </c>
      <c r="D137" s="3" t="s">
        <v>231</v>
      </c>
      <c r="E137" s="69">
        <v>700</v>
      </c>
      <c r="F137" s="24">
        <v>327.3</v>
      </c>
      <c r="G137" s="24">
        <v>307.39999999999998</v>
      </c>
      <c r="H137" s="24">
        <f>E137-G137</f>
        <v>392.6</v>
      </c>
    </row>
    <row r="138" spans="1:8" x14ac:dyDescent="0.35">
      <c r="A138" s="154" t="s">
        <v>122</v>
      </c>
      <c r="B138" s="119" t="s">
        <v>123</v>
      </c>
      <c r="C138" s="3" t="s">
        <v>330</v>
      </c>
      <c r="D138" s="3" t="s">
        <v>231</v>
      </c>
      <c r="E138" s="69">
        <v>2000</v>
      </c>
      <c r="F138" s="24">
        <v>0</v>
      </c>
      <c r="G138" s="24">
        <v>0</v>
      </c>
      <c r="H138" s="24">
        <f>E138-G138</f>
        <v>2000</v>
      </c>
    </row>
    <row r="139" spans="1:8" x14ac:dyDescent="0.35">
      <c r="A139" s="154"/>
      <c r="B139" s="3" t="s">
        <v>117</v>
      </c>
      <c r="C139" s="71" t="s">
        <v>330</v>
      </c>
      <c r="D139" s="3" t="s">
        <v>231</v>
      </c>
      <c r="E139" s="69">
        <v>4000</v>
      </c>
      <c r="F139" s="24">
        <v>0</v>
      </c>
      <c r="G139" s="24">
        <v>0</v>
      </c>
      <c r="H139" s="24">
        <f>E139-G139</f>
        <v>4000</v>
      </c>
    </row>
    <row r="140" spans="1:8" x14ac:dyDescent="0.35">
      <c r="A140" s="178" t="s">
        <v>63</v>
      </c>
      <c r="B140" s="179"/>
      <c r="C140" s="146"/>
      <c r="D140" s="16"/>
      <c r="E140" s="72">
        <f>SUM(E135:E139)</f>
        <v>8600</v>
      </c>
      <c r="F140" s="47">
        <f>SUM(F135:F139)</f>
        <v>331.90000000000003</v>
      </c>
      <c r="G140" s="47">
        <f>SUM(G135:G139)</f>
        <v>886.09999999999991</v>
      </c>
      <c r="H140" s="46"/>
    </row>
    <row r="141" spans="1:8" x14ac:dyDescent="0.35">
      <c r="A141" s="180" t="s">
        <v>64</v>
      </c>
      <c r="B141" s="181"/>
      <c r="C141" s="75"/>
      <c r="D141" s="12"/>
      <c r="E141" s="73"/>
      <c r="F141" s="182"/>
      <c r="G141" s="182"/>
      <c r="H141" s="182"/>
    </row>
    <row r="142" spans="1:8" x14ac:dyDescent="0.35">
      <c r="A142" s="183" t="s">
        <v>277</v>
      </c>
      <c r="B142" s="184"/>
      <c r="C142" s="184"/>
      <c r="D142" s="184"/>
      <c r="E142" s="184"/>
      <c r="F142" s="184"/>
      <c r="G142" s="184"/>
      <c r="H142" s="185"/>
    </row>
    <row r="143" spans="1:8" x14ac:dyDescent="0.35">
      <c r="A143" s="162" t="s">
        <v>124</v>
      </c>
      <c r="B143" s="63" t="s">
        <v>124</v>
      </c>
      <c r="C143" s="3" t="s">
        <v>324</v>
      </c>
      <c r="D143" s="3" t="s">
        <v>236</v>
      </c>
      <c r="E143" s="69">
        <v>900</v>
      </c>
      <c r="F143" s="24">
        <v>268.89999999999998</v>
      </c>
      <c r="G143" s="24">
        <v>481.4</v>
      </c>
      <c r="H143" s="24">
        <f>E143-G143</f>
        <v>418.6</v>
      </c>
    </row>
    <row r="144" spans="1:8" x14ac:dyDescent="0.35">
      <c r="A144" s="163"/>
      <c r="B144" s="63" t="s">
        <v>124</v>
      </c>
      <c r="C144" s="3" t="s">
        <v>327</v>
      </c>
      <c r="D144" s="3" t="s">
        <v>228</v>
      </c>
      <c r="E144" s="69">
        <v>3000</v>
      </c>
      <c r="F144" s="4">
        <f>1021.5+325.9</f>
        <v>1347.4</v>
      </c>
      <c r="G144" s="4">
        <v>1063.5999999999999</v>
      </c>
      <c r="H144" s="24">
        <f>E144-G144</f>
        <v>1936.4</v>
      </c>
    </row>
    <row r="145" spans="1:8" x14ac:dyDescent="0.35">
      <c r="A145" s="178" t="s">
        <v>63</v>
      </c>
      <c r="B145" s="179"/>
      <c r="C145" s="146"/>
      <c r="D145" s="8"/>
      <c r="E145" s="74">
        <f>SUM(E143:E144)</f>
        <v>3900</v>
      </c>
      <c r="F145" s="47">
        <f>SUM(F143:F144)</f>
        <v>1616.3000000000002</v>
      </c>
      <c r="G145" s="47">
        <f>SUM(G143:G144)</f>
        <v>1545</v>
      </c>
      <c r="H145" s="46"/>
    </row>
    <row r="146" spans="1:8" x14ac:dyDescent="0.35">
      <c r="A146" s="180" t="s">
        <v>64</v>
      </c>
      <c r="B146" s="181"/>
      <c r="C146" s="75"/>
      <c r="D146" s="13"/>
      <c r="E146" s="75"/>
      <c r="F146" s="182"/>
      <c r="G146" s="182"/>
      <c r="H146" s="182"/>
    </row>
    <row r="147" spans="1:8" x14ac:dyDescent="0.35">
      <c r="A147" s="183" t="s">
        <v>223</v>
      </c>
      <c r="B147" s="184"/>
      <c r="C147" s="184"/>
      <c r="D147" s="184"/>
      <c r="E147" s="184"/>
      <c r="F147" s="184"/>
      <c r="G147" s="184"/>
      <c r="H147" s="185"/>
    </row>
    <row r="148" spans="1:8" x14ac:dyDescent="0.35">
      <c r="A148" s="2" t="s">
        <v>126</v>
      </c>
      <c r="B148" s="63" t="s">
        <v>127</v>
      </c>
      <c r="C148" s="3" t="s">
        <v>327</v>
      </c>
      <c r="D148" s="24" t="s">
        <v>247</v>
      </c>
      <c r="E148" s="69">
        <v>800</v>
      </c>
      <c r="F148" s="4">
        <v>108.2</v>
      </c>
      <c r="G148" s="4">
        <v>51.6</v>
      </c>
      <c r="H148" s="24">
        <f t="shared" ref="H148:H169" si="4">E148-G148</f>
        <v>748.4</v>
      </c>
    </row>
    <row r="149" spans="1:8" x14ac:dyDescent="0.35">
      <c r="A149" s="154" t="s">
        <v>129</v>
      </c>
      <c r="B149" s="63" t="s">
        <v>129</v>
      </c>
      <c r="C149" s="3" t="s">
        <v>330</v>
      </c>
      <c r="D149" s="3" t="s">
        <v>250</v>
      </c>
      <c r="E149" s="69">
        <v>400</v>
      </c>
      <c r="F149" s="24">
        <v>0</v>
      </c>
      <c r="G149" s="24">
        <v>11.8</v>
      </c>
      <c r="H149" s="24">
        <f t="shared" si="4"/>
        <v>388.2</v>
      </c>
    </row>
    <row r="150" spans="1:8" x14ac:dyDescent="0.35">
      <c r="A150" s="154"/>
      <c r="B150" s="63" t="s">
        <v>129</v>
      </c>
      <c r="C150" s="3" t="s">
        <v>324</v>
      </c>
      <c r="D150" s="3" t="s">
        <v>238</v>
      </c>
      <c r="E150" s="69">
        <v>700</v>
      </c>
      <c r="F150" s="24">
        <v>302.89999999999998</v>
      </c>
      <c r="G150" s="24">
        <v>300.7</v>
      </c>
      <c r="H150" s="24">
        <f t="shared" si="4"/>
        <v>399.3</v>
      </c>
    </row>
    <row r="151" spans="1:8" x14ac:dyDescent="0.35">
      <c r="A151" s="154" t="s">
        <v>131</v>
      </c>
      <c r="B151" s="63" t="s">
        <v>131</v>
      </c>
      <c r="C151" s="3" t="s">
        <v>327</v>
      </c>
      <c r="D151" s="24" t="s">
        <v>248</v>
      </c>
      <c r="E151" s="69">
        <v>720</v>
      </c>
      <c r="F151" s="24">
        <v>381.1</v>
      </c>
      <c r="G151" s="24">
        <v>363.5</v>
      </c>
      <c r="H151" s="24">
        <f t="shared" si="4"/>
        <v>356.5</v>
      </c>
    </row>
    <row r="152" spans="1:8" x14ac:dyDescent="0.35">
      <c r="A152" s="164"/>
      <c r="B152" s="63" t="s">
        <v>131</v>
      </c>
      <c r="C152" s="3" t="s">
        <v>327</v>
      </c>
      <c r="D152" s="24" t="s">
        <v>247</v>
      </c>
      <c r="E152" s="69">
        <v>1290</v>
      </c>
      <c r="F152" s="4">
        <v>17.399999999999999</v>
      </c>
      <c r="G152" s="4">
        <v>0</v>
      </c>
      <c r="H152" s="24">
        <f t="shared" si="4"/>
        <v>1290</v>
      </c>
    </row>
    <row r="153" spans="1:8" ht="26" x14ac:dyDescent="0.35">
      <c r="A153" s="53" t="s">
        <v>133</v>
      </c>
      <c r="B153" s="63" t="s">
        <v>134</v>
      </c>
      <c r="C153" s="3" t="s">
        <v>330</v>
      </c>
      <c r="D153" s="3" t="s">
        <v>250</v>
      </c>
      <c r="E153" s="69">
        <v>3500</v>
      </c>
      <c r="F153" s="24">
        <v>0</v>
      </c>
      <c r="G153" s="24">
        <v>0</v>
      </c>
      <c r="H153" s="24">
        <f t="shared" si="4"/>
        <v>3500</v>
      </c>
    </row>
    <row r="154" spans="1:8" x14ac:dyDescent="0.35">
      <c r="A154" s="154" t="s">
        <v>136</v>
      </c>
      <c r="B154" s="3" t="s">
        <v>259</v>
      </c>
      <c r="C154" s="3" t="s">
        <v>330</v>
      </c>
      <c r="D154" s="3" t="s">
        <v>250</v>
      </c>
      <c r="E154" s="76">
        <v>1400</v>
      </c>
      <c r="F154" s="24">
        <v>783.5</v>
      </c>
      <c r="G154" s="24">
        <v>772.1</v>
      </c>
      <c r="H154" s="24">
        <f t="shared" si="4"/>
        <v>627.9</v>
      </c>
    </row>
    <row r="155" spans="1:8" x14ac:dyDescent="0.35">
      <c r="A155" s="154"/>
      <c r="B155" s="33" t="s">
        <v>258</v>
      </c>
      <c r="C155" s="33" t="s">
        <v>324</v>
      </c>
      <c r="D155" s="3" t="s">
        <v>238</v>
      </c>
      <c r="E155" s="76">
        <v>500</v>
      </c>
      <c r="F155" s="24">
        <v>87.1</v>
      </c>
      <c r="G155" s="24">
        <v>41.6</v>
      </c>
      <c r="H155" s="24">
        <f t="shared" si="4"/>
        <v>458.4</v>
      </c>
    </row>
    <row r="156" spans="1:8" x14ac:dyDescent="0.35">
      <c r="A156" s="154"/>
      <c r="B156" s="33" t="s">
        <v>257</v>
      </c>
      <c r="C156" s="33" t="s">
        <v>327</v>
      </c>
      <c r="D156" s="24" t="s">
        <v>247</v>
      </c>
      <c r="E156" s="76">
        <v>2000</v>
      </c>
      <c r="F156" s="24">
        <v>425.6</v>
      </c>
      <c r="G156" s="24">
        <v>483</v>
      </c>
      <c r="H156" s="24">
        <f t="shared" si="4"/>
        <v>1517</v>
      </c>
    </row>
    <row r="157" spans="1:8" x14ac:dyDescent="0.35">
      <c r="A157" s="154"/>
      <c r="B157" s="65" t="s">
        <v>138</v>
      </c>
      <c r="C157" s="33" t="s">
        <v>327</v>
      </c>
      <c r="D157" s="24" t="s">
        <v>248</v>
      </c>
      <c r="E157" s="76">
        <v>700</v>
      </c>
      <c r="F157" s="24">
        <v>509.6</v>
      </c>
      <c r="G157" s="24">
        <v>499.2</v>
      </c>
      <c r="H157" s="24">
        <f t="shared" si="4"/>
        <v>200.8</v>
      </c>
    </row>
    <row r="158" spans="1:8" x14ac:dyDescent="0.35">
      <c r="A158" s="154"/>
      <c r="B158" s="65" t="s">
        <v>138</v>
      </c>
      <c r="C158" s="33" t="s">
        <v>327</v>
      </c>
      <c r="D158" s="24" t="s">
        <v>247</v>
      </c>
      <c r="E158" s="76">
        <v>4500</v>
      </c>
      <c r="F158" s="24">
        <v>1538.7</v>
      </c>
      <c r="G158" s="24">
        <v>1699.2</v>
      </c>
      <c r="H158" s="24">
        <f t="shared" si="4"/>
        <v>2800.8</v>
      </c>
    </row>
    <row r="159" spans="1:8" ht="26.5" x14ac:dyDescent="0.35">
      <c r="A159" s="154"/>
      <c r="B159" s="65" t="s">
        <v>139</v>
      </c>
      <c r="C159" s="33" t="s">
        <v>330</v>
      </c>
      <c r="D159" s="3" t="s">
        <v>250</v>
      </c>
      <c r="E159" s="76">
        <v>1000</v>
      </c>
      <c r="F159" s="24">
        <v>18.8</v>
      </c>
      <c r="G159" s="24">
        <v>13</v>
      </c>
      <c r="H159" s="24">
        <f t="shared" si="4"/>
        <v>987</v>
      </c>
    </row>
    <row r="160" spans="1:8" ht="26" x14ac:dyDescent="0.35">
      <c r="A160" s="154"/>
      <c r="B160" s="66" t="s">
        <v>139</v>
      </c>
      <c r="C160" s="49" t="s">
        <v>324</v>
      </c>
      <c r="D160" s="3" t="s">
        <v>238</v>
      </c>
      <c r="E160" s="76">
        <v>500</v>
      </c>
      <c r="F160" s="24">
        <v>137</v>
      </c>
      <c r="G160" s="24">
        <v>280.39999999999998</v>
      </c>
      <c r="H160" s="24">
        <f t="shared" si="4"/>
        <v>219.60000000000002</v>
      </c>
    </row>
    <row r="161" spans="1:8" x14ac:dyDescent="0.35">
      <c r="A161" s="154"/>
      <c r="B161" s="65" t="s">
        <v>141</v>
      </c>
      <c r="C161" s="33" t="s">
        <v>324</v>
      </c>
      <c r="D161" s="3" t="s">
        <v>238</v>
      </c>
      <c r="E161" s="76">
        <v>800</v>
      </c>
      <c r="F161" s="24">
        <v>137</v>
      </c>
      <c r="G161" s="24">
        <v>142.6</v>
      </c>
      <c r="H161" s="24">
        <f t="shared" si="4"/>
        <v>657.4</v>
      </c>
    </row>
    <row r="162" spans="1:8" x14ac:dyDescent="0.35">
      <c r="A162" s="154"/>
      <c r="B162" s="65" t="s">
        <v>142</v>
      </c>
      <c r="C162" s="33" t="s">
        <v>327</v>
      </c>
      <c r="D162" s="3" t="s">
        <v>249</v>
      </c>
      <c r="E162" s="76">
        <v>500</v>
      </c>
      <c r="F162" s="24">
        <v>28.4</v>
      </c>
      <c r="G162" s="24">
        <v>0</v>
      </c>
      <c r="H162" s="24">
        <f t="shared" si="4"/>
        <v>500</v>
      </c>
    </row>
    <row r="163" spans="1:8" x14ac:dyDescent="0.35">
      <c r="A163" s="154"/>
      <c r="B163" s="65" t="s">
        <v>256</v>
      </c>
      <c r="C163" s="33" t="s">
        <v>327</v>
      </c>
      <c r="D163" s="24" t="s">
        <v>248</v>
      </c>
      <c r="E163" s="76">
        <v>300</v>
      </c>
      <c r="F163" s="24">
        <v>0</v>
      </c>
      <c r="G163" s="24">
        <v>0</v>
      </c>
      <c r="H163" s="24">
        <f t="shared" si="4"/>
        <v>300</v>
      </c>
    </row>
    <row r="164" spans="1:8" x14ac:dyDescent="0.35">
      <c r="A164" s="154"/>
      <c r="B164" s="65" t="s">
        <v>142</v>
      </c>
      <c r="C164" s="21" t="s">
        <v>324</v>
      </c>
      <c r="D164" s="3" t="s">
        <v>238</v>
      </c>
      <c r="E164" s="76">
        <v>1760</v>
      </c>
      <c r="F164" s="24">
        <v>439.7</v>
      </c>
      <c r="G164" s="24">
        <v>407.7</v>
      </c>
      <c r="H164" s="24">
        <f t="shared" si="4"/>
        <v>1352.3</v>
      </c>
    </row>
    <row r="165" spans="1:8" x14ac:dyDescent="0.35">
      <c r="A165" s="154" t="s">
        <v>143</v>
      </c>
      <c r="B165" s="63" t="s">
        <v>144</v>
      </c>
      <c r="C165" s="3" t="s">
        <v>330</v>
      </c>
      <c r="D165" s="3" t="s">
        <v>250</v>
      </c>
      <c r="E165" s="69">
        <v>480</v>
      </c>
      <c r="F165" s="24">
        <v>78.7</v>
      </c>
      <c r="G165" s="24">
        <v>81.8</v>
      </c>
      <c r="H165" s="24">
        <f t="shared" si="4"/>
        <v>398.2</v>
      </c>
    </row>
    <row r="166" spans="1:8" x14ac:dyDescent="0.35">
      <c r="A166" s="154"/>
      <c r="B166" s="63" t="s">
        <v>145</v>
      </c>
      <c r="C166" s="3" t="s">
        <v>324</v>
      </c>
      <c r="D166" s="3" t="s">
        <v>238</v>
      </c>
      <c r="E166" s="69">
        <v>360</v>
      </c>
      <c r="F166" s="24">
        <v>128</v>
      </c>
      <c r="G166" s="24">
        <v>89</v>
      </c>
      <c r="H166" s="24">
        <f t="shared" si="4"/>
        <v>271</v>
      </c>
    </row>
    <row r="167" spans="1:8" x14ac:dyDescent="0.35">
      <c r="A167" s="154"/>
      <c r="B167" s="63" t="s">
        <v>145</v>
      </c>
      <c r="C167" s="3" t="s">
        <v>330</v>
      </c>
      <c r="D167" s="3" t="s">
        <v>250</v>
      </c>
      <c r="E167" s="69">
        <v>800</v>
      </c>
      <c r="F167" s="24">
        <v>149.80000000000001</v>
      </c>
      <c r="G167" s="24">
        <v>170.4</v>
      </c>
      <c r="H167" s="24">
        <f t="shared" si="4"/>
        <v>629.6</v>
      </c>
    </row>
    <row r="168" spans="1:8" x14ac:dyDescent="0.35">
      <c r="A168" s="154" t="s">
        <v>146</v>
      </c>
      <c r="B168" s="63" t="s">
        <v>147</v>
      </c>
      <c r="C168" s="3" t="s">
        <v>330</v>
      </c>
      <c r="D168" s="3" t="s">
        <v>241</v>
      </c>
      <c r="E168" s="69">
        <v>2000</v>
      </c>
      <c r="F168" s="24">
        <v>968.6</v>
      </c>
      <c r="G168" s="24">
        <v>970.8</v>
      </c>
      <c r="H168" s="24">
        <f t="shared" si="4"/>
        <v>1029.2</v>
      </c>
    </row>
    <row r="169" spans="1:8" x14ac:dyDescent="0.35">
      <c r="A169" s="154"/>
      <c r="B169" s="63" t="s">
        <v>146</v>
      </c>
      <c r="C169" s="3" t="s">
        <v>324</v>
      </c>
      <c r="D169" s="3" t="s">
        <v>236</v>
      </c>
      <c r="E169" s="69">
        <v>1500</v>
      </c>
      <c r="F169" s="4">
        <v>61.1</v>
      </c>
      <c r="G169" s="4">
        <v>49.6</v>
      </c>
      <c r="H169" s="24">
        <f t="shared" si="4"/>
        <v>1450.4</v>
      </c>
    </row>
    <row r="170" spans="1:8" x14ac:dyDescent="0.35">
      <c r="A170" s="178" t="s">
        <v>63</v>
      </c>
      <c r="B170" s="179"/>
      <c r="C170" s="146"/>
      <c r="D170" s="8"/>
      <c r="E170" s="74">
        <f>SUM(E148:E169)</f>
        <v>26510</v>
      </c>
      <c r="F170" s="47">
        <f>SUM(F148:F169)</f>
        <v>6301.2</v>
      </c>
      <c r="G170" s="47">
        <f>SUM(G148:G169)</f>
        <v>6428</v>
      </c>
      <c r="H170" s="46"/>
    </row>
    <row r="171" spans="1:8" x14ac:dyDescent="0.35">
      <c r="A171" s="180" t="s">
        <v>64</v>
      </c>
      <c r="B171" s="181"/>
      <c r="C171" s="75"/>
      <c r="D171" s="28"/>
      <c r="E171" s="77"/>
      <c r="F171" s="182"/>
      <c r="G171" s="182"/>
      <c r="H171" s="182"/>
    </row>
    <row r="172" spans="1:8" x14ac:dyDescent="0.35">
      <c r="A172" s="183" t="s">
        <v>276</v>
      </c>
      <c r="B172" s="184"/>
      <c r="C172" s="184"/>
      <c r="D172" s="184"/>
      <c r="E172" s="184"/>
      <c r="F172" s="184"/>
      <c r="G172" s="184"/>
      <c r="H172" s="185"/>
    </row>
    <row r="173" spans="1:8" x14ac:dyDescent="0.35">
      <c r="A173" s="154" t="s">
        <v>151</v>
      </c>
      <c r="B173" s="63" t="s">
        <v>152</v>
      </c>
      <c r="C173" s="3" t="s">
        <v>331</v>
      </c>
      <c r="D173" s="3" t="s">
        <v>234</v>
      </c>
      <c r="E173" s="69">
        <v>1200</v>
      </c>
      <c r="F173" s="4">
        <v>193.9</v>
      </c>
      <c r="G173" s="4">
        <v>336.8</v>
      </c>
      <c r="H173" s="24">
        <f>E173-G173</f>
        <v>863.2</v>
      </c>
    </row>
    <row r="174" spans="1:8" x14ac:dyDescent="0.35">
      <c r="A174" s="154"/>
      <c r="B174" s="63" t="s">
        <v>152</v>
      </c>
      <c r="C174" s="3" t="s">
        <v>332</v>
      </c>
      <c r="D174" s="3" t="s">
        <v>230</v>
      </c>
      <c r="E174" s="69">
        <v>1700</v>
      </c>
      <c r="F174" s="24">
        <v>300.42</v>
      </c>
      <c r="G174" s="24">
        <v>392.1</v>
      </c>
      <c r="H174" s="24">
        <f>E174-G174</f>
        <v>1307.9000000000001</v>
      </c>
    </row>
    <row r="175" spans="1:8" x14ac:dyDescent="0.35">
      <c r="A175" s="154"/>
      <c r="B175" s="63" t="s">
        <v>154</v>
      </c>
      <c r="C175" s="3" t="s">
        <v>331</v>
      </c>
      <c r="D175" s="3" t="s">
        <v>234</v>
      </c>
      <c r="E175" s="69">
        <v>2180</v>
      </c>
      <c r="F175" s="4">
        <v>444.9</v>
      </c>
      <c r="G175" s="4">
        <v>448.4</v>
      </c>
      <c r="H175" s="24">
        <f>E175-G175</f>
        <v>1731.6</v>
      </c>
    </row>
    <row r="176" spans="1:8" x14ac:dyDescent="0.35">
      <c r="A176" s="154"/>
      <c r="B176" s="63" t="s">
        <v>154</v>
      </c>
      <c r="C176" s="3" t="s">
        <v>332</v>
      </c>
      <c r="D176" s="3" t="s">
        <v>230</v>
      </c>
      <c r="E176" s="69">
        <v>940</v>
      </c>
      <c r="F176" s="24">
        <v>577.96</v>
      </c>
      <c r="G176" s="24">
        <v>555.29999999999995</v>
      </c>
      <c r="H176" s="24">
        <f>E176-G176</f>
        <v>384.70000000000005</v>
      </c>
    </row>
    <row r="177" spans="1:8" x14ac:dyDescent="0.35">
      <c r="A177" s="178" t="s">
        <v>63</v>
      </c>
      <c r="B177" s="179"/>
      <c r="C177" s="146"/>
      <c r="D177" s="8"/>
      <c r="E177" s="74">
        <f>SUM(E173:E176)</f>
        <v>6020</v>
      </c>
      <c r="F177" s="47">
        <f>SUM(F173:F176)</f>
        <v>1517.18</v>
      </c>
      <c r="G177" s="48">
        <f>SUM(G173:G176)</f>
        <v>1732.6000000000001</v>
      </c>
      <c r="H177" s="46"/>
    </row>
    <row r="178" spans="1:8" x14ac:dyDescent="0.35">
      <c r="A178" s="180" t="s">
        <v>64</v>
      </c>
      <c r="B178" s="181"/>
      <c r="C178" s="75"/>
      <c r="D178" s="28"/>
      <c r="E178" s="77"/>
      <c r="F178" s="182"/>
      <c r="G178" s="182"/>
      <c r="H178" s="182"/>
    </row>
    <row r="179" spans="1:8" x14ac:dyDescent="0.35">
      <c r="A179" s="183" t="s">
        <v>275</v>
      </c>
      <c r="B179" s="184"/>
      <c r="C179" s="184"/>
      <c r="D179" s="184"/>
      <c r="E179" s="184"/>
      <c r="F179" s="184"/>
      <c r="G179" s="184"/>
      <c r="H179" s="185"/>
    </row>
    <row r="180" spans="1:8" x14ac:dyDescent="0.35">
      <c r="A180" s="2" t="s">
        <v>155</v>
      </c>
      <c r="B180" s="63" t="s">
        <v>156</v>
      </c>
      <c r="C180" s="3" t="s">
        <v>330</v>
      </c>
      <c r="D180" s="3" t="s">
        <v>231</v>
      </c>
      <c r="E180" s="69">
        <v>1000</v>
      </c>
      <c r="F180" s="24">
        <v>0</v>
      </c>
      <c r="G180" s="24">
        <v>0</v>
      </c>
      <c r="H180" s="24">
        <f t="shared" ref="H180:H186" si="5">E180-G180</f>
        <v>1000</v>
      </c>
    </row>
    <row r="181" spans="1:8" x14ac:dyDescent="0.35">
      <c r="A181" s="154" t="s">
        <v>158</v>
      </c>
      <c r="B181" s="63" t="s">
        <v>159</v>
      </c>
      <c r="C181" s="3" t="s">
        <v>330</v>
      </c>
      <c r="D181" s="3" t="s">
        <v>244</v>
      </c>
      <c r="E181" s="69">
        <v>5000</v>
      </c>
      <c r="F181" s="24">
        <v>2940.9</v>
      </c>
      <c r="G181" s="24">
        <v>2934.5</v>
      </c>
      <c r="H181" s="24">
        <f t="shared" si="5"/>
        <v>2065.5</v>
      </c>
    </row>
    <row r="182" spans="1:8" x14ac:dyDescent="0.35">
      <c r="A182" s="154"/>
      <c r="B182" s="63" t="s">
        <v>160</v>
      </c>
      <c r="C182" s="3" t="s">
        <v>330</v>
      </c>
      <c r="D182" s="3" t="s">
        <v>244</v>
      </c>
      <c r="E182" s="69">
        <v>10000</v>
      </c>
      <c r="F182" s="24">
        <v>5177.8999999999996</v>
      </c>
      <c r="G182" s="24">
        <v>5259.7</v>
      </c>
      <c r="H182" s="24">
        <f t="shared" si="5"/>
        <v>4740.3</v>
      </c>
    </row>
    <row r="183" spans="1:8" x14ac:dyDescent="0.35">
      <c r="A183" s="2" t="s">
        <v>162</v>
      </c>
      <c r="B183" s="63" t="s">
        <v>162</v>
      </c>
      <c r="C183" s="3" t="s">
        <v>330</v>
      </c>
      <c r="D183" s="3" t="s">
        <v>231</v>
      </c>
      <c r="E183" s="69">
        <v>2000</v>
      </c>
      <c r="F183" s="24">
        <v>0</v>
      </c>
      <c r="G183" s="24">
        <v>0</v>
      </c>
      <c r="H183" s="24">
        <f t="shared" si="5"/>
        <v>2000</v>
      </c>
    </row>
    <row r="184" spans="1:8" x14ac:dyDescent="0.35">
      <c r="A184" s="2" t="s">
        <v>164</v>
      </c>
      <c r="B184" s="63" t="s">
        <v>164</v>
      </c>
      <c r="C184" s="3" t="s">
        <v>330</v>
      </c>
      <c r="D184" s="3" t="s">
        <v>231</v>
      </c>
      <c r="E184" s="69">
        <v>2000</v>
      </c>
      <c r="F184" s="24">
        <v>29.1</v>
      </c>
      <c r="G184" s="24">
        <v>26.4</v>
      </c>
      <c r="H184" s="24">
        <f t="shared" si="5"/>
        <v>1973.6</v>
      </c>
    </row>
    <row r="185" spans="1:8" x14ac:dyDescent="0.35">
      <c r="A185" s="154" t="s">
        <v>166</v>
      </c>
      <c r="B185" s="63" t="s">
        <v>167</v>
      </c>
      <c r="C185" s="3" t="s">
        <v>330</v>
      </c>
      <c r="D185" s="3" t="s">
        <v>231</v>
      </c>
      <c r="E185" s="78">
        <v>900</v>
      </c>
      <c r="F185" s="24">
        <v>305.39999999999998</v>
      </c>
      <c r="G185" s="24">
        <v>228.8</v>
      </c>
      <c r="H185" s="24">
        <f t="shared" si="5"/>
        <v>671.2</v>
      </c>
    </row>
    <row r="186" spans="1:8" x14ac:dyDescent="0.35">
      <c r="A186" s="154"/>
      <c r="B186" s="63" t="s">
        <v>169</v>
      </c>
      <c r="C186" s="3" t="s">
        <v>330</v>
      </c>
      <c r="D186" s="3" t="s">
        <v>231</v>
      </c>
      <c r="E186" s="78">
        <v>240</v>
      </c>
      <c r="F186" s="24">
        <v>0</v>
      </c>
      <c r="G186" s="24">
        <v>76.2</v>
      </c>
      <c r="H186" s="24">
        <f t="shared" si="5"/>
        <v>163.80000000000001</v>
      </c>
    </row>
    <row r="187" spans="1:8" x14ac:dyDescent="0.35">
      <c r="A187" s="178" t="s">
        <v>63</v>
      </c>
      <c r="B187" s="179"/>
      <c r="C187" s="146"/>
      <c r="D187" s="8"/>
      <c r="E187" s="74">
        <f>SUM(E180:E186)</f>
        <v>21140</v>
      </c>
      <c r="F187" s="47">
        <f>SUM(F180:F186)</f>
        <v>8453.2999999999993</v>
      </c>
      <c r="G187" s="47">
        <f>SUM(G180:G186)</f>
        <v>8525.6</v>
      </c>
      <c r="H187" s="46"/>
    </row>
    <row r="188" spans="1:8" x14ac:dyDescent="0.35">
      <c r="A188" s="180" t="s">
        <v>64</v>
      </c>
      <c r="B188" s="181"/>
      <c r="C188" s="75"/>
      <c r="D188" s="13"/>
      <c r="E188" s="75"/>
      <c r="F188" s="182"/>
      <c r="G188" s="182"/>
      <c r="H188" s="182"/>
    </row>
    <row r="189" spans="1:8" x14ac:dyDescent="0.35">
      <c r="A189" s="186" t="s">
        <v>274</v>
      </c>
      <c r="B189" s="187"/>
      <c r="C189" s="187"/>
      <c r="D189" s="187"/>
      <c r="E189" s="187"/>
      <c r="F189" s="187"/>
      <c r="G189" s="187"/>
      <c r="H189" s="188"/>
    </row>
    <row r="190" spans="1:8" x14ac:dyDescent="0.35">
      <c r="A190" s="52" t="s">
        <v>171</v>
      </c>
      <c r="B190" s="3" t="s">
        <v>265</v>
      </c>
      <c r="C190" s="88" t="s">
        <v>330</v>
      </c>
      <c r="D190" s="3" t="s">
        <v>233</v>
      </c>
      <c r="E190" s="115">
        <v>1300</v>
      </c>
      <c r="F190" s="24"/>
      <c r="G190" s="24">
        <v>229.3</v>
      </c>
      <c r="H190" s="24"/>
    </row>
    <row r="191" spans="1:8" x14ac:dyDescent="0.35">
      <c r="A191" s="154" t="s">
        <v>172</v>
      </c>
      <c r="B191" s="63" t="s">
        <v>172</v>
      </c>
      <c r="C191" s="3" t="s">
        <v>324</v>
      </c>
      <c r="D191" s="3" t="s">
        <v>236</v>
      </c>
      <c r="E191" s="69">
        <v>900</v>
      </c>
      <c r="F191" s="24">
        <v>0</v>
      </c>
      <c r="G191" s="24">
        <v>163.30000000000001</v>
      </c>
      <c r="H191" s="24">
        <f>E191-G191</f>
        <v>736.7</v>
      </c>
    </row>
    <row r="192" spans="1:8" x14ac:dyDescent="0.35">
      <c r="A192" s="154"/>
      <c r="B192" s="63" t="s">
        <v>172</v>
      </c>
      <c r="C192" s="3" t="s">
        <v>330</v>
      </c>
      <c r="D192" s="3" t="s">
        <v>243</v>
      </c>
      <c r="E192" s="69">
        <v>581</v>
      </c>
      <c r="F192" s="24">
        <v>78.5</v>
      </c>
      <c r="G192" s="24">
        <v>312.2</v>
      </c>
      <c r="H192" s="24">
        <f>E192-G192</f>
        <v>268.8</v>
      </c>
    </row>
    <row r="193" spans="1:8" ht="26" x14ac:dyDescent="0.35">
      <c r="A193" s="53" t="s">
        <v>174</v>
      </c>
      <c r="B193" s="108" t="s">
        <v>175</v>
      </c>
      <c r="C193" s="86" t="s">
        <v>324</v>
      </c>
      <c r="D193" s="85" t="s">
        <v>236</v>
      </c>
      <c r="E193" s="110">
        <v>1800</v>
      </c>
      <c r="F193" s="112">
        <v>0</v>
      </c>
      <c r="G193" s="112">
        <v>805.6</v>
      </c>
      <c r="H193" s="111">
        <f>E193-G193</f>
        <v>994.4</v>
      </c>
    </row>
    <row r="194" spans="1:8" ht="14.5" customHeight="1" x14ac:dyDescent="0.35">
      <c r="A194" s="53" t="s">
        <v>260</v>
      </c>
      <c r="B194" s="63" t="s">
        <v>260</v>
      </c>
      <c r="C194" s="3" t="s">
        <v>324</v>
      </c>
      <c r="D194" s="3" t="s">
        <v>236</v>
      </c>
      <c r="E194" s="78">
        <v>500</v>
      </c>
      <c r="F194" s="24"/>
      <c r="G194" s="24">
        <v>28.6</v>
      </c>
      <c r="H194" s="24"/>
    </row>
    <row r="195" spans="1:8" x14ac:dyDescent="0.35">
      <c r="A195" s="161" t="s">
        <v>177</v>
      </c>
      <c r="B195" s="63" t="s">
        <v>227</v>
      </c>
      <c r="C195" s="3" t="s">
        <v>330</v>
      </c>
      <c r="D195" s="3" t="s">
        <v>233</v>
      </c>
      <c r="E195" s="78">
        <v>3000</v>
      </c>
      <c r="F195" s="24">
        <v>0</v>
      </c>
      <c r="G195" s="24">
        <v>0</v>
      </c>
      <c r="H195" s="24">
        <f>E195-G195</f>
        <v>3000</v>
      </c>
    </row>
    <row r="196" spans="1:8" x14ac:dyDescent="0.35">
      <c r="A196" s="162"/>
      <c r="B196" s="67" t="s">
        <v>178</v>
      </c>
      <c r="C196" s="32" t="s">
        <v>330</v>
      </c>
      <c r="D196" s="3" t="s">
        <v>233</v>
      </c>
      <c r="E196" s="78">
        <v>500</v>
      </c>
      <c r="F196" s="24">
        <v>108.55</v>
      </c>
      <c r="G196" s="24">
        <v>184.7</v>
      </c>
      <c r="H196" s="24">
        <f>E196-G196</f>
        <v>315.3</v>
      </c>
    </row>
    <row r="197" spans="1:8" ht="22.5" customHeight="1" x14ac:dyDescent="0.35">
      <c r="A197" s="163"/>
      <c r="B197" s="67" t="s">
        <v>179</v>
      </c>
      <c r="C197" s="32" t="s">
        <v>330</v>
      </c>
      <c r="D197" s="3" t="s">
        <v>233</v>
      </c>
      <c r="E197" s="78">
        <v>100</v>
      </c>
      <c r="F197" s="24">
        <v>0</v>
      </c>
      <c r="G197" s="24">
        <v>0</v>
      </c>
      <c r="H197" s="24">
        <f>E197-G197</f>
        <v>100</v>
      </c>
    </row>
    <row r="198" spans="1:8" x14ac:dyDescent="0.35">
      <c r="A198" s="120" t="s">
        <v>285</v>
      </c>
      <c r="B198" s="119" t="s">
        <v>180</v>
      </c>
      <c r="C198" s="3" t="s">
        <v>327</v>
      </c>
      <c r="D198" s="3" t="s">
        <v>228</v>
      </c>
      <c r="E198" s="78">
        <v>1000</v>
      </c>
      <c r="F198" s="4">
        <v>407.1</v>
      </c>
      <c r="G198" s="4">
        <v>614.79999999999995</v>
      </c>
      <c r="H198" s="24">
        <f>E198-G198</f>
        <v>385.20000000000005</v>
      </c>
    </row>
    <row r="199" spans="1:8" x14ac:dyDescent="0.35">
      <c r="A199" s="178" t="s">
        <v>63</v>
      </c>
      <c r="B199" s="179"/>
      <c r="C199" s="146"/>
      <c r="D199" s="8"/>
      <c r="E199" s="74">
        <f>SUM(E190:E198)</f>
        <v>9681</v>
      </c>
      <c r="F199" s="47">
        <f>SUM(F191:F198)</f>
        <v>594.15000000000009</v>
      </c>
      <c r="G199" s="48">
        <f>SUM(G190:G198)</f>
        <v>2338.5</v>
      </c>
      <c r="H199" s="46"/>
    </row>
    <row r="200" spans="1:8" x14ac:dyDescent="0.35">
      <c r="A200" s="180" t="s">
        <v>64</v>
      </c>
      <c r="B200" s="181"/>
      <c r="C200" s="75"/>
      <c r="D200" s="13"/>
      <c r="E200" s="75"/>
      <c r="F200" s="182"/>
      <c r="G200" s="182"/>
      <c r="H200" s="182"/>
    </row>
    <row r="201" spans="1:8" x14ac:dyDescent="0.35">
      <c r="A201" s="183" t="s">
        <v>273</v>
      </c>
      <c r="B201" s="184"/>
      <c r="C201" s="184"/>
      <c r="D201" s="184"/>
      <c r="E201" s="184"/>
      <c r="F201" s="184"/>
      <c r="G201" s="184"/>
      <c r="H201" s="185"/>
    </row>
    <row r="202" spans="1:8" x14ac:dyDescent="0.35">
      <c r="A202" s="53" t="s">
        <v>181</v>
      </c>
      <c r="B202" s="63" t="s">
        <v>182</v>
      </c>
      <c r="C202" s="86" t="s">
        <v>333</v>
      </c>
      <c r="D202" s="3" t="s">
        <v>242</v>
      </c>
      <c r="E202" s="78">
        <v>600</v>
      </c>
      <c r="F202" s="24">
        <v>0</v>
      </c>
      <c r="G202" s="24">
        <v>0</v>
      </c>
      <c r="H202" s="24">
        <f>E202-G202</f>
        <v>600</v>
      </c>
    </row>
    <row r="203" spans="1:8" x14ac:dyDescent="0.35">
      <c r="A203" s="161" t="s">
        <v>184</v>
      </c>
      <c r="B203" s="63" t="s">
        <v>251</v>
      </c>
      <c r="C203" s="86" t="s">
        <v>333</v>
      </c>
      <c r="D203" s="3" t="s">
        <v>242</v>
      </c>
      <c r="E203" s="78">
        <v>500</v>
      </c>
      <c r="F203" s="22">
        <v>1.1000000000000001</v>
      </c>
      <c r="G203" s="24">
        <v>19.399999999999999</v>
      </c>
      <c r="H203" s="24">
        <f>E203-G203</f>
        <v>480.6</v>
      </c>
    </row>
    <row r="204" spans="1:8" x14ac:dyDescent="0.35">
      <c r="A204" s="163"/>
      <c r="B204" s="68" t="s">
        <v>264</v>
      </c>
      <c r="C204" s="86" t="s">
        <v>333</v>
      </c>
      <c r="D204" s="3" t="s">
        <v>242</v>
      </c>
      <c r="E204" s="78">
        <v>5000</v>
      </c>
      <c r="F204" s="24">
        <v>2012.4</v>
      </c>
      <c r="G204" s="24">
        <v>2118.6</v>
      </c>
      <c r="H204" s="24">
        <f>E204-G204</f>
        <v>2881.4</v>
      </c>
    </row>
    <row r="205" spans="1:8" x14ac:dyDescent="0.35">
      <c r="A205" s="2" t="s">
        <v>185</v>
      </c>
      <c r="B205" s="63" t="s">
        <v>185</v>
      </c>
      <c r="C205" s="86" t="s">
        <v>333</v>
      </c>
      <c r="D205" s="3" t="s">
        <v>242</v>
      </c>
      <c r="E205" s="78">
        <v>1500</v>
      </c>
      <c r="F205" s="24">
        <v>21</v>
      </c>
      <c r="G205" s="24">
        <v>56.4</v>
      </c>
      <c r="H205" s="24">
        <f>E205-G205</f>
        <v>1443.6</v>
      </c>
    </row>
    <row r="206" spans="1:8" x14ac:dyDescent="0.35">
      <c r="A206" s="178" t="s">
        <v>63</v>
      </c>
      <c r="B206" s="179"/>
      <c r="C206" s="146"/>
      <c r="D206" s="8"/>
      <c r="E206" s="74">
        <f>SUM(E202:E205)</f>
        <v>7600</v>
      </c>
      <c r="F206" s="47">
        <f>SUM(F202:F205)</f>
        <v>2034.5</v>
      </c>
      <c r="G206" s="47">
        <f>SUM(G202:G205)</f>
        <v>2194.4</v>
      </c>
      <c r="H206" s="46"/>
    </row>
    <row r="207" spans="1:8" x14ac:dyDescent="0.35">
      <c r="A207" s="180" t="s">
        <v>64</v>
      </c>
      <c r="B207" s="181"/>
      <c r="C207" s="75"/>
      <c r="D207" s="13"/>
      <c r="E207" s="75"/>
      <c r="F207" s="182"/>
      <c r="G207" s="182"/>
      <c r="H207" s="182"/>
    </row>
    <row r="208" spans="1:8" x14ac:dyDescent="0.35">
      <c r="A208" s="183" t="s">
        <v>272</v>
      </c>
      <c r="B208" s="184"/>
      <c r="C208" s="184"/>
      <c r="D208" s="184"/>
      <c r="E208" s="184"/>
      <c r="F208" s="184"/>
      <c r="G208" s="184"/>
      <c r="H208" s="185"/>
    </row>
    <row r="209" spans="1:8" x14ac:dyDescent="0.35">
      <c r="A209" s="2" t="s">
        <v>187</v>
      </c>
      <c r="B209" s="63" t="s">
        <v>187</v>
      </c>
      <c r="C209" s="3" t="s">
        <v>330</v>
      </c>
      <c r="D209" s="3" t="s">
        <v>245</v>
      </c>
      <c r="E209" s="78">
        <v>1200</v>
      </c>
      <c r="F209" s="24">
        <v>212.3</v>
      </c>
      <c r="G209" s="24">
        <v>451.8</v>
      </c>
      <c r="H209" s="24">
        <f t="shared" ref="H209:H223" si="6">E209-G209</f>
        <v>748.2</v>
      </c>
    </row>
    <row r="210" spans="1:8" x14ac:dyDescent="0.35">
      <c r="A210" s="154" t="s">
        <v>188</v>
      </c>
      <c r="B210" s="63" t="s">
        <v>189</v>
      </c>
      <c r="C210" s="3" t="s">
        <v>330</v>
      </c>
      <c r="D210" s="3" t="s">
        <v>245</v>
      </c>
      <c r="E210" s="78">
        <v>200</v>
      </c>
      <c r="F210" s="24">
        <v>56</v>
      </c>
      <c r="G210" s="24">
        <v>59.4</v>
      </c>
      <c r="H210" s="24">
        <f t="shared" si="6"/>
        <v>140.6</v>
      </c>
    </row>
    <row r="211" spans="1:8" x14ac:dyDescent="0.35">
      <c r="A211" s="154"/>
      <c r="B211" s="63" t="s">
        <v>191</v>
      </c>
      <c r="C211" s="3" t="s">
        <v>330</v>
      </c>
      <c r="D211" s="3" t="s">
        <v>245</v>
      </c>
      <c r="E211" s="78">
        <v>2300</v>
      </c>
      <c r="F211" s="24">
        <v>2.7</v>
      </c>
      <c r="G211" s="24">
        <v>3.5</v>
      </c>
      <c r="H211" s="24">
        <f t="shared" si="6"/>
        <v>2296.5</v>
      </c>
    </row>
    <row r="212" spans="1:8" x14ac:dyDescent="0.35">
      <c r="A212" s="161" t="s">
        <v>192</v>
      </c>
      <c r="B212" s="63" t="s">
        <v>286</v>
      </c>
      <c r="C212" s="63" t="s">
        <v>324</v>
      </c>
      <c r="D212" s="3" t="s">
        <v>237</v>
      </c>
      <c r="E212" s="78">
        <v>2700</v>
      </c>
      <c r="F212" s="24">
        <v>1566.9</v>
      </c>
      <c r="G212" s="24">
        <v>1521.5</v>
      </c>
      <c r="H212" s="24">
        <f t="shared" si="6"/>
        <v>1178.5</v>
      </c>
    </row>
    <row r="213" spans="1:8" x14ac:dyDescent="0.35">
      <c r="A213" s="162"/>
      <c r="B213" s="63" t="s">
        <v>287</v>
      </c>
      <c r="C213" s="63" t="s">
        <v>332</v>
      </c>
      <c r="D213" s="3" t="s">
        <v>230</v>
      </c>
      <c r="E213" s="78">
        <v>6280</v>
      </c>
      <c r="F213" s="24">
        <f>1480.6+438.5</f>
        <v>1919.1</v>
      </c>
      <c r="G213" s="24">
        <v>1118</v>
      </c>
      <c r="H213" s="24">
        <f t="shared" si="6"/>
        <v>5162</v>
      </c>
    </row>
    <row r="214" spans="1:8" x14ac:dyDescent="0.35">
      <c r="A214" s="162"/>
      <c r="B214" s="63" t="s">
        <v>288</v>
      </c>
      <c r="C214" s="63" t="s">
        <v>330</v>
      </c>
      <c r="D214" s="3" t="s">
        <v>245</v>
      </c>
      <c r="E214" s="6">
        <v>2510</v>
      </c>
      <c r="F214" s="4">
        <f>167.5+960.7</f>
        <v>1128.2</v>
      </c>
      <c r="G214" s="4">
        <v>2920.3</v>
      </c>
      <c r="H214" s="24">
        <f t="shared" si="6"/>
        <v>-410.30000000000018</v>
      </c>
    </row>
    <row r="215" spans="1:8" x14ac:dyDescent="0.35">
      <c r="A215" s="162"/>
      <c r="B215" s="63" t="s">
        <v>194</v>
      </c>
      <c r="C215" s="3" t="s">
        <v>332</v>
      </c>
      <c r="D215" s="3" t="s">
        <v>230</v>
      </c>
      <c r="E215" s="78">
        <v>2200</v>
      </c>
      <c r="F215" s="24">
        <v>0</v>
      </c>
      <c r="G215" s="24">
        <v>3</v>
      </c>
      <c r="H215" s="24">
        <f t="shared" si="6"/>
        <v>2197</v>
      </c>
    </row>
    <row r="216" spans="1:8" x14ac:dyDescent="0.35">
      <c r="A216" s="162"/>
      <c r="B216" s="68" t="s">
        <v>194</v>
      </c>
      <c r="C216" s="33" t="s">
        <v>324</v>
      </c>
      <c r="D216" s="3" t="s">
        <v>237</v>
      </c>
      <c r="E216" s="79">
        <v>2400</v>
      </c>
      <c r="F216" s="24">
        <v>0</v>
      </c>
      <c r="G216" s="24">
        <v>0</v>
      </c>
      <c r="H216" s="24">
        <f t="shared" si="6"/>
        <v>2400</v>
      </c>
    </row>
    <row r="217" spans="1:8" x14ac:dyDescent="0.35">
      <c r="A217" s="162"/>
      <c r="B217" s="68" t="s">
        <v>194</v>
      </c>
      <c r="C217" s="68" t="s">
        <v>330</v>
      </c>
      <c r="D217" s="3" t="s">
        <v>289</v>
      </c>
      <c r="E217" s="79">
        <v>5500</v>
      </c>
      <c r="F217" s="24">
        <v>0</v>
      </c>
      <c r="G217" s="24">
        <v>68.5</v>
      </c>
      <c r="H217" s="24">
        <f t="shared" si="6"/>
        <v>5431.5</v>
      </c>
    </row>
    <row r="218" spans="1:8" x14ac:dyDescent="0.35">
      <c r="A218" s="162"/>
      <c r="B218" s="63" t="s">
        <v>196</v>
      </c>
      <c r="C218" s="3" t="s">
        <v>328</v>
      </c>
      <c r="D218" s="3" t="s">
        <v>239</v>
      </c>
      <c r="E218" s="78">
        <v>7500</v>
      </c>
      <c r="F218" s="24">
        <v>450</v>
      </c>
      <c r="G218" s="24">
        <v>412</v>
      </c>
      <c r="H218" s="24">
        <f t="shared" si="6"/>
        <v>7088</v>
      </c>
    </row>
    <row r="219" spans="1:8" x14ac:dyDescent="0.35">
      <c r="A219" s="162"/>
      <c r="B219" s="63" t="s">
        <v>197</v>
      </c>
      <c r="C219" s="3" t="s">
        <v>330</v>
      </c>
      <c r="D219" s="3" t="s">
        <v>245</v>
      </c>
      <c r="E219" s="78">
        <v>4000</v>
      </c>
      <c r="F219" s="4">
        <v>176.5</v>
      </c>
      <c r="G219" s="4">
        <v>2139.6</v>
      </c>
      <c r="H219" s="24">
        <f t="shared" si="6"/>
        <v>1860.4</v>
      </c>
    </row>
    <row r="220" spans="1:8" x14ac:dyDescent="0.35">
      <c r="A220" s="162"/>
      <c r="B220" s="63" t="s">
        <v>198</v>
      </c>
      <c r="C220" s="3" t="s">
        <v>324</v>
      </c>
      <c r="D220" s="3" t="s">
        <v>237</v>
      </c>
      <c r="E220" s="78">
        <v>4150</v>
      </c>
      <c r="F220" s="24">
        <v>752.8</v>
      </c>
      <c r="G220" s="24">
        <v>768.3</v>
      </c>
      <c r="H220" s="24">
        <f t="shared" si="6"/>
        <v>3381.7</v>
      </c>
    </row>
    <row r="221" spans="1:8" x14ac:dyDescent="0.35">
      <c r="A221" s="162"/>
      <c r="B221" s="63" t="s">
        <v>192</v>
      </c>
      <c r="C221" s="3" t="s">
        <v>330</v>
      </c>
      <c r="D221" s="3" t="s">
        <v>245</v>
      </c>
      <c r="E221" s="78">
        <v>10520</v>
      </c>
      <c r="F221" s="4">
        <v>699.1</v>
      </c>
      <c r="G221" s="4">
        <v>937.8</v>
      </c>
      <c r="H221" s="24">
        <f t="shared" si="6"/>
        <v>9582.2000000000007</v>
      </c>
    </row>
    <row r="222" spans="1:8" x14ac:dyDescent="0.35">
      <c r="A222" s="162"/>
      <c r="B222" s="63" t="s">
        <v>199</v>
      </c>
      <c r="C222" s="3" t="s">
        <v>330</v>
      </c>
      <c r="D222" s="3" t="s">
        <v>245</v>
      </c>
      <c r="E222" s="78">
        <v>1700</v>
      </c>
      <c r="F222" s="24">
        <v>0</v>
      </c>
      <c r="G222" s="24">
        <v>0</v>
      </c>
      <c r="H222" s="24">
        <f t="shared" si="6"/>
        <v>1700</v>
      </c>
    </row>
    <row r="223" spans="1:8" x14ac:dyDescent="0.35">
      <c r="A223" s="163"/>
      <c r="B223" s="85" t="s">
        <v>200</v>
      </c>
      <c r="C223" s="3" t="s">
        <v>330</v>
      </c>
      <c r="D223" s="3" t="s">
        <v>245</v>
      </c>
      <c r="E223" s="78">
        <v>1500</v>
      </c>
      <c r="F223" s="24">
        <v>707.6</v>
      </c>
      <c r="G223" s="24">
        <v>713.4</v>
      </c>
      <c r="H223" s="24">
        <f t="shared" si="6"/>
        <v>786.6</v>
      </c>
    </row>
    <row r="224" spans="1:8" x14ac:dyDescent="0.35">
      <c r="A224" s="178" t="s">
        <v>63</v>
      </c>
      <c r="B224" s="179"/>
      <c r="C224" s="146"/>
      <c r="D224" s="8"/>
      <c r="E224" s="74">
        <f>SUM(E209:E223)</f>
        <v>54660</v>
      </c>
      <c r="F224" s="47">
        <f>SUM(F209:F223)</f>
        <v>7671.2000000000007</v>
      </c>
      <c r="G224" s="47">
        <f>SUM(G209:G223)</f>
        <v>11117.099999999999</v>
      </c>
      <c r="H224" s="46"/>
    </row>
    <row r="225" spans="1:8" x14ac:dyDescent="0.35">
      <c r="A225" s="180" t="s">
        <v>64</v>
      </c>
      <c r="B225" s="181"/>
      <c r="C225" s="75"/>
      <c r="D225" s="13"/>
      <c r="E225" s="75"/>
      <c r="F225" s="189"/>
      <c r="G225" s="190"/>
      <c r="H225" s="191"/>
    </row>
    <row r="226" spans="1:8" x14ac:dyDescent="0.35">
      <c r="A226" s="183" t="s">
        <v>269</v>
      </c>
      <c r="B226" s="184"/>
      <c r="C226" s="184"/>
      <c r="D226" s="184"/>
      <c r="E226" s="184"/>
      <c r="F226" s="184"/>
      <c r="G226" s="184"/>
      <c r="H226" s="185"/>
    </row>
    <row r="227" spans="1:8" x14ac:dyDescent="0.35">
      <c r="A227" s="154" t="s">
        <v>201</v>
      </c>
      <c r="B227" s="63" t="s">
        <v>202</v>
      </c>
      <c r="C227" s="3" t="s">
        <v>331</v>
      </c>
      <c r="D227" s="3" t="s">
        <v>234</v>
      </c>
      <c r="E227" s="78">
        <v>1000</v>
      </c>
      <c r="F227" s="24">
        <v>272.3</v>
      </c>
      <c r="G227" s="24">
        <v>266.2</v>
      </c>
      <c r="H227" s="24">
        <f>E227-G227</f>
        <v>733.8</v>
      </c>
    </row>
    <row r="228" spans="1:8" x14ac:dyDescent="0.35">
      <c r="A228" s="154"/>
      <c r="B228" s="63" t="s">
        <v>201</v>
      </c>
      <c r="C228" s="3" t="s">
        <v>331</v>
      </c>
      <c r="D228" s="3" t="s">
        <v>234</v>
      </c>
      <c r="E228" s="78">
        <v>500</v>
      </c>
      <c r="F228" s="24">
        <v>0</v>
      </c>
      <c r="G228" s="138">
        <v>0</v>
      </c>
      <c r="H228" s="24">
        <f>E228-G228</f>
        <v>500</v>
      </c>
    </row>
    <row r="229" spans="1:8" x14ac:dyDescent="0.35">
      <c r="A229" s="53" t="s">
        <v>203</v>
      </c>
      <c r="B229" s="63" t="s">
        <v>204</v>
      </c>
      <c r="C229" s="3" t="s">
        <v>332</v>
      </c>
      <c r="D229" s="3" t="s">
        <v>230</v>
      </c>
      <c r="E229" s="78">
        <v>3200</v>
      </c>
      <c r="F229" s="24">
        <v>1237.3</v>
      </c>
      <c r="G229" s="24">
        <v>1238.8</v>
      </c>
      <c r="H229" s="24">
        <f>E229-G230</f>
        <v>1695</v>
      </c>
    </row>
    <row r="230" spans="1:8" x14ac:dyDescent="0.35">
      <c r="A230" s="178" t="s">
        <v>63</v>
      </c>
      <c r="B230" s="179"/>
      <c r="C230" s="146"/>
      <c r="D230" s="8"/>
      <c r="E230" s="74">
        <f>SUM(E227:E229)</f>
        <v>4700</v>
      </c>
      <c r="F230" s="47">
        <f>SUM(F227:F229)</f>
        <v>1509.6</v>
      </c>
      <c r="G230" s="47">
        <f>SUM(G227:G229)</f>
        <v>1505</v>
      </c>
      <c r="H230" s="46"/>
    </row>
    <row r="231" spans="1:8" x14ac:dyDescent="0.35">
      <c r="A231" s="180" t="s">
        <v>64</v>
      </c>
      <c r="B231" s="181"/>
      <c r="C231" s="75"/>
      <c r="D231" s="13"/>
      <c r="E231" s="75"/>
      <c r="F231" s="182"/>
      <c r="G231" s="182"/>
      <c r="H231" s="182"/>
    </row>
    <row r="232" spans="1:8" x14ac:dyDescent="0.35">
      <c r="A232" s="183" t="s">
        <v>270</v>
      </c>
      <c r="B232" s="184"/>
      <c r="C232" s="184"/>
      <c r="D232" s="184"/>
      <c r="E232" s="184"/>
      <c r="F232" s="184"/>
      <c r="G232" s="184"/>
      <c r="H232" s="185"/>
    </row>
    <row r="233" spans="1:8" x14ac:dyDescent="0.35">
      <c r="A233" s="2" t="s">
        <v>205</v>
      </c>
      <c r="B233" s="63" t="s">
        <v>205</v>
      </c>
      <c r="C233" s="3" t="s">
        <v>330</v>
      </c>
      <c r="D233" s="3" t="s">
        <v>244</v>
      </c>
      <c r="E233" s="78">
        <v>1000</v>
      </c>
      <c r="F233" s="24">
        <v>365.7</v>
      </c>
      <c r="G233" s="24">
        <v>365.7</v>
      </c>
      <c r="H233" s="24">
        <f>E233-G233</f>
        <v>634.29999999999995</v>
      </c>
    </row>
    <row r="234" spans="1:8" x14ac:dyDescent="0.35">
      <c r="A234" s="53" t="s">
        <v>207</v>
      </c>
      <c r="B234" s="63" t="s">
        <v>208</v>
      </c>
      <c r="C234" s="3" t="s">
        <v>330</v>
      </c>
      <c r="D234" s="3" t="s">
        <v>245</v>
      </c>
      <c r="E234" s="78">
        <v>7000</v>
      </c>
      <c r="F234" s="24">
        <v>2744</v>
      </c>
      <c r="G234" s="24">
        <v>2726.7</v>
      </c>
      <c r="H234" s="24">
        <f>E234-G234</f>
        <v>4273.3</v>
      </c>
    </row>
    <row r="235" spans="1:8" x14ac:dyDescent="0.35">
      <c r="A235" s="178" t="s">
        <v>63</v>
      </c>
      <c r="B235" s="179"/>
      <c r="C235" s="146"/>
      <c r="D235" s="8"/>
      <c r="E235" s="74">
        <f>SUM(E233:E234)</f>
        <v>8000</v>
      </c>
      <c r="F235" s="47">
        <f>SUM(F233:F234)</f>
        <v>3109.7</v>
      </c>
      <c r="G235" s="47">
        <f>SUM(G233:G234)</f>
        <v>3092.3999999999996</v>
      </c>
      <c r="H235" s="46"/>
    </row>
    <row r="236" spans="1:8" x14ac:dyDescent="0.35">
      <c r="A236" s="180" t="s">
        <v>64</v>
      </c>
      <c r="B236" s="181"/>
      <c r="C236" s="75"/>
      <c r="D236" s="11"/>
      <c r="E236" s="80"/>
      <c r="F236" s="182"/>
      <c r="G236" s="182"/>
      <c r="H236" s="182"/>
    </row>
    <row r="237" spans="1:8" x14ac:dyDescent="0.35">
      <c r="A237" s="183" t="s">
        <v>271</v>
      </c>
      <c r="B237" s="184"/>
      <c r="C237" s="184"/>
      <c r="D237" s="184"/>
      <c r="E237" s="184"/>
      <c r="F237" s="184"/>
      <c r="G237" s="184"/>
      <c r="H237" s="185"/>
    </row>
    <row r="238" spans="1:8" x14ac:dyDescent="0.35">
      <c r="A238" s="161" t="s">
        <v>210</v>
      </c>
      <c r="B238" s="90" t="s">
        <v>262</v>
      </c>
      <c r="C238" s="90" t="s">
        <v>332</v>
      </c>
      <c r="D238" s="3" t="s">
        <v>230</v>
      </c>
      <c r="E238" s="113">
        <v>1650</v>
      </c>
      <c r="F238" s="113">
        <v>0</v>
      </c>
      <c r="G238" s="113">
        <v>782.7</v>
      </c>
      <c r="H238" s="114"/>
    </row>
    <row r="239" spans="1:8" x14ac:dyDescent="0.35">
      <c r="A239" s="162"/>
      <c r="B239" s="63" t="s">
        <v>211</v>
      </c>
      <c r="C239" s="90" t="s">
        <v>332</v>
      </c>
      <c r="D239" s="3" t="s">
        <v>230</v>
      </c>
      <c r="E239" s="69">
        <v>135</v>
      </c>
      <c r="F239" s="4">
        <v>979.3</v>
      </c>
      <c r="G239" s="45">
        <v>123.9</v>
      </c>
      <c r="H239" s="24">
        <f>E239-G239</f>
        <v>11.099999999999994</v>
      </c>
    </row>
    <row r="240" spans="1:8" x14ac:dyDescent="0.35">
      <c r="A240" s="162"/>
      <c r="B240" s="63" t="s">
        <v>292</v>
      </c>
      <c r="C240" s="90" t="s">
        <v>332</v>
      </c>
      <c r="D240" s="3" t="s">
        <v>291</v>
      </c>
      <c r="E240" s="69">
        <v>1400</v>
      </c>
      <c r="F240" s="4">
        <v>752.8</v>
      </c>
      <c r="G240" s="45">
        <v>717.2</v>
      </c>
      <c r="H240" s="24"/>
    </row>
    <row r="241" spans="1:8" x14ac:dyDescent="0.35">
      <c r="A241" s="162"/>
      <c r="B241" s="63" t="s">
        <v>294</v>
      </c>
      <c r="C241" s="90" t="s">
        <v>332</v>
      </c>
      <c r="D241" s="3" t="s">
        <v>293</v>
      </c>
      <c r="E241" s="69">
        <v>300</v>
      </c>
      <c r="F241" s="4">
        <v>0</v>
      </c>
      <c r="G241" s="45">
        <v>0</v>
      </c>
      <c r="H241" s="24"/>
    </row>
    <row r="242" spans="1:8" x14ac:dyDescent="0.35">
      <c r="A242" s="162"/>
      <c r="B242" s="63" t="s">
        <v>295</v>
      </c>
      <c r="C242" s="90" t="s">
        <v>332</v>
      </c>
      <c r="D242" s="3" t="s">
        <v>296</v>
      </c>
      <c r="E242" s="69">
        <v>800</v>
      </c>
      <c r="F242" s="4">
        <v>315</v>
      </c>
      <c r="G242" s="45">
        <v>278.89999999999998</v>
      </c>
      <c r="H242" s="24"/>
    </row>
    <row r="243" spans="1:8" x14ac:dyDescent="0.35">
      <c r="A243" s="163"/>
      <c r="B243" s="63" t="s">
        <v>290</v>
      </c>
      <c r="C243" s="90" t="s">
        <v>332</v>
      </c>
      <c r="D243" s="3" t="s">
        <v>291</v>
      </c>
      <c r="E243" s="69">
        <v>1400</v>
      </c>
      <c r="F243" s="45">
        <v>436.5</v>
      </c>
      <c r="G243" s="45">
        <v>376.3</v>
      </c>
      <c r="H243" s="24"/>
    </row>
    <row r="244" spans="1:8" x14ac:dyDescent="0.35">
      <c r="A244" s="160" t="s">
        <v>216</v>
      </c>
      <c r="B244" s="63" t="s">
        <v>217</v>
      </c>
      <c r="C244" s="3" t="s">
        <v>324</v>
      </c>
      <c r="D244" s="3"/>
      <c r="E244" s="71">
        <v>400</v>
      </c>
      <c r="F244" s="24">
        <v>3.59</v>
      </c>
      <c r="G244" s="24">
        <v>3.9</v>
      </c>
      <c r="H244" s="24">
        <f>E244-G244</f>
        <v>396.1</v>
      </c>
    </row>
    <row r="245" spans="1:8" x14ac:dyDescent="0.35">
      <c r="A245" s="160"/>
      <c r="B245" s="63" t="s">
        <v>219</v>
      </c>
      <c r="C245" s="3" t="s">
        <v>324</v>
      </c>
      <c r="D245" s="3"/>
      <c r="E245" s="71">
        <v>140</v>
      </c>
      <c r="F245" s="24">
        <v>40.58</v>
      </c>
      <c r="G245" s="24">
        <v>0</v>
      </c>
      <c r="H245" s="24">
        <f>E245-G245</f>
        <v>140</v>
      </c>
    </row>
    <row r="246" spans="1:8" x14ac:dyDescent="0.35">
      <c r="A246" s="178" t="s">
        <v>63</v>
      </c>
      <c r="B246" s="179"/>
      <c r="C246" s="146"/>
      <c r="D246" s="8"/>
      <c r="E246" s="74">
        <f>LISA1_2022!E248</f>
        <v>6225</v>
      </c>
      <c r="F246" s="47">
        <f>SUM(F238:F245)</f>
        <v>2527.77</v>
      </c>
      <c r="G246" s="47">
        <f>SUM(G238:G245)</f>
        <v>2282.9000000000005</v>
      </c>
      <c r="H246" s="46"/>
    </row>
    <row r="247" spans="1:8" x14ac:dyDescent="0.35">
      <c r="A247" s="180" t="s">
        <v>64</v>
      </c>
      <c r="B247" s="181"/>
      <c r="C247" s="75"/>
      <c r="D247" s="12"/>
      <c r="E247" s="73"/>
      <c r="F247" s="182"/>
      <c r="G247" s="182"/>
      <c r="H247" s="182"/>
    </row>
    <row r="248" spans="1:8" x14ac:dyDescent="0.35">
      <c r="A248" s="186"/>
      <c r="B248" s="187"/>
      <c r="C248" s="187"/>
      <c r="D248" s="187"/>
      <c r="E248" s="187"/>
      <c r="F248" s="187"/>
      <c r="G248" s="187"/>
      <c r="H248" s="188"/>
    </row>
    <row r="249" spans="1:8" ht="16.5" customHeight="1" x14ac:dyDescent="0.35">
      <c r="A249" s="172" t="s">
        <v>63</v>
      </c>
      <c r="B249" s="173"/>
      <c r="C249" s="145"/>
      <c r="D249" s="57"/>
      <c r="E249" s="121">
        <f>E246+E235+E230+E224+E206+E199+E187+E177+E170+E145+E140+E132+E126+D73</f>
        <v>318996</v>
      </c>
      <c r="F249" s="59">
        <f>SUM(F246+F235+F230+F224+F206+F199+F187+F177+F170+F145+F140+F126+F132+F73)</f>
        <v>75777.540000000008</v>
      </c>
      <c r="G249" s="59">
        <f>SUM(G246+G235+G230+G224+G206+G199+G187+G177+G170+G145+G140+G126+G132+G73)</f>
        <v>81148.299999999988</v>
      </c>
      <c r="H249" s="58"/>
    </row>
    <row r="250" spans="1:8" x14ac:dyDescent="0.35">
      <c r="A250" s="174" t="s">
        <v>267</v>
      </c>
      <c r="B250" s="175"/>
      <c r="C250" s="148"/>
      <c r="D250" s="81"/>
      <c r="E250" s="139"/>
      <c r="F250" s="176" t="s">
        <v>225</v>
      </c>
      <c r="G250" s="177"/>
      <c r="H250" s="82">
        <f>G249-F249</f>
        <v>5370.7599999999802</v>
      </c>
    </row>
    <row r="251" spans="1:8" x14ac:dyDescent="0.35">
      <c r="A251" s="84"/>
      <c r="B251" s="84"/>
      <c r="C251" s="84"/>
      <c r="D251" s="84"/>
      <c r="E251" s="84"/>
      <c r="F251" s="138"/>
      <c r="G251" s="138"/>
      <c r="H251" s="138"/>
    </row>
    <row r="252" spans="1:8" x14ac:dyDescent="0.35">
      <c r="A252" s="84"/>
      <c r="B252" s="84"/>
      <c r="C252" s="84"/>
      <c r="D252" s="84"/>
      <c r="E252" s="140"/>
      <c r="F252" s="138"/>
      <c r="G252" s="138"/>
      <c r="H252" s="138"/>
    </row>
    <row r="253" spans="1:8" x14ac:dyDescent="0.35">
      <c r="A253" s="141" t="s">
        <v>226</v>
      </c>
      <c r="B253" s="142">
        <f>G249/E249</f>
        <v>0.2543865753802555</v>
      </c>
      <c r="C253" s="142"/>
      <c r="D253" s="84"/>
      <c r="E253" s="84"/>
      <c r="F253" s="138"/>
      <c r="G253" s="153"/>
      <c r="H253" s="138"/>
    </row>
    <row r="254" spans="1:8" x14ac:dyDescent="0.35">
      <c r="D254" s="84"/>
    </row>
    <row r="255" spans="1:8" x14ac:dyDescent="0.35">
      <c r="D255" s="84"/>
      <c r="E255" s="43"/>
    </row>
    <row r="256" spans="1:8" x14ac:dyDescent="0.35">
      <c r="D256" s="84"/>
    </row>
    <row r="257" spans="4:4" x14ac:dyDescent="0.35">
      <c r="D257" s="84"/>
    </row>
    <row r="258" spans="4:4" x14ac:dyDescent="0.35">
      <c r="D258" s="84"/>
    </row>
    <row r="259" spans="4:4" x14ac:dyDescent="0.35">
      <c r="D259" s="84"/>
    </row>
    <row r="260" spans="4:4" x14ac:dyDescent="0.35">
      <c r="D260" s="84"/>
    </row>
    <row r="261" spans="4:4" x14ac:dyDescent="0.35">
      <c r="D261" s="84"/>
    </row>
    <row r="262" spans="4:4" x14ac:dyDescent="0.35">
      <c r="D262" s="84"/>
    </row>
    <row r="263" spans="4:4" x14ac:dyDescent="0.35">
      <c r="D263" s="84"/>
    </row>
    <row r="264" spans="4:4" x14ac:dyDescent="0.35">
      <c r="D264" s="84"/>
    </row>
    <row r="265" spans="4:4" x14ac:dyDescent="0.35">
      <c r="D265" s="84"/>
    </row>
    <row r="266" spans="4:4" x14ac:dyDescent="0.35">
      <c r="D266" s="84"/>
    </row>
    <row r="267" spans="4:4" x14ac:dyDescent="0.35">
      <c r="D267" s="84"/>
    </row>
    <row r="268" spans="4:4" x14ac:dyDescent="0.35">
      <c r="D268" s="84"/>
    </row>
    <row r="269" spans="4:4" x14ac:dyDescent="0.35">
      <c r="D269" s="84"/>
    </row>
    <row r="270" spans="4:4" x14ac:dyDescent="0.35">
      <c r="D270" s="84"/>
    </row>
    <row r="271" spans="4:4" x14ac:dyDescent="0.35">
      <c r="D271" s="84"/>
    </row>
    <row r="272" spans="4:4" x14ac:dyDescent="0.35">
      <c r="D272" s="84"/>
    </row>
    <row r="273" spans="4:4" x14ac:dyDescent="0.35">
      <c r="D273" s="84"/>
    </row>
    <row r="274" spans="4:4" x14ac:dyDescent="0.35">
      <c r="D274" s="84"/>
    </row>
    <row r="275" spans="4:4" x14ac:dyDescent="0.35">
      <c r="D275" s="84"/>
    </row>
    <row r="276" spans="4:4" x14ac:dyDescent="0.35">
      <c r="D276" s="84"/>
    </row>
    <row r="277" spans="4:4" x14ac:dyDescent="0.35">
      <c r="D277" s="84"/>
    </row>
    <row r="278" spans="4:4" x14ac:dyDescent="0.35">
      <c r="D278" s="84"/>
    </row>
    <row r="279" spans="4:4" x14ac:dyDescent="0.35">
      <c r="D279" s="84"/>
    </row>
    <row r="280" spans="4:4" x14ac:dyDescent="0.35">
      <c r="D280" s="84"/>
    </row>
    <row r="281" spans="4:4" x14ac:dyDescent="0.35">
      <c r="D281" s="84"/>
    </row>
    <row r="282" spans="4:4" x14ac:dyDescent="0.35">
      <c r="D282" s="84"/>
    </row>
    <row r="283" spans="4:4" x14ac:dyDescent="0.35">
      <c r="D283" s="84"/>
    </row>
    <row r="284" spans="4:4" x14ac:dyDescent="0.35">
      <c r="D284" s="84"/>
    </row>
    <row r="285" spans="4:4" x14ac:dyDescent="0.35">
      <c r="D285" s="84"/>
    </row>
    <row r="286" spans="4:4" x14ac:dyDescent="0.35">
      <c r="D286" s="84"/>
    </row>
    <row r="287" spans="4:4" x14ac:dyDescent="0.35">
      <c r="D287" s="84"/>
    </row>
    <row r="288" spans="4:4" x14ac:dyDescent="0.35">
      <c r="D288" s="84"/>
    </row>
    <row r="289" spans="4:4" x14ac:dyDescent="0.35">
      <c r="D289" s="84"/>
    </row>
    <row r="290" spans="4:4" x14ac:dyDescent="0.35">
      <c r="D290" s="84"/>
    </row>
    <row r="291" spans="4:4" x14ac:dyDescent="0.35">
      <c r="D291" s="84"/>
    </row>
    <row r="292" spans="4:4" x14ac:dyDescent="0.35">
      <c r="D292" s="84"/>
    </row>
    <row r="293" spans="4:4" x14ac:dyDescent="0.35">
      <c r="D293" s="84"/>
    </row>
    <row r="294" spans="4:4" x14ac:dyDescent="0.35">
      <c r="D294" s="84"/>
    </row>
    <row r="295" spans="4:4" x14ac:dyDescent="0.35">
      <c r="D295" s="84"/>
    </row>
    <row r="296" spans="4:4" x14ac:dyDescent="0.35">
      <c r="D296" s="84"/>
    </row>
    <row r="297" spans="4:4" x14ac:dyDescent="0.35">
      <c r="D297" s="84"/>
    </row>
    <row r="298" spans="4:4" x14ac:dyDescent="0.35">
      <c r="D298" s="84"/>
    </row>
    <row r="299" spans="4:4" x14ac:dyDescent="0.35">
      <c r="D299" s="84"/>
    </row>
    <row r="300" spans="4:4" x14ac:dyDescent="0.35">
      <c r="D300" s="84"/>
    </row>
    <row r="301" spans="4:4" x14ac:dyDescent="0.35">
      <c r="D301" s="84"/>
    </row>
    <row r="302" spans="4:4" x14ac:dyDescent="0.35">
      <c r="D302" s="84"/>
    </row>
    <row r="303" spans="4:4" x14ac:dyDescent="0.35">
      <c r="D303" s="84"/>
    </row>
    <row r="304" spans="4:4" x14ac:dyDescent="0.35">
      <c r="D304" s="84"/>
    </row>
    <row r="305" spans="4:4" x14ac:dyDescent="0.35">
      <c r="D305" s="84"/>
    </row>
    <row r="306" spans="4:4" x14ac:dyDescent="0.35">
      <c r="D306" s="84"/>
    </row>
    <row r="307" spans="4:4" x14ac:dyDescent="0.35">
      <c r="D307" s="84"/>
    </row>
    <row r="308" spans="4:4" x14ac:dyDescent="0.35">
      <c r="D308" s="84"/>
    </row>
    <row r="309" spans="4:4" x14ac:dyDescent="0.35">
      <c r="D309" s="84"/>
    </row>
    <row r="310" spans="4:4" x14ac:dyDescent="0.35">
      <c r="D310" s="84"/>
    </row>
    <row r="311" spans="4:4" x14ac:dyDescent="0.35">
      <c r="D311" s="84"/>
    </row>
    <row r="312" spans="4:4" x14ac:dyDescent="0.35">
      <c r="D312" s="84"/>
    </row>
    <row r="313" spans="4:4" x14ac:dyDescent="0.35">
      <c r="D313" s="84"/>
    </row>
    <row r="314" spans="4:4" x14ac:dyDescent="0.35">
      <c r="D314" s="84"/>
    </row>
    <row r="315" spans="4:4" x14ac:dyDescent="0.35">
      <c r="D315" s="84"/>
    </row>
    <row r="316" spans="4:4" x14ac:dyDescent="0.35">
      <c r="D316" s="84"/>
    </row>
    <row r="317" spans="4:4" x14ac:dyDescent="0.35">
      <c r="D317" s="84"/>
    </row>
    <row r="318" spans="4:4" x14ac:dyDescent="0.35">
      <c r="D318" s="84"/>
    </row>
    <row r="319" spans="4:4" x14ac:dyDescent="0.35">
      <c r="D319" s="84"/>
    </row>
    <row r="320" spans="4:4" x14ac:dyDescent="0.35">
      <c r="D320" s="84"/>
    </row>
    <row r="321" spans="4:4" x14ac:dyDescent="0.35">
      <c r="D321" s="84"/>
    </row>
    <row r="322" spans="4:4" x14ac:dyDescent="0.35">
      <c r="D322" s="84"/>
    </row>
    <row r="323" spans="4:4" x14ac:dyDescent="0.35">
      <c r="D323" s="84"/>
    </row>
    <row r="324" spans="4:4" x14ac:dyDescent="0.35">
      <c r="D324" s="84"/>
    </row>
    <row r="325" spans="4:4" x14ac:dyDescent="0.35">
      <c r="D325" s="84"/>
    </row>
    <row r="326" spans="4:4" x14ac:dyDescent="0.35">
      <c r="D326" s="84"/>
    </row>
    <row r="327" spans="4:4" x14ac:dyDescent="0.35">
      <c r="D327" s="84"/>
    </row>
    <row r="328" spans="4:4" x14ac:dyDescent="0.35">
      <c r="D328" s="84"/>
    </row>
    <row r="329" spans="4:4" x14ac:dyDescent="0.35">
      <c r="D329" s="84"/>
    </row>
    <row r="330" spans="4:4" x14ac:dyDescent="0.35">
      <c r="D330" s="84"/>
    </row>
    <row r="331" spans="4:4" x14ac:dyDescent="0.35">
      <c r="D331" s="84"/>
    </row>
    <row r="332" spans="4:4" x14ac:dyDescent="0.35">
      <c r="D332" s="84"/>
    </row>
    <row r="333" spans="4:4" x14ac:dyDescent="0.35">
      <c r="D333" s="84"/>
    </row>
    <row r="334" spans="4:4" x14ac:dyDescent="0.35">
      <c r="D334" s="84"/>
    </row>
    <row r="335" spans="4:4" x14ac:dyDescent="0.35">
      <c r="D335" s="84"/>
    </row>
    <row r="336" spans="4:4" x14ac:dyDescent="0.35">
      <c r="D336" s="84"/>
    </row>
    <row r="337" spans="4:4" x14ac:dyDescent="0.35">
      <c r="D337" s="84"/>
    </row>
    <row r="338" spans="4:4" x14ac:dyDescent="0.35">
      <c r="D338" s="84"/>
    </row>
    <row r="339" spans="4:4" x14ac:dyDescent="0.35">
      <c r="D339" s="84"/>
    </row>
    <row r="340" spans="4:4" x14ac:dyDescent="0.35">
      <c r="D340" s="84"/>
    </row>
    <row r="341" spans="4:4" x14ac:dyDescent="0.35">
      <c r="D341" s="84"/>
    </row>
    <row r="342" spans="4:4" x14ac:dyDescent="0.35">
      <c r="D342" s="84"/>
    </row>
    <row r="343" spans="4:4" x14ac:dyDescent="0.35">
      <c r="D343" s="84"/>
    </row>
    <row r="344" spans="4:4" x14ac:dyDescent="0.35">
      <c r="D344" s="84"/>
    </row>
    <row r="345" spans="4:4" x14ac:dyDescent="0.35">
      <c r="D345" s="84"/>
    </row>
    <row r="346" spans="4:4" x14ac:dyDescent="0.35">
      <c r="D346" s="84"/>
    </row>
    <row r="347" spans="4:4" x14ac:dyDescent="0.35">
      <c r="D347" s="84"/>
    </row>
    <row r="348" spans="4:4" x14ac:dyDescent="0.35">
      <c r="D348" s="84"/>
    </row>
    <row r="349" spans="4:4" x14ac:dyDescent="0.35">
      <c r="D349" s="84"/>
    </row>
    <row r="350" spans="4:4" x14ac:dyDescent="0.35">
      <c r="D350" s="84"/>
    </row>
    <row r="351" spans="4:4" x14ac:dyDescent="0.35">
      <c r="D351" s="84"/>
    </row>
    <row r="352" spans="4:4" x14ac:dyDescent="0.35">
      <c r="D352" s="84"/>
    </row>
    <row r="353" spans="4:4" x14ac:dyDescent="0.35">
      <c r="D353" s="84"/>
    </row>
    <row r="354" spans="4:4" x14ac:dyDescent="0.35">
      <c r="D354" s="84"/>
    </row>
    <row r="355" spans="4:4" x14ac:dyDescent="0.35">
      <c r="D355" s="84"/>
    </row>
    <row r="356" spans="4:4" x14ac:dyDescent="0.35">
      <c r="D356" s="84"/>
    </row>
    <row r="357" spans="4:4" x14ac:dyDescent="0.35">
      <c r="D357" s="84"/>
    </row>
    <row r="358" spans="4:4" x14ac:dyDescent="0.35">
      <c r="D358" s="84"/>
    </row>
    <row r="359" spans="4:4" x14ac:dyDescent="0.35">
      <c r="D359" s="84"/>
    </row>
    <row r="360" spans="4:4" x14ac:dyDescent="0.35">
      <c r="D360" s="84"/>
    </row>
    <row r="361" spans="4:4" x14ac:dyDescent="0.35">
      <c r="D361" s="84"/>
    </row>
    <row r="362" spans="4:4" x14ac:dyDescent="0.35">
      <c r="D362" s="84"/>
    </row>
    <row r="363" spans="4:4" x14ac:dyDescent="0.35">
      <c r="D363" s="84"/>
    </row>
    <row r="364" spans="4:4" x14ac:dyDescent="0.35">
      <c r="D364" s="84"/>
    </row>
    <row r="365" spans="4:4" x14ac:dyDescent="0.35">
      <c r="D365" s="84"/>
    </row>
    <row r="366" spans="4:4" x14ac:dyDescent="0.35">
      <c r="D366" s="84"/>
    </row>
    <row r="367" spans="4:4" x14ac:dyDescent="0.35">
      <c r="D367" s="84"/>
    </row>
    <row r="368" spans="4:4" x14ac:dyDescent="0.35">
      <c r="D368" s="84"/>
    </row>
    <row r="369" spans="4:4" x14ac:dyDescent="0.35">
      <c r="D369" s="84"/>
    </row>
    <row r="370" spans="4:4" x14ac:dyDescent="0.35">
      <c r="D370" s="84"/>
    </row>
    <row r="371" spans="4:4" x14ac:dyDescent="0.35">
      <c r="D371" s="84"/>
    </row>
    <row r="372" spans="4:4" x14ac:dyDescent="0.35">
      <c r="D372" s="84"/>
    </row>
    <row r="373" spans="4:4" x14ac:dyDescent="0.35">
      <c r="D373" s="84"/>
    </row>
    <row r="374" spans="4:4" x14ac:dyDescent="0.35">
      <c r="D374" s="84"/>
    </row>
    <row r="375" spans="4:4" x14ac:dyDescent="0.35">
      <c r="D375" s="84"/>
    </row>
    <row r="376" spans="4:4" x14ac:dyDescent="0.35">
      <c r="D376" s="84"/>
    </row>
    <row r="377" spans="4:4" x14ac:dyDescent="0.35">
      <c r="D377" s="84"/>
    </row>
    <row r="378" spans="4:4" x14ac:dyDescent="0.35">
      <c r="D378" s="84"/>
    </row>
    <row r="379" spans="4:4" x14ac:dyDescent="0.35">
      <c r="D379" s="84"/>
    </row>
    <row r="380" spans="4:4" x14ac:dyDescent="0.35">
      <c r="D380" s="84"/>
    </row>
    <row r="381" spans="4:4" x14ac:dyDescent="0.35">
      <c r="D381" s="84"/>
    </row>
    <row r="382" spans="4:4" x14ac:dyDescent="0.35">
      <c r="D382" s="84"/>
    </row>
    <row r="383" spans="4:4" x14ac:dyDescent="0.35">
      <c r="D383" s="84"/>
    </row>
    <row r="384" spans="4:4" x14ac:dyDescent="0.35">
      <c r="D384" s="84"/>
    </row>
    <row r="385" spans="4:4" x14ac:dyDescent="0.35">
      <c r="D385" s="84"/>
    </row>
    <row r="386" spans="4:4" x14ac:dyDescent="0.35">
      <c r="D386" s="84"/>
    </row>
    <row r="387" spans="4:4" x14ac:dyDescent="0.35">
      <c r="D387" s="84"/>
    </row>
    <row r="388" spans="4:4" x14ac:dyDescent="0.35">
      <c r="D388" s="84"/>
    </row>
    <row r="389" spans="4:4" x14ac:dyDescent="0.35">
      <c r="D389" s="84"/>
    </row>
    <row r="390" spans="4:4" x14ac:dyDescent="0.35">
      <c r="D390" s="84"/>
    </row>
    <row r="391" spans="4:4" x14ac:dyDescent="0.35">
      <c r="D391" s="84"/>
    </row>
    <row r="392" spans="4:4" x14ac:dyDescent="0.35">
      <c r="D392" s="84"/>
    </row>
    <row r="393" spans="4:4" x14ac:dyDescent="0.35">
      <c r="D393" s="84"/>
    </row>
    <row r="394" spans="4:4" x14ac:dyDescent="0.35">
      <c r="D394" s="84"/>
    </row>
    <row r="395" spans="4:4" x14ac:dyDescent="0.35">
      <c r="D395" s="84"/>
    </row>
    <row r="396" spans="4:4" x14ac:dyDescent="0.35">
      <c r="D396" s="84"/>
    </row>
    <row r="397" spans="4:4" x14ac:dyDescent="0.35">
      <c r="D397" s="84"/>
    </row>
    <row r="398" spans="4:4" x14ac:dyDescent="0.35">
      <c r="D398" s="84"/>
    </row>
    <row r="399" spans="4:4" x14ac:dyDescent="0.35">
      <c r="D399" s="84"/>
    </row>
    <row r="400" spans="4:4" x14ac:dyDescent="0.35">
      <c r="D400" s="84"/>
    </row>
    <row r="401" spans="4:4" x14ac:dyDescent="0.35">
      <c r="D401" s="84"/>
    </row>
    <row r="402" spans="4:4" x14ac:dyDescent="0.35">
      <c r="D402" s="84"/>
    </row>
    <row r="403" spans="4:4" x14ac:dyDescent="0.35">
      <c r="D403" s="84"/>
    </row>
    <row r="404" spans="4:4" x14ac:dyDescent="0.35">
      <c r="D404" s="84"/>
    </row>
    <row r="405" spans="4:4" x14ac:dyDescent="0.35">
      <c r="D405" s="84"/>
    </row>
    <row r="406" spans="4:4" x14ac:dyDescent="0.35">
      <c r="D406" s="84"/>
    </row>
    <row r="407" spans="4:4" x14ac:dyDescent="0.35">
      <c r="D407" s="84"/>
    </row>
    <row r="408" spans="4:4" x14ac:dyDescent="0.35">
      <c r="D408" s="84"/>
    </row>
    <row r="409" spans="4:4" x14ac:dyDescent="0.35">
      <c r="D409" s="84"/>
    </row>
    <row r="410" spans="4:4" x14ac:dyDescent="0.35">
      <c r="D410" s="84"/>
    </row>
    <row r="411" spans="4:4" x14ac:dyDescent="0.35">
      <c r="D411" s="84"/>
    </row>
    <row r="412" spans="4:4" x14ac:dyDescent="0.35">
      <c r="D412" s="84"/>
    </row>
    <row r="413" spans="4:4" x14ac:dyDescent="0.35">
      <c r="D413" s="84"/>
    </row>
    <row r="414" spans="4:4" x14ac:dyDescent="0.35">
      <c r="D414" s="84"/>
    </row>
    <row r="415" spans="4:4" x14ac:dyDescent="0.35">
      <c r="D415" s="84"/>
    </row>
    <row r="416" spans="4:4" x14ac:dyDescent="0.35">
      <c r="D416" s="84"/>
    </row>
    <row r="417" spans="4:4" x14ac:dyDescent="0.35">
      <c r="D417" s="84"/>
    </row>
    <row r="418" spans="4:4" x14ac:dyDescent="0.35">
      <c r="D418" s="84"/>
    </row>
    <row r="419" spans="4:4" x14ac:dyDescent="0.35">
      <c r="D419" s="84"/>
    </row>
    <row r="420" spans="4:4" x14ac:dyDescent="0.35">
      <c r="D420" s="84"/>
    </row>
    <row r="421" spans="4:4" x14ac:dyDescent="0.35">
      <c r="D421" s="84"/>
    </row>
    <row r="422" spans="4:4" x14ac:dyDescent="0.35">
      <c r="D422" s="84"/>
    </row>
    <row r="423" spans="4:4" x14ac:dyDescent="0.35">
      <c r="D423" s="84"/>
    </row>
    <row r="424" spans="4:4" x14ac:dyDescent="0.35">
      <c r="D424" s="84"/>
    </row>
    <row r="425" spans="4:4" x14ac:dyDescent="0.35">
      <c r="D425" s="84"/>
    </row>
    <row r="426" spans="4:4" x14ac:dyDescent="0.35">
      <c r="D426" s="84"/>
    </row>
    <row r="427" spans="4:4" x14ac:dyDescent="0.35">
      <c r="D427" s="84"/>
    </row>
    <row r="428" spans="4:4" x14ac:dyDescent="0.35">
      <c r="D428" s="84"/>
    </row>
    <row r="429" spans="4:4" x14ac:dyDescent="0.35">
      <c r="D429" s="84"/>
    </row>
    <row r="430" spans="4:4" x14ac:dyDescent="0.35">
      <c r="D430" s="84"/>
    </row>
    <row r="431" spans="4:4" x14ac:dyDescent="0.35">
      <c r="D431" s="84"/>
    </row>
    <row r="432" spans="4:4" x14ac:dyDescent="0.35">
      <c r="D432" s="84"/>
    </row>
    <row r="433" spans="4:4" x14ac:dyDescent="0.35">
      <c r="D433" s="84"/>
    </row>
    <row r="434" spans="4:4" x14ac:dyDescent="0.35">
      <c r="D434" s="84"/>
    </row>
    <row r="435" spans="4:4" x14ac:dyDescent="0.35">
      <c r="D435" s="84"/>
    </row>
    <row r="436" spans="4:4" x14ac:dyDescent="0.35">
      <c r="D436" s="84"/>
    </row>
    <row r="437" spans="4:4" x14ac:dyDescent="0.35">
      <c r="D437" s="84"/>
    </row>
    <row r="438" spans="4:4" x14ac:dyDescent="0.35">
      <c r="D438" s="84"/>
    </row>
    <row r="439" spans="4:4" x14ac:dyDescent="0.35">
      <c r="D439" s="84"/>
    </row>
    <row r="440" spans="4:4" x14ac:dyDescent="0.35">
      <c r="D440" s="84"/>
    </row>
    <row r="441" spans="4:4" x14ac:dyDescent="0.35">
      <c r="D441" s="84"/>
    </row>
    <row r="442" spans="4:4" x14ac:dyDescent="0.35">
      <c r="D442" s="84"/>
    </row>
    <row r="443" spans="4:4" x14ac:dyDescent="0.35">
      <c r="D443" s="84"/>
    </row>
    <row r="444" spans="4:4" x14ac:dyDescent="0.35">
      <c r="D444" s="84"/>
    </row>
    <row r="445" spans="4:4" x14ac:dyDescent="0.35">
      <c r="D445" s="84"/>
    </row>
    <row r="446" spans="4:4" x14ac:dyDescent="0.35">
      <c r="D446" s="84"/>
    </row>
    <row r="447" spans="4:4" x14ac:dyDescent="0.35">
      <c r="D447" s="84"/>
    </row>
    <row r="448" spans="4:4" x14ac:dyDescent="0.35">
      <c r="D448" s="84"/>
    </row>
    <row r="449" spans="4:4" x14ac:dyDescent="0.35">
      <c r="D449" s="84"/>
    </row>
    <row r="450" spans="4:4" x14ac:dyDescent="0.35">
      <c r="D450" s="84"/>
    </row>
    <row r="451" spans="4:4" x14ac:dyDescent="0.35">
      <c r="D451" s="84"/>
    </row>
    <row r="452" spans="4:4" x14ac:dyDescent="0.35">
      <c r="D452" s="84"/>
    </row>
    <row r="453" spans="4:4" x14ac:dyDescent="0.35">
      <c r="D453" s="84"/>
    </row>
    <row r="454" spans="4:4" x14ac:dyDescent="0.35">
      <c r="D454" s="84"/>
    </row>
    <row r="455" spans="4:4" x14ac:dyDescent="0.35">
      <c r="D455" s="84"/>
    </row>
    <row r="456" spans="4:4" x14ac:dyDescent="0.35">
      <c r="D456" s="84"/>
    </row>
    <row r="457" spans="4:4" x14ac:dyDescent="0.35">
      <c r="D457" s="84"/>
    </row>
    <row r="458" spans="4:4" x14ac:dyDescent="0.35">
      <c r="D458" s="84"/>
    </row>
    <row r="459" spans="4:4" x14ac:dyDescent="0.35">
      <c r="D459" s="84"/>
    </row>
    <row r="460" spans="4:4" x14ac:dyDescent="0.35">
      <c r="D460" s="84"/>
    </row>
    <row r="461" spans="4:4" x14ac:dyDescent="0.35">
      <c r="D461" s="84"/>
    </row>
    <row r="462" spans="4:4" x14ac:dyDescent="0.35">
      <c r="D462" s="84"/>
    </row>
    <row r="463" spans="4:4" x14ac:dyDescent="0.35">
      <c r="D463" s="84"/>
    </row>
    <row r="464" spans="4:4" x14ac:dyDescent="0.35">
      <c r="D464" s="84"/>
    </row>
    <row r="465" spans="4:4" x14ac:dyDescent="0.35">
      <c r="D465" s="84"/>
    </row>
    <row r="466" spans="4:4" x14ac:dyDescent="0.35">
      <c r="D466" s="84"/>
    </row>
    <row r="467" spans="4:4" x14ac:dyDescent="0.35">
      <c r="D467" s="84"/>
    </row>
    <row r="468" spans="4:4" x14ac:dyDescent="0.35">
      <c r="D468" s="84"/>
    </row>
    <row r="469" spans="4:4" x14ac:dyDescent="0.35">
      <c r="D469" s="84"/>
    </row>
    <row r="470" spans="4:4" x14ac:dyDescent="0.35">
      <c r="D470" s="84"/>
    </row>
    <row r="471" spans="4:4" x14ac:dyDescent="0.35">
      <c r="D471" s="84"/>
    </row>
    <row r="472" spans="4:4" x14ac:dyDescent="0.35">
      <c r="D472" s="84"/>
    </row>
    <row r="473" spans="4:4" x14ac:dyDescent="0.35">
      <c r="D473" s="84"/>
    </row>
    <row r="474" spans="4:4" x14ac:dyDescent="0.35">
      <c r="D474" s="84"/>
    </row>
    <row r="475" spans="4:4" x14ac:dyDescent="0.35">
      <c r="D475" s="84"/>
    </row>
    <row r="476" spans="4:4" x14ac:dyDescent="0.35">
      <c r="D476" s="84"/>
    </row>
    <row r="477" spans="4:4" x14ac:dyDescent="0.35">
      <c r="D477" s="84"/>
    </row>
    <row r="478" spans="4:4" x14ac:dyDescent="0.35">
      <c r="D478" s="84"/>
    </row>
    <row r="479" spans="4:4" x14ac:dyDescent="0.35">
      <c r="D479" s="84"/>
    </row>
    <row r="480" spans="4:4" x14ac:dyDescent="0.35">
      <c r="D480" s="84"/>
    </row>
    <row r="481" spans="4:4" x14ac:dyDescent="0.35">
      <c r="D481" s="84"/>
    </row>
    <row r="482" spans="4:4" x14ac:dyDescent="0.35">
      <c r="D482" s="84"/>
    </row>
    <row r="483" spans="4:4" x14ac:dyDescent="0.35">
      <c r="D483" s="84"/>
    </row>
    <row r="484" spans="4:4" x14ac:dyDescent="0.35">
      <c r="D484" s="84"/>
    </row>
    <row r="485" spans="4:4" x14ac:dyDescent="0.35">
      <c r="D485" s="84"/>
    </row>
    <row r="486" spans="4:4" x14ac:dyDescent="0.35">
      <c r="D486" s="84"/>
    </row>
    <row r="487" spans="4:4" x14ac:dyDescent="0.35">
      <c r="D487" s="84"/>
    </row>
    <row r="488" spans="4:4" x14ac:dyDescent="0.35">
      <c r="D488" s="84"/>
    </row>
    <row r="489" spans="4:4" x14ac:dyDescent="0.35">
      <c r="D489" s="84"/>
    </row>
    <row r="490" spans="4:4" x14ac:dyDescent="0.35">
      <c r="D490" s="84"/>
    </row>
    <row r="491" spans="4:4" x14ac:dyDescent="0.35">
      <c r="D491" s="84"/>
    </row>
    <row r="492" spans="4:4" x14ac:dyDescent="0.35">
      <c r="D492" s="84"/>
    </row>
    <row r="493" spans="4:4" x14ac:dyDescent="0.35">
      <c r="D493" s="84"/>
    </row>
    <row r="494" spans="4:4" x14ac:dyDescent="0.35">
      <c r="D494" s="84"/>
    </row>
    <row r="495" spans="4:4" x14ac:dyDescent="0.35">
      <c r="D495" s="84"/>
    </row>
    <row r="496" spans="4:4" x14ac:dyDescent="0.35">
      <c r="D496" s="84"/>
    </row>
    <row r="497" spans="4:4" x14ac:dyDescent="0.35">
      <c r="D497" s="84"/>
    </row>
    <row r="498" spans="4:4" x14ac:dyDescent="0.35">
      <c r="D498" s="84"/>
    </row>
    <row r="499" spans="4:4" x14ac:dyDescent="0.35">
      <c r="D499" s="84"/>
    </row>
    <row r="500" spans="4:4" x14ac:dyDescent="0.35">
      <c r="D500" s="84"/>
    </row>
    <row r="501" spans="4:4" x14ac:dyDescent="0.35">
      <c r="D501" s="84"/>
    </row>
    <row r="502" spans="4:4" x14ac:dyDescent="0.35">
      <c r="D502" s="84"/>
    </row>
    <row r="503" spans="4:4" x14ac:dyDescent="0.35">
      <c r="D503" s="84"/>
    </row>
    <row r="504" spans="4:4" x14ac:dyDescent="0.35">
      <c r="D504" s="84"/>
    </row>
    <row r="505" spans="4:4" x14ac:dyDescent="0.35">
      <c r="D505" s="84"/>
    </row>
    <row r="506" spans="4:4" x14ac:dyDescent="0.35">
      <c r="D506" s="84"/>
    </row>
    <row r="507" spans="4:4" x14ac:dyDescent="0.35">
      <c r="D507" s="84"/>
    </row>
    <row r="508" spans="4:4" x14ac:dyDescent="0.35">
      <c r="D508" s="84"/>
    </row>
    <row r="509" spans="4:4" x14ac:dyDescent="0.35">
      <c r="D509" s="84"/>
    </row>
    <row r="510" spans="4:4" x14ac:dyDescent="0.35">
      <c r="D510" s="84"/>
    </row>
    <row r="511" spans="4:4" x14ac:dyDescent="0.35">
      <c r="D511" s="84"/>
    </row>
    <row r="512" spans="4:4" x14ac:dyDescent="0.35">
      <c r="D512" s="84"/>
    </row>
    <row r="513" spans="4:4" x14ac:dyDescent="0.35">
      <c r="D513" s="84"/>
    </row>
    <row r="514" spans="4:4" x14ac:dyDescent="0.35">
      <c r="D514" s="84"/>
    </row>
    <row r="515" spans="4:4" x14ac:dyDescent="0.35">
      <c r="D515" s="84"/>
    </row>
    <row r="516" spans="4:4" x14ac:dyDescent="0.35">
      <c r="D516" s="84"/>
    </row>
    <row r="517" spans="4:4" x14ac:dyDescent="0.35">
      <c r="D517" s="84"/>
    </row>
    <row r="518" spans="4:4" x14ac:dyDescent="0.35">
      <c r="D518" s="84"/>
    </row>
    <row r="519" spans="4:4" x14ac:dyDescent="0.35">
      <c r="D519" s="84"/>
    </row>
    <row r="520" spans="4:4" x14ac:dyDescent="0.35">
      <c r="D520" s="84"/>
    </row>
    <row r="521" spans="4:4" x14ac:dyDescent="0.35">
      <c r="D521" s="84"/>
    </row>
    <row r="522" spans="4:4" x14ac:dyDescent="0.35">
      <c r="D522" s="84"/>
    </row>
    <row r="523" spans="4:4" x14ac:dyDescent="0.35">
      <c r="D523" s="84"/>
    </row>
    <row r="524" spans="4:4" x14ac:dyDescent="0.35">
      <c r="D524" s="84"/>
    </row>
    <row r="525" spans="4:4" x14ac:dyDescent="0.35">
      <c r="D525" s="84"/>
    </row>
    <row r="526" spans="4:4" x14ac:dyDescent="0.35">
      <c r="D526" s="84"/>
    </row>
    <row r="527" spans="4:4" x14ac:dyDescent="0.35">
      <c r="D527" s="84"/>
    </row>
    <row r="528" spans="4:4" x14ac:dyDescent="0.35">
      <c r="D528" s="84"/>
    </row>
    <row r="529" spans="4:4" x14ac:dyDescent="0.35">
      <c r="D529" s="84"/>
    </row>
    <row r="530" spans="4:4" x14ac:dyDescent="0.35">
      <c r="D530" s="84"/>
    </row>
    <row r="531" spans="4:4" x14ac:dyDescent="0.35">
      <c r="D531" s="84"/>
    </row>
    <row r="532" spans="4:4" x14ac:dyDescent="0.35">
      <c r="D532" s="84"/>
    </row>
    <row r="533" spans="4:4" x14ac:dyDescent="0.35">
      <c r="D533" s="84"/>
    </row>
    <row r="534" spans="4:4" x14ac:dyDescent="0.35">
      <c r="D534" s="84"/>
    </row>
    <row r="535" spans="4:4" x14ac:dyDescent="0.35">
      <c r="D535" s="84"/>
    </row>
    <row r="536" spans="4:4" x14ac:dyDescent="0.35">
      <c r="D536" s="84"/>
    </row>
    <row r="537" spans="4:4" x14ac:dyDescent="0.35">
      <c r="D537" s="84"/>
    </row>
    <row r="538" spans="4:4" x14ac:dyDescent="0.35">
      <c r="D538" s="84"/>
    </row>
    <row r="539" spans="4:4" x14ac:dyDescent="0.35">
      <c r="D539" s="84"/>
    </row>
    <row r="540" spans="4:4" x14ac:dyDescent="0.35">
      <c r="D540" s="84"/>
    </row>
    <row r="541" spans="4:4" x14ac:dyDescent="0.35">
      <c r="D541" s="84"/>
    </row>
    <row r="542" spans="4:4" x14ac:dyDescent="0.35">
      <c r="D542" s="84"/>
    </row>
    <row r="543" spans="4:4" x14ac:dyDescent="0.35">
      <c r="D543" s="84"/>
    </row>
    <row r="544" spans="4:4" x14ac:dyDescent="0.35">
      <c r="D544" s="84"/>
    </row>
    <row r="545" spans="4:4" x14ac:dyDescent="0.35">
      <c r="D545" s="84"/>
    </row>
    <row r="546" spans="4:4" x14ac:dyDescent="0.35">
      <c r="D546" s="84"/>
    </row>
    <row r="547" spans="4:4" x14ac:dyDescent="0.35">
      <c r="D547" s="84"/>
    </row>
    <row r="548" spans="4:4" x14ac:dyDescent="0.35">
      <c r="D548" s="84"/>
    </row>
    <row r="549" spans="4:4" x14ac:dyDescent="0.35">
      <c r="D549" s="84"/>
    </row>
    <row r="550" spans="4:4" x14ac:dyDescent="0.35">
      <c r="D550" s="84"/>
    </row>
    <row r="551" spans="4:4" x14ac:dyDescent="0.35">
      <c r="D551" s="84"/>
    </row>
    <row r="552" spans="4:4" x14ac:dyDescent="0.35">
      <c r="D552" s="84"/>
    </row>
    <row r="553" spans="4:4" x14ac:dyDescent="0.35">
      <c r="D553" s="84"/>
    </row>
    <row r="554" spans="4:4" x14ac:dyDescent="0.35">
      <c r="D554" s="84"/>
    </row>
    <row r="555" spans="4:4" x14ac:dyDescent="0.35">
      <c r="D555" s="84"/>
    </row>
    <row r="556" spans="4:4" x14ac:dyDescent="0.35">
      <c r="D556" s="84"/>
    </row>
    <row r="557" spans="4:4" x14ac:dyDescent="0.35">
      <c r="D557" s="84"/>
    </row>
    <row r="558" spans="4:4" x14ac:dyDescent="0.35">
      <c r="D558" s="84"/>
    </row>
    <row r="559" spans="4:4" x14ac:dyDescent="0.35">
      <c r="D559" s="84"/>
    </row>
    <row r="560" spans="4:4" x14ac:dyDescent="0.35">
      <c r="D560" s="84"/>
    </row>
    <row r="561" spans="4:4" x14ac:dyDescent="0.35">
      <c r="D561" s="84"/>
    </row>
    <row r="562" spans="4:4" x14ac:dyDescent="0.35">
      <c r="D562" s="84"/>
    </row>
    <row r="563" spans="4:4" x14ac:dyDescent="0.35">
      <c r="D563" s="84"/>
    </row>
    <row r="564" spans="4:4" x14ac:dyDescent="0.35">
      <c r="D564" s="84"/>
    </row>
    <row r="565" spans="4:4" x14ac:dyDescent="0.35">
      <c r="D565" s="84"/>
    </row>
    <row r="566" spans="4:4" x14ac:dyDescent="0.35">
      <c r="D566" s="84"/>
    </row>
    <row r="567" spans="4:4" x14ac:dyDescent="0.35">
      <c r="D567" s="84"/>
    </row>
    <row r="568" spans="4:4" x14ac:dyDescent="0.35">
      <c r="D568" s="84"/>
    </row>
    <row r="569" spans="4:4" x14ac:dyDescent="0.35">
      <c r="D569" s="84"/>
    </row>
    <row r="570" spans="4:4" x14ac:dyDescent="0.35">
      <c r="D570" s="84"/>
    </row>
    <row r="571" spans="4:4" x14ac:dyDescent="0.35">
      <c r="D571" s="84"/>
    </row>
    <row r="572" spans="4:4" x14ac:dyDescent="0.35">
      <c r="D572" s="84"/>
    </row>
    <row r="573" spans="4:4" x14ac:dyDescent="0.35">
      <c r="D573" s="84"/>
    </row>
    <row r="574" spans="4:4" x14ac:dyDescent="0.35">
      <c r="D574" s="84"/>
    </row>
    <row r="575" spans="4:4" x14ac:dyDescent="0.35">
      <c r="D575" s="84"/>
    </row>
    <row r="576" spans="4:4" x14ac:dyDescent="0.35">
      <c r="D576" s="84"/>
    </row>
    <row r="577" spans="4:4" x14ac:dyDescent="0.35">
      <c r="D577" s="84"/>
    </row>
    <row r="578" spans="4:4" x14ac:dyDescent="0.35">
      <c r="D578" s="84"/>
    </row>
    <row r="579" spans="4:4" x14ac:dyDescent="0.35">
      <c r="D579" s="84"/>
    </row>
    <row r="580" spans="4:4" x14ac:dyDescent="0.35">
      <c r="D580" s="84"/>
    </row>
    <row r="581" spans="4:4" x14ac:dyDescent="0.35">
      <c r="D581" s="84"/>
    </row>
    <row r="582" spans="4:4" x14ac:dyDescent="0.35">
      <c r="D582" s="84"/>
    </row>
    <row r="583" spans="4:4" x14ac:dyDescent="0.35">
      <c r="D583" s="84"/>
    </row>
    <row r="584" spans="4:4" x14ac:dyDescent="0.35">
      <c r="D584" s="84"/>
    </row>
    <row r="585" spans="4:4" x14ac:dyDescent="0.35">
      <c r="D585" s="84"/>
    </row>
    <row r="586" spans="4:4" x14ac:dyDescent="0.35">
      <c r="D586" s="84"/>
    </row>
    <row r="587" spans="4:4" x14ac:dyDescent="0.35">
      <c r="D587" s="84"/>
    </row>
    <row r="588" spans="4:4" x14ac:dyDescent="0.35">
      <c r="D588" s="84"/>
    </row>
    <row r="589" spans="4:4" x14ac:dyDescent="0.35">
      <c r="D589" s="84"/>
    </row>
    <row r="590" spans="4:4" x14ac:dyDescent="0.35">
      <c r="D590" s="84"/>
    </row>
    <row r="591" spans="4:4" x14ac:dyDescent="0.35">
      <c r="D591" s="84"/>
    </row>
    <row r="592" spans="4:4" x14ac:dyDescent="0.35">
      <c r="D592" s="84"/>
    </row>
    <row r="593" spans="4:4" x14ac:dyDescent="0.35">
      <c r="D593" s="84"/>
    </row>
    <row r="594" spans="4:4" x14ac:dyDescent="0.35">
      <c r="D594" s="84"/>
    </row>
    <row r="595" spans="4:4" x14ac:dyDescent="0.35">
      <c r="D595" s="84"/>
    </row>
    <row r="596" spans="4:4" x14ac:dyDescent="0.35">
      <c r="D596" s="84"/>
    </row>
    <row r="597" spans="4:4" x14ac:dyDescent="0.35">
      <c r="D597" s="84"/>
    </row>
    <row r="598" spans="4:4" x14ac:dyDescent="0.35">
      <c r="D598" s="84"/>
    </row>
    <row r="599" spans="4:4" x14ac:dyDescent="0.35">
      <c r="D599" s="84"/>
    </row>
    <row r="600" spans="4:4" x14ac:dyDescent="0.35">
      <c r="D600" s="84"/>
    </row>
    <row r="601" spans="4:4" x14ac:dyDescent="0.35">
      <c r="D601" s="84"/>
    </row>
    <row r="602" spans="4:4" x14ac:dyDescent="0.35">
      <c r="D602" s="84"/>
    </row>
    <row r="603" spans="4:4" x14ac:dyDescent="0.35">
      <c r="D603" s="84"/>
    </row>
    <row r="604" spans="4:4" x14ac:dyDescent="0.35">
      <c r="D604" s="84"/>
    </row>
    <row r="605" spans="4:4" x14ac:dyDescent="0.35">
      <c r="D605" s="84"/>
    </row>
    <row r="606" spans="4:4" x14ac:dyDescent="0.35">
      <c r="D606" s="84"/>
    </row>
    <row r="607" spans="4:4" x14ac:dyDescent="0.35">
      <c r="D607" s="84"/>
    </row>
    <row r="608" spans="4:4" x14ac:dyDescent="0.35">
      <c r="D608" s="84"/>
    </row>
    <row r="609" spans="4:4" x14ac:dyDescent="0.35">
      <c r="D609" s="84"/>
    </row>
    <row r="610" spans="4:4" x14ac:dyDescent="0.35">
      <c r="D610" s="84"/>
    </row>
    <row r="611" spans="4:4" x14ac:dyDescent="0.35">
      <c r="D611" s="84"/>
    </row>
    <row r="612" spans="4:4" x14ac:dyDescent="0.35">
      <c r="D612" s="84"/>
    </row>
    <row r="613" spans="4:4" x14ac:dyDescent="0.35">
      <c r="D613" s="84"/>
    </row>
    <row r="614" spans="4:4" x14ac:dyDescent="0.35">
      <c r="D614" s="84"/>
    </row>
    <row r="615" spans="4:4" x14ac:dyDescent="0.35">
      <c r="D615" s="84"/>
    </row>
    <row r="616" spans="4:4" x14ac:dyDescent="0.35">
      <c r="D616" s="84"/>
    </row>
    <row r="617" spans="4:4" x14ac:dyDescent="0.35">
      <c r="D617" s="84"/>
    </row>
    <row r="618" spans="4:4" x14ac:dyDescent="0.35">
      <c r="D618" s="84"/>
    </row>
    <row r="619" spans="4:4" x14ac:dyDescent="0.35">
      <c r="D619" s="84"/>
    </row>
    <row r="620" spans="4:4" x14ac:dyDescent="0.35">
      <c r="D620" s="84"/>
    </row>
    <row r="621" spans="4:4" x14ac:dyDescent="0.35">
      <c r="D621" s="84"/>
    </row>
    <row r="622" spans="4:4" x14ac:dyDescent="0.35">
      <c r="D622" s="84"/>
    </row>
    <row r="623" spans="4:4" x14ac:dyDescent="0.35">
      <c r="D623" s="84"/>
    </row>
    <row r="624" spans="4:4" x14ac:dyDescent="0.35">
      <c r="D624" s="84"/>
    </row>
    <row r="625" spans="4:4" x14ac:dyDescent="0.35">
      <c r="D625" s="84"/>
    </row>
    <row r="626" spans="4:4" x14ac:dyDescent="0.35">
      <c r="D626" s="84"/>
    </row>
    <row r="627" spans="4:4" x14ac:dyDescent="0.35">
      <c r="D627" s="84"/>
    </row>
    <row r="628" spans="4:4" x14ac:dyDescent="0.35">
      <c r="D628" s="84"/>
    </row>
    <row r="629" spans="4:4" x14ac:dyDescent="0.35">
      <c r="D629" s="84"/>
    </row>
    <row r="630" spans="4:4" x14ac:dyDescent="0.35">
      <c r="D630" s="84"/>
    </row>
    <row r="631" spans="4:4" x14ac:dyDescent="0.35">
      <c r="D631" s="84"/>
    </row>
    <row r="632" spans="4:4" x14ac:dyDescent="0.35">
      <c r="D632" s="84"/>
    </row>
    <row r="633" spans="4:4" x14ac:dyDescent="0.35">
      <c r="D633" s="84"/>
    </row>
    <row r="634" spans="4:4" x14ac:dyDescent="0.35">
      <c r="D634" s="84"/>
    </row>
    <row r="635" spans="4:4" x14ac:dyDescent="0.35">
      <c r="D635" s="84"/>
    </row>
    <row r="636" spans="4:4" x14ac:dyDescent="0.35">
      <c r="D636" s="84"/>
    </row>
    <row r="637" spans="4:4" x14ac:dyDescent="0.35">
      <c r="D637" s="84"/>
    </row>
    <row r="638" spans="4:4" x14ac:dyDescent="0.35">
      <c r="D638" s="84"/>
    </row>
    <row r="639" spans="4:4" x14ac:dyDescent="0.35">
      <c r="D639" s="84"/>
    </row>
    <row r="640" spans="4:4" x14ac:dyDescent="0.35">
      <c r="D640" s="84"/>
    </row>
    <row r="641" spans="4:4" x14ac:dyDescent="0.35">
      <c r="D641" s="84"/>
    </row>
    <row r="642" spans="4:4" x14ac:dyDescent="0.35">
      <c r="D642" s="84"/>
    </row>
    <row r="643" spans="4:4" x14ac:dyDescent="0.35">
      <c r="D643" s="84"/>
    </row>
    <row r="644" spans="4:4" x14ac:dyDescent="0.35">
      <c r="D644" s="84"/>
    </row>
    <row r="645" spans="4:4" x14ac:dyDescent="0.35">
      <c r="D645" s="84"/>
    </row>
    <row r="646" spans="4:4" x14ac:dyDescent="0.35">
      <c r="D646" s="84"/>
    </row>
    <row r="647" spans="4:4" x14ac:dyDescent="0.35">
      <c r="D647" s="84"/>
    </row>
    <row r="648" spans="4:4" x14ac:dyDescent="0.35">
      <c r="D648" s="84"/>
    </row>
    <row r="649" spans="4:4" x14ac:dyDescent="0.35">
      <c r="D649" s="84"/>
    </row>
    <row r="650" spans="4:4" x14ac:dyDescent="0.35">
      <c r="D650" s="84"/>
    </row>
    <row r="651" spans="4:4" x14ac:dyDescent="0.35">
      <c r="D651" s="84"/>
    </row>
    <row r="652" spans="4:4" x14ac:dyDescent="0.35">
      <c r="D652" s="84"/>
    </row>
    <row r="653" spans="4:4" x14ac:dyDescent="0.35">
      <c r="D653" s="84"/>
    </row>
    <row r="654" spans="4:4" x14ac:dyDescent="0.35">
      <c r="D654" s="84"/>
    </row>
    <row r="655" spans="4:4" x14ac:dyDescent="0.35">
      <c r="D655" s="84"/>
    </row>
    <row r="656" spans="4:4" x14ac:dyDescent="0.35">
      <c r="D656" s="84"/>
    </row>
    <row r="657" spans="4:4" x14ac:dyDescent="0.35">
      <c r="D657" s="84"/>
    </row>
    <row r="658" spans="4:4" x14ac:dyDescent="0.35">
      <c r="D658" s="84"/>
    </row>
    <row r="659" spans="4:4" x14ac:dyDescent="0.35">
      <c r="D659" s="84"/>
    </row>
    <row r="660" spans="4:4" x14ac:dyDescent="0.35">
      <c r="D660" s="84"/>
    </row>
    <row r="661" spans="4:4" x14ac:dyDescent="0.35">
      <c r="D661" s="84"/>
    </row>
    <row r="662" spans="4:4" x14ac:dyDescent="0.35">
      <c r="D662" s="84"/>
    </row>
    <row r="663" spans="4:4" x14ac:dyDescent="0.35">
      <c r="D663" s="84"/>
    </row>
    <row r="664" spans="4:4" x14ac:dyDescent="0.35">
      <c r="D664" s="84"/>
    </row>
    <row r="665" spans="4:4" x14ac:dyDescent="0.35">
      <c r="D665" s="84"/>
    </row>
    <row r="666" spans="4:4" x14ac:dyDescent="0.35">
      <c r="D666" s="84"/>
    </row>
    <row r="667" spans="4:4" x14ac:dyDescent="0.35">
      <c r="D667" s="84"/>
    </row>
    <row r="668" spans="4:4" x14ac:dyDescent="0.35">
      <c r="D668" s="84"/>
    </row>
    <row r="669" spans="4:4" x14ac:dyDescent="0.35">
      <c r="D669" s="84"/>
    </row>
    <row r="670" spans="4:4" x14ac:dyDescent="0.35">
      <c r="D670" s="84"/>
    </row>
    <row r="671" spans="4:4" x14ac:dyDescent="0.35">
      <c r="D671" s="84"/>
    </row>
    <row r="672" spans="4:4" x14ac:dyDescent="0.35">
      <c r="D672" s="84"/>
    </row>
    <row r="673" spans="4:4" x14ac:dyDescent="0.35">
      <c r="D673" s="84"/>
    </row>
    <row r="674" spans="4:4" x14ac:dyDescent="0.35">
      <c r="D674" s="84"/>
    </row>
    <row r="675" spans="4:4" x14ac:dyDescent="0.35">
      <c r="D675" s="84"/>
    </row>
    <row r="676" spans="4:4" x14ac:dyDescent="0.35">
      <c r="D676" s="84"/>
    </row>
    <row r="677" spans="4:4" x14ac:dyDescent="0.35">
      <c r="D677" s="84"/>
    </row>
    <row r="678" spans="4:4" x14ac:dyDescent="0.35">
      <c r="D678" s="84"/>
    </row>
    <row r="679" spans="4:4" x14ac:dyDescent="0.35">
      <c r="D679" s="84"/>
    </row>
    <row r="680" spans="4:4" x14ac:dyDescent="0.35">
      <c r="D680" s="84"/>
    </row>
    <row r="681" spans="4:4" x14ac:dyDescent="0.35">
      <c r="D681" s="84"/>
    </row>
    <row r="682" spans="4:4" x14ac:dyDescent="0.35">
      <c r="D682" s="84"/>
    </row>
    <row r="683" spans="4:4" x14ac:dyDescent="0.35">
      <c r="D683" s="84"/>
    </row>
    <row r="684" spans="4:4" x14ac:dyDescent="0.35">
      <c r="D684" s="84"/>
    </row>
    <row r="685" spans="4:4" x14ac:dyDescent="0.35">
      <c r="D685" s="84"/>
    </row>
    <row r="686" spans="4:4" x14ac:dyDescent="0.35">
      <c r="D686" s="84"/>
    </row>
    <row r="687" spans="4:4" x14ac:dyDescent="0.35">
      <c r="D687" s="84"/>
    </row>
    <row r="688" spans="4:4" x14ac:dyDescent="0.35">
      <c r="D688" s="84"/>
    </row>
    <row r="689" spans="4:4" x14ac:dyDescent="0.35">
      <c r="D689" s="84"/>
    </row>
    <row r="690" spans="4:4" x14ac:dyDescent="0.35">
      <c r="D690" s="84"/>
    </row>
    <row r="691" spans="4:4" x14ac:dyDescent="0.35">
      <c r="D691" s="84"/>
    </row>
    <row r="692" spans="4:4" x14ac:dyDescent="0.35">
      <c r="D692" s="84"/>
    </row>
    <row r="693" spans="4:4" x14ac:dyDescent="0.35">
      <c r="D693" s="84"/>
    </row>
    <row r="694" spans="4:4" x14ac:dyDescent="0.35">
      <c r="D694" s="84"/>
    </row>
    <row r="695" spans="4:4" x14ac:dyDescent="0.35">
      <c r="D695" s="84"/>
    </row>
    <row r="696" spans="4:4" x14ac:dyDescent="0.35">
      <c r="D696" s="84"/>
    </row>
    <row r="697" spans="4:4" x14ac:dyDescent="0.35">
      <c r="D697" s="84"/>
    </row>
    <row r="698" spans="4:4" x14ac:dyDescent="0.35">
      <c r="D698" s="84"/>
    </row>
    <row r="699" spans="4:4" x14ac:dyDescent="0.35">
      <c r="D699" s="84"/>
    </row>
    <row r="700" spans="4:4" x14ac:dyDescent="0.35">
      <c r="D700" s="84"/>
    </row>
    <row r="701" spans="4:4" x14ac:dyDescent="0.35">
      <c r="D701" s="84"/>
    </row>
    <row r="702" spans="4:4" x14ac:dyDescent="0.35">
      <c r="D702" s="84"/>
    </row>
    <row r="703" spans="4:4" x14ac:dyDescent="0.35">
      <c r="D703" s="84"/>
    </row>
    <row r="704" spans="4:4" x14ac:dyDescent="0.35">
      <c r="D704" s="84"/>
    </row>
    <row r="705" spans="4:4" x14ac:dyDescent="0.35">
      <c r="D705" s="84"/>
    </row>
    <row r="706" spans="4:4" x14ac:dyDescent="0.35">
      <c r="D706" s="84"/>
    </row>
    <row r="707" spans="4:4" x14ac:dyDescent="0.35">
      <c r="D707" s="84"/>
    </row>
    <row r="708" spans="4:4" x14ac:dyDescent="0.35">
      <c r="D708" s="84"/>
    </row>
    <row r="709" spans="4:4" x14ac:dyDescent="0.35">
      <c r="D709" s="84"/>
    </row>
    <row r="710" spans="4:4" x14ac:dyDescent="0.35">
      <c r="D710" s="84"/>
    </row>
    <row r="711" spans="4:4" x14ac:dyDescent="0.35">
      <c r="D711" s="84"/>
    </row>
    <row r="712" spans="4:4" x14ac:dyDescent="0.35">
      <c r="D712" s="84"/>
    </row>
    <row r="713" spans="4:4" x14ac:dyDescent="0.35">
      <c r="D713" s="84"/>
    </row>
    <row r="714" spans="4:4" x14ac:dyDescent="0.35">
      <c r="D714" s="84"/>
    </row>
    <row r="715" spans="4:4" x14ac:dyDescent="0.35">
      <c r="D715" s="84"/>
    </row>
    <row r="716" spans="4:4" x14ac:dyDescent="0.35">
      <c r="D716" s="84"/>
    </row>
    <row r="717" spans="4:4" x14ac:dyDescent="0.35">
      <c r="D717" s="84"/>
    </row>
    <row r="718" spans="4:4" x14ac:dyDescent="0.35">
      <c r="D718" s="84"/>
    </row>
    <row r="719" spans="4:4" x14ac:dyDescent="0.35">
      <c r="D719" s="84"/>
    </row>
    <row r="720" spans="4:4" x14ac:dyDescent="0.35">
      <c r="D720" s="84"/>
    </row>
    <row r="721" spans="4:4" x14ac:dyDescent="0.35">
      <c r="D721" s="84"/>
    </row>
    <row r="722" spans="4:4" x14ac:dyDescent="0.35">
      <c r="D722" s="84"/>
    </row>
    <row r="723" spans="4:4" x14ac:dyDescent="0.35">
      <c r="D723" s="84"/>
    </row>
    <row r="724" spans="4:4" x14ac:dyDescent="0.35">
      <c r="D724" s="84"/>
    </row>
    <row r="725" spans="4:4" x14ac:dyDescent="0.35">
      <c r="D725" s="84"/>
    </row>
    <row r="726" spans="4:4" x14ac:dyDescent="0.35">
      <c r="D726" s="84"/>
    </row>
    <row r="727" spans="4:4" x14ac:dyDescent="0.35">
      <c r="D727" s="84"/>
    </row>
    <row r="728" spans="4:4" x14ac:dyDescent="0.35">
      <c r="D728" s="84"/>
    </row>
    <row r="729" spans="4:4" x14ac:dyDescent="0.35">
      <c r="D729" s="84"/>
    </row>
    <row r="730" spans="4:4" x14ac:dyDescent="0.35">
      <c r="D730" s="84"/>
    </row>
    <row r="731" spans="4:4" x14ac:dyDescent="0.35">
      <c r="D731" s="84"/>
    </row>
    <row r="732" spans="4:4" x14ac:dyDescent="0.35">
      <c r="D732" s="84"/>
    </row>
    <row r="733" spans="4:4" x14ac:dyDescent="0.35">
      <c r="D733" s="84"/>
    </row>
    <row r="734" spans="4:4" x14ac:dyDescent="0.35">
      <c r="D734" s="84"/>
    </row>
    <row r="735" spans="4:4" x14ac:dyDescent="0.35">
      <c r="D735" s="84"/>
    </row>
    <row r="736" spans="4:4" x14ac:dyDescent="0.35">
      <c r="D736" s="84"/>
    </row>
    <row r="737" spans="4:4" x14ac:dyDescent="0.35">
      <c r="D737" s="84"/>
    </row>
    <row r="738" spans="4:4" x14ac:dyDescent="0.35">
      <c r="D738" s="84"/>
    </row>
    <row r="739" spans="4:4" x14ac:dyDescent="0.35">
      <c r="D739" s="84"/>
    </row>
    <row r="740" spans="4:4" x14ac:dyDescent="0.35">
      <c r="D740" s="84"/>
    </row>
    <row r="741" spans="4:4" x14ac:dyDescent="0.35">
      <c r="D741" s="84"/>
    </row>
    <row r="742" spans="4:4" x14ac:dyDescent="0.35">
      <c r="D742" s="84"/>
    </row>
    <row r="743" spans="4:4" x14ac:dyDescent="0.35">
      <c r="D743" s="84"/>
    </row>
    <row r="744" spans="4:4" x14ac:dyDescent="0.35">
      <c r="D744" s="84"/>
    </row>
    <row r="745" spans="4:4" x14ac:dyDescent="0.35">
      <c r="D745" s="84"/>
    </row>
    <row r="746" spans="4:4" x14ac:dyDescent="0.35">
      <c r="D746" s="84"/>
    </row>
    <row r="747" spans="4:4" x14ac:dyDescent="0.35">
      <c r="D747" s="84"/>
    </row>
    <row r="748" spans="4:4" x14ac:dyDescent="0.35">
      <c r="D748" s="84"/>
    </row>
    <row r="749" spans="4:4" x14ac:dyDescent="0.35">
      <c r="D749" s="84"/>
    </row>
    <row r="750" spans="4:4" x14ac:dyDescent="0.35">
      <c r="D750" s="84"/>
    </row>
    <row r="751" spans="4:4" x14ac:dyDescent="0.35">
      <c r="D751" s="84"/>
    </row>
    <row r="752" spans="4:4" x14ac:dyDescent="0.35">
      <c r="D752" s="84"/>
    </row>
    <row r="753" spans="4:4" x14ac:dyDescent="0.35">
      <c r="D753" s="84"/>
    </row>
    <row r="754" spans="4:4" x14ac:dyDescent="0.35">
      <c r="D754" s="84"/>
    </row>
    <row r="755" spans="4:4" x14ac:dyDescent="0.35">
      <c r="D755" s="84"/>
    </row>
    <row r="756" spans="4:4" x14ac:dyDescent="0.35">
      <c r="D756" s="84"/>
    </row>
    <row r="757" spans="4:4" x14ac:dyDescent="0.35">
      <c r="D757" s="84"/>
    </row>
    <row r="758" spans="4:4" x14ac:dyDescent="0.35">
      <c r="D758" s="84"/>
    </row>
    <row r="759" spans="4:4" x14ac:dyDescent="0.35">
      <c r="D759" s="84"/>
    </row>
    <row r="760" spans="4:4" x14ac:dyDescent="0.35">
      <c r="D760" s="84"/>
    </row>
    <row r="761" spans="4:4" x14ac:dyDescent="0.35">
      <c r="D761" s="84"/>
    </row>
    <row r="762" spans="4:4" x14ac:dyDescent="0.35">
      <c r="D762" s="84"/>
    </row>
    <row r="763" spans="4:4" x14ac:dyDescent="0.35">
      <c r="D763" s="84"/>
    </row>
    <row r="764" spans="4:4" x14ac:dyDescent="0.35">
      <c r="D764" s="84"/>
    </row>
    <row r="765" spans="4:4" x14ac:dyDescent="0.35">
      <c r="D765" s="84"/>
    </row>
    <row r="766" spans="4:4" x14ac:dyDescent="0.35">
      <c r="D766" s="84"/>
    </row>
    <row r="767" spans="4:4" x14ac:dyDescent="0.35">
      <c r="D767" s="84"/>
    </row>
    <row r="768" spans="4:4" x14ac:dyDescent="0.35">
      <c r="D768" s="84"/>
    </row>
    <row r="769" spans="4:4" x14ac:dyDescent="0.35">
      <c r="D769" s="84"/>
    </row>
    <row r="770" spans="4:4" x14ac:dyDescent="0.35">
      <c r="D770" s="84"/>
    </row>
    <row r="771" spans="4:4" x14ac:dyDescent="0.35">
      <c r="D771" s="84"/>
    </row>
    <row r="772" spans="4:4" x14ac:dyDescent="0.35">
      <c r="D772" s="84"/>
    </row>
    <row r="773" spans="4:4" x14ac:dyDescent="0.35">
      <c r="D773" s="84"/>
    </row>
    <row r="774" spans="4:4" x14ac:dyDescent="0.35">
      <c r="D774" s="84"/>
    </row>
    <row r="775" spans="4:4" x14ac:dyDescent="0.35">
      <c r="D775" s="84"/>
    </row>
    <row r="776" spans="4:4" x14ac:dyDescent="0.35">
      <c r="D776" s="84"/>
    </row>
    <row r="777" spans="4:4" x14ac:dyDescent="0.35">
      <c r="D777" s="84"/>
    </row>
    <row r="778" spans="4:4" x14ac:dyDescent="0.35">
      <c r="D778" s="84"/>
    </row>
    <row r="779" spans="4:4" x14ac:dyDescent="0.35">
      <c r="D779" s="84"/>
    </row>
    <row r="780" spans="4:4" x14ac:dyDescent="0.35">
      <c r="D780" s="84"/>
    </row>
    <row r="781" spans="4:4" x14ac:dyDescent="0.35">
      <c r="D781" s="84"/>
    </row>
    <row r="782" spans="4:4" x14ac:dyDescent="0.35">
      <c r="D782" s="84"/>
    </row>
    <row r="783" spans="4:4" x14ac:dyDescent="0.35">
      <c r="D783" s="84"/>
    </row>
    <row r="784" spans="4:4" x14ac:dyDescent="0.35">
      <c r="D784" s="84"/>
    </row>
    <row r="785" spans="4:4" x14ac:dyDescent="0.35">
      <c r="D785" s="84"/>
    </row>
    <row r="786" spans="4:4" x14ac:dyDescent="0.35">
      <c r="D786" s="84"/>
    </row>
    <row r="787" spans="4:4" x14ac:dyDescent="0.35">
      <c r="D787" s="84"/>
    </row>
    <row r="788" spans="4:4" x14ac:dyDescent="0.35">
      <c r="D788" s="84"/>
    </row>
    <row r="789" spans="4:4" x14ac:dyDescent="0.35">
      <c r="D789" s="84"/>
    </row>
    <row r="790" spans="4:4" x14ac:dyDescent="0.35">
      <c r="D790" s="84"/>
    </row>
    <row r="791" spans="4:4" x14ac:dyDescent="0.35">
      <c r="D791" s="84"/>
    </row>
    <row r="792" spans="4:4" x14ac:dyDescent="0.35">
      <c r="D792" s="84"/>
    </row>
    <row r="793" spans="4:4" x14ac:dyDescent="0.35">
      <c r="D793" s="84"/>
    </row>
    <row r="794" spans="4:4" x14ac:dyDescent="0.35">
      <c r="D794" s="84"/>
    </row>
    <row r="795" spans="4:4" x14ac:dyDescent="0.35">
      <c r="D795" s="84"/>
    </row>
    <row r="796" spans="4:4" x14ac:dyDescent="0.35">
      <c r="D796" s="84"/>
    </row>
    <row r="797" spans="4:4" x14ac:dyDescent="0.35">
      <c r="D797" s="84"/>
    </row>
    <row r="798" spans="4:4" x14ac:dyDescent="0.35">
      <c r="D798" s="84"/>
    </row>
    <row r="799" spans="4:4" x14ac:dyDescent="0.35">
      <c r="D799" s="84"/>
    </row>
    <row r="800" spans="4:4" x14ac:dyDescent="0.35">
      <c r="D800" s="84"/>
    </row>
    <row r="801" spans="4:4" x14ac:dyDescent="0.35">
      <c r="D801" s="84"/>
    </row>
    <row r="802" spans="4:4" x14ac:dyDescent="0.35">
      <c r="D802" s="84"/>
    </row>
    <row r="803" spans="4:4" x14ac:dyDescent="0.35">
      <c r="D803" s="84"/>
    </row>
    <row r="804" spans="4:4" x14ac:dyDescent="0.35">
      <c r="D804" s="84"/>
    </row>
    <row r="805" spans="4:4" x14ac:dyDescent="0.35">
      <c r="D805" s="84"/>
    </row>
    <row r="806" spans="4:4" x14ac:dyDescent="0.35">
      <c r="D806" s="84"/>
    </row>
    <row r="807" spans="4:4" x14ac:dyDescent="0.35">
      <c r="D807" s="84"/>
    </row>
    <row r="808" spans="4:4" x14ac:dyDescent="0.35">
      <c r="D808" s="84"/>
    </row>
    <row r="809" spans="4:4" x14ac:dyDescent="0.35">
      <c r="D809" s="84"/>
    </row>
    <row r="810" spans="4:4" x14ac:dyDescent="0.35">
      <c r="D810" s="84"/>
    </row>
    <row r="811" spans="4:4" x14ac:dyDescent="0.35">
      <c r="D811" s="84"/>
    </row>
    <row r="812" spans="4:4" x14ac:dyDescent="0.35">
      <c r="D812" s="84"/>
    </row>
    <row r="813" spans="4:4" x14ac:dyDescent="0.35">
      <c r="D813" s="84"/>
    </row>
    <row r="814" spans="4:4" x14ac:dyDescent="0.35">
      <c r="D814" s="84"/>
    </row>
    <row r="815" spans="4:4" x14ac:dyDescent="0.35">
      <c r="D815" s="84"/>
    </row>
    <row r="816" spans="4:4" x14ac:dyDescent="0.35">
      <c r="D816" s="84"/>
    </row>
    <row r="817" spans="4:4" x14ac:dyDescent="0.35">
      <c r="D817" s="84"/>
    </row>
    <row r="818" spans="4:4" x14ac:dyDescent="0.35">
      <c r="D818" s="84"/>
    </row>
    <row r="819" spans="4:4" x14ac:dyDescent="0.35">
      <c r="D819" s="84"/>
    </row>
    <row r="820" spans="4:4" x14ac:dyDescent="0.35">
      <c r="D820" s="84"/>
    </row>
    <row r="821" spans="4:4" x14ac:dyDescent="0.35">
      <c r="D821" s="84"/>
    </row>
    <row r="822" spans="4:4" x14ac:dyDescent="0.35">
      <c r="D822" s="84"/>
    </row>
    <row r="823" spans="4:4" x14ac:dyDescent="0.35">
      <c r="D823" s="84"/>
    </row>
    <row r="824" spans="4:4" x14ac:dyDescent="0.35">
      <c r="D824" s="84"/>
    </row>
    <row r="825" spans="4:4" x14ac:dyDescent="0.35">
      <c r="D825" s="84"/>
    </row>
    <row r="826" spans="4:4" x14ac:dyDescent="0.35">
      <c r="D826" s="84"/>
    </row>
    <row r="827" spans="4:4" x14ac:dyDescent="0.35">
      <c r="D827" s="84"/>
    </row>
    <row r="828" spans="4:4" x14ac:dyDescent="0.35">
      <c r="D828" s="84"/>
    </row>
    <row r="829" spans="4:4" x14ac:dyDescent="0.35">
      <c r="D829" s="84"/>
    </row>
    <row r="830" spans="4:4" x14ac:dyDescent="0.35">
      <c r="D830" s="84"/>
    </row>
    <row r="831" spans="4:4" x14ac:dyDescent="0.35">
      <c r="D831" s="84"/>
    </row>
    <row r="832" spans="4:4" x14ac:dyDescent="0.35">
      <c r="D832" s="84"/>
    </row>
    <row r="833" spans="4:4" x14ac:dyDescent="0.35">
      <c r="D833" s="84"/>
    </row>
    <row r="834" spans="4:4" x14ac:dyDescent="0.35">
      <c r="D834" s="84"/>
    </row>
    <row r="835" spans="4:4" x14ac:dyDescent="0.35">
      <c r="D835" s="84"/>
    </row>
    <row r="836" spans="4:4" x14ac:dyDescent="0.35">
      <c r="D836" s="84"/>
    </row>
    <row r="837" spans="4:4" x14ac:dyDescent="0.35">
      <c r="D837" s="84"/>
    </row>
    <row r="838" spans="4:4" x14ac:dyDescent="0.35">
      <c r="D838" s="84"/>
    </row>
    <row r="839" spans="4:4" x14ac:dyDescent="0.35">
      <c r="D839" s="84"/>
    </row>
    <row r="840" spans="4:4" x14ac:dyDescent="0.35">
      <c r="D840" s="84"/>
    </row>
    <row r="841" spans="4:4" x14ac:dyDescent="0.35">
      <c r="D841" s="84"/>
    </row>
    <row r="842" spans="4:4" x14ac:dyDescent="0.35">
      <c r="D842" s="84"/>
    </row>
    <row r="843" spans="4:4" x14ac:dyDescent="0.35">
      <c r="D843" s="84"/>
    </row>
    <row r="844" spans="4:4" x14ac:dyDescent="0.35">
      <c r="D844" s="84"/>
    </row>
    <row r="845" spans="4:4" x14ac:dyDescent="0.35">
      <c r="D845" s="84"/>
    </row>
    <row r="846" spans="4:4" x14ac:dyDescent="0.35">
      <c r="D846" s="84"/>
    </row>
    <row r="847" spans="4:4" x14ac:dyDescent="0.35">
      <c r="D847" s="84"/>
    </row>
    <row r="848" spans="4:4" x14ac:dyDescent="0.35">
      <c r="D848" s="84"/>
    </row>
    <row r="849" spans="4:4" x14ac:dyDescent="0.35">
      <c r="D849" s="84"/>
    </row>
    <row r="850" spans="4:4" x14ac:dyDescent="0.35">
      <c r="D850" s="84"/>
    </row>
    <row r="851" spans="4:4" x14ac:dyDescent="0.35">
      <c r="D851" s="84"/>
    </row>
    <row r="852" spans="4:4" x14ac:dyDescent="0.35">
      <c r="D852" s="84"/>
    </row>
    <row r="853" spans="4:4" x14ac:dyDescent="0.35">
      <c r="D853" s="84"/>
    </row>
    <row r="854" spans="4:4" x14ac:dyDescent="0.35">
      <c r="D854" s="84"/>
    </row>
    <row r="855" spans="4:4" x14ac:dyDescent="0.35">
      <c r="D855" s="84"/>
    </row>
    <row r="856" spans="4:4" x14ac:dyDescent="0.35">
      <c r="D856" s="84"/>
    </row>
    <row r="857" spans="4:4" x14ac:dyDescent="0.35">
      <c r="D857" s="84"/>
    </row>
    <row r="858" spans="4:4" x14ac:dyDescent="0.35">
      <c r="D858" s="84"/>
    </row>
    <row r="859" spans="4:4" x14ac:dyDescent="0.35">
      <c r="D859" s="84"/>
    </row>
    <row r="860" spans="4:4" x14ac:dyDescent="0.35">
      <c r="D860" s="84"/>
    </row>
    <row r="861" spans="4:4" x14ac:dyDescent="0.35">
      <c r="D861" s="84"/>
    </row>
    <row r="862" spans="4:4" x14ac:dyDescent="0.35">
      <c r="D862" s="84"/>
    </row>
    <row r="863" spans="4:4" x14ac:dyDescent="0.35">
      <c r="D863" s="84"/>
    </row>
    <row r="864" spans="4:4" x14ac:dyDescent="0.35">
      <c r="D864" s="84"/>
    </row>
    <row r="865" spans="4:4" x14ac:dyDescent="0.35">
      <c r="D865" s="84"/>
    </row>
    <row r="866" spans="4:4" x14ac:dyDescent="0.35">
      <c r="D866" s="84"/>
    </row>
    <row r="867" spans="4:4" x14ac:dyDescent="0.35">
      <c r="D867" s="84"/>
    </row>
    <row r="868" spans="4:4" x14ac:dyDescent="0.35">
      <c r="D868" s="84"/>
    </row>
    <row r="869" spans="4:4" x14ac:dyDescent="0.35">
      <c r="D869" s="84"/>
    </row>
    <row r="870" spans="4:4" x14ac:dyDescent="0.35">
      <c r="D870" s="84"/>
    </row>
    <row r="871" spans="4:4" x14ac:dyDescent="0.35">
      <c r="D871" s="84"/>
    </row>
    <row r="872" spans="4:4" x14ac:dyDescent="0.35">
      <c r="D872" s="84"/>
    </row>
    <row r="873" spans="4:4" x14ac:dyDescent="0.35">
      <c r="D873" s="84"/>
    </row>
    <row r="874" spans="4:4" x14ac:dyDescent="0.35">
      <c r="D874" s="84"/>
    </row>
    <row r="875" spans="4:4" x14ac:dyDescent="0.35">
      <c r="D875" s="84"/>
    </row>
    <row r="876" spans="4:4" x14ac:dyDescent="0.35">
      <c r="D876" s="84"/>
    </row>
    <row r="877" spans="4:4" x14ac:dyDescent="0.35">
      <c r="D877" s="84"/>
    </row>
    <row r="878" spans="4:4" x14ac:dyDescent="0.35">
      <c r="D878" s="84"/>
    </row>
    <row r="879" spans="4:4" x14ac:dyDescent="0.35">
      <c r="D879" s="84"/>
    </row>
    <row r="880" spans="4:4" x14ac:dyDescent="0.35">
      <c r="D880" s="84"/>
    </row>
    <row r="881" spans="4:4" x14ac:dyDescent="0.35">
      <c r="D881" s="84"/>
    </row>
    <row r="882" spans="4:4" x14ac:dyDescent="0.35">
      <c r="D882" s="84"/>
    </row>
    <row r="883" spans="4:4" x14ac:dyDescent="0.35">
      <c r="D883" s="84"/>
    </row>
    <row r="884" spans="4:4" x14ac:dyDescent="0.35">
      <c r="D884" s="84"/>
    </row>
    <row r="885" spans="4:4" x14ac:dyDescent="0.35">
      <c r="D885" s="84"/>
    </row>
    <row r="886" spans="4:4" x14ac:dyDescent="0.35">
      <c r="D886" s="84"/>
    </row>
    <row r="887" spans="4:4" x14ac:dyDescent="0.35">
      <c r="D887" s="84"/>
    </row>
    <row r="888" spans="4:4" x14ac:dyDescent="0.35">
      <c r="D888" s="84"/>
    </row>
    <row r="889" spans="4:4" x14ac:dyDescent="0.35">
      <c r="D889" s="84"/>
    </row>
    <row r="890" spans="4:4" x14ac:dyDescent="0.35">
      <c r="D890" s="84"/>
    </row>
    <row r="891" spans="4:4" x14ac:dyDescent="0.35">
      <c r="D891" s="84"/>
    </row>
    <row r="892" spans="4:4" x14ac:dyDescent="0.35">
      <c r="D892" s="84"/>
    </row>
    <row r="893" spans="4:4" x14ac:dyDescent="0.35">
      <c r="D893" s="84"/>
    </row>
    <row r="894" spans="4:4" x14ac:dyDescent="0.35">
      <c r="D894" s="84"/>
    </row>
    <row r="895" spans="4:4" x14ac:dyDescent="0.35">
      <c r="D895" s="84"/>
    </row>
    <row r="896" spans="4:4" x14ac:dyDescent="0.35">
      <c r="D896" s="84"/>
    </row>
    <row r="897" spans="4:4" x14ac:dyDescent="0.35">
      <c r="D897" s="84"/>
    </row>
    <row r="898" spans="4:4" x14ac:dyDescent="0.35">
      <c r="D898" s="84"/>
    </row>
    <row r="899" spans="4:4" x14ac:dyDescent="0.35">
      <c r="D899" s="84"/>
    </row>
    <row r="900" spans="4:4" x14ac:dyDescent="0.35">
      <c r="D900" s="84"/>
    </row>
    <row r="901" spans="4:4" x14ac:dyDescent="0.35">
      <c r="D901" s="84"/>
    </row>
    <row r="902" spans="4:4" x14ac:dyDescent="0.35">
      <c r="D902" s="84"/>
    </row>
    <row r="903" spans="4:4" x14ac:dyDescent="0.35">
      <c r="D903" s="84"/>
    </row>
    <row r="904" spans="4:4" x14ac:dyDescent="0.35">
      <c r="D904" s="84"/>
    </row>
    <row r="905" spans="4:4" x14ac:dyDescent="0.35">
      <c r="D905" s="84"/>
    </row>
    <row r="906" spans="4:4" x14ac:dyDescent="0.35">
      <c r="D906" s="84"/>
    </row>
    <row r="907" spans="4:4" x14ac:dyDescent="0.35">
      <c r="D907" s="84"/>
    </row>
    <row r="908" spans="4:4" x14ac:dyDescent="0.35">
      <c r="D908" s="84"/>
    </row>
    <row r="909" spans="4:4" x14ac:dyDescent="0.35">
      <c r="D909" s="84"/>
    </row>
    <row r="910" spans="4:4" x14ac:dyDescent="0.35">
      <c r="D910" s="84"/>
    </row>
    <row r="911" spans="4:4" x14ac:dyDescent="0.35">
      <c r="D911" s="84"/>
    </row>
    <row r="912" spans="4:4" x14ac:dyDescent="0.35">
      <c r="D912" s="84"/>
    </row>
    <row r="913" spans="4:4" x14ac:dyDescent="0.35">
      <c r="D913" s="84"/>
    </row>
    <row r="914" spans="4:4" x14ac:dyDescent="0.35">
      <c r="D914" s="84"/>
    </row>
    <row r="915" spans="4:4" x14ac:dyDescent="0.35">
      <c r="D915" s="84"/>
    </row>
    <row r="916" spans="4:4" x14ac:dyDescent="0.35">
      <c r="D916" s="84"/>
    </row>
    <row r="917" spans="4:4" x14ac:dyDescent="0.35">
      <c r="D917" s="84"/>
    </row>
    <row r="918" spans="4:4" x14ac:dyDescent="0.35">
      <c r="D918" s="84"/>
    </row>
    <row r="919" spans="4:4" x14ac:dyDescent="0.35">
      <c r="D919" s="84"/>
    </row>
    <row r="920" spans="4:4" x14ac:dyDescent="0.35">
      <c r="D920" s="84"/>
    </row>
    <row r="921" spans="4:4" x14ac:dyDescent="0.35">
      <c r="D921" s="84"/>
    </row>
    <row r="922" spans="4:4" x14ac:dyDescent="0.35">
      <c r="D922" s="84"/>
    </row>
    <row r="923" spans="4:4" x14ac:dyDescent="0.35">
      <c r="D923" s="84"/>
    </row>
    <row r="924" spans="4:4" x14ac:dyDescent="0.35">
      <c r="D924" s="84"/>
    </row>
    <row r="925" spans="4:4" x14ac:dyDescent="0.35">
      <c r="D925" s="84"/>
    </row>
    <row r="926" spans="4:4" x14ac:dyDescent="0.35">
      <c r="D926" s="84"/>
    </row>
    <row r="927" spans="4:4" x14ac:dyDescent="0.35">
      <c r="D927" s="84"/>
    </row>
    <row r="928" spans="4:4" x14ac:dyDescent="0.35">
      <c r="D928" s="84"/>
    </row>
    <row r="929" spans="4:4" x14ac:dyDescent="0.35">
      <c r="D929" s="84"/>
    </row>
    <row r="930" spans="4:4" x14ac:dyDescent="0.35">
      <c r="D930" s="84"/>
    </row>
    <row r="931" spans="4:4" x14ac:dyDescent="0.35">
      <c r="D931" s="84"/>
    </row>
    <row r="932" spans="4:4" x14ac:dyDescent="0.35">
      <c r="D932" s="84"/>
    </row>
    <row r="933" spans="4:4" x14ac:dyDescent="0.35">
      <c r="D933" s="84"/>
    </row>
    <row r="934" spans="4:4" x14ac:dyDescent="0.35">
      <c r="D934" s="84"/>
    </row>
    <row r="935" spans="4:4" x14ac:dyDescent="0.35">
      <c r="D935" s="84"/>
    </row>
    <row r="936" spans="4:4" x14ac:dyDescent="0.35">
      <c r="D936" s="84"/>
    </row>
    <row r="937" spans="4:4" x14ac:dyDescent="0.35">
      <c r="D937" s="84"/>
    </row>
    <row r="938" spans="4:4" x14ac:dyDescent="0.35">
      <c r="D938" s="84"/>
    </row>
    <row r="939" spans="4:4" x14ac:dyDescent="0.35">
      <c r="D939" s="84"/>
    </row>
    <row r="940" spans="4:4" x14ac:dyDescent="0.35">
      <c r="D940" s="84"/>
    </row>
    <row r="941" spans="4:4" x14ac:dyDescent="0.35">
      <c r="D941" s="84"/>
    </row>
    <row r="942" spans="4:4" x14ac:dyDescent="0.35">
      <c r="D942" s="84"/>
    </row>
    <row r="943" spans="4:4" x14ac:dyDescent="0.35">
      <c r="D943" s="84"/>
    </row>
    <row r="944" spans="4:4" x14ac:dyDescent="0.35">
      <c r="D944" s="84"/>
    </row>
    <row r="945" spans="4:4" x14ac:dyDescent="0.35">
      <c r="D945" s="84"/>
    </row>
    <row r="946" spans="4:4" x14ac:dyDescent="0.35">
      <c r="D946" s="84"/>
    </row>
    <row r="947" spans="4:4" x14ac:dyDescent="0.35">
      <c r="D947" s="84"/>
    </row>
    <row r="948" spans="4:4" x14ac:dyDescent="0.35">
      <c r="D948" s="84"/>
    </row>
    <row r="949" spans="4:4" x14ac:dyDescent="0.35">
      <c r="D949" s="84"/>
    </row>
    <row r="950" spans="4:4" x14ac:dyDescent="0.35">
      <c r="D950" s="84"/>
    </row>
    <row r="951" spans="4:4" x14ac:dyDescent="0.35">
      <c r="D951" s="84"/>
    </row>
    <row r="952" spans="4:4" x14ac:dyDescent="0.35">
      <c r="D952" s="84"/>
    </row>
    <row r="953" spans="4:4" x14ac:dyDescent="0.35">
      <c r="D953" s="84"/>
    </row>
    <row r="954" spans="4:4" x14ac:dyDescent="0.35">
      <c r="D954" s="84"/>
    </row>
    <row r="955" spans="4:4" x14ac:dyDescent="0.35">
      <c r="D955" s="84"/>
    </row>
    <row r="956" spans="4:4" x14ac:dyDescent="0.35">
      <c r="D956" s="84"/>
    </row>
    <row r="957" spans="4:4" x14ac:dyDescent="0.35">
      <c r="D957" s="84"/>
    </row>
    <row r="958" spans="4:4" x14ac:dyDescent="0.35">
      <c r="D958" s="84"/>
    </row>
    <row r="959" spans="4:4" x14ac:dyDescent="0.35">
      <c r="D959" s="84"/>
    </row>
    <row r="960" spans="4:4" x14ac:dyDescent="0.35">
      <c r="D960" s="84"/>
    </row>
    <row r="961" spans="4:4" x14ac:dyDescent="0.35">
      <c r="D961" s="84"/>
    </row>
    <row r="962" spans="4:4" x14ac:dyDescent="0.35">
      <c r="D962" s="84"/>
    </row>
    <row r="963" spans="4:4" x14ac:dyDescent="0.35">
      <c r="D963" s="84"/>
    </row>
    <row r="964" spans="4:4" x14ac:dyDescent="0.35">
      <c r="D964" s="84"/>
    </row>
    <row r="965" spans="4:4" x14ac:dyDescent="0.35">
      <c r="D965" s="84"/>
    </row>
    <row r="966" spans="4:4" x14ac:dyDescent="0.35">
      <c r="D966" s="84"/>
    </row>
    <row r="967" spans="4:4" x14ac:dyDescent="0.35">
      <c r="D967" s="84"/>
    </row>
    <row r="968" spans="4:4" x14ac:dyDescent="0.35">
      <c r="D968" s="84"/>
    </row>
    <row r="969" spans="4:4" x14ac:dyDescent="0.35">
      <c r="D969" s="84"/>
    </row>
    <row r="970" spans="4:4" x14ac:dyDescent="0.35">
      <c r="D970" s="84"/>
    </row>
    <row r="971" spans="4:4" x14ac:dyDescent="0.35">
      <c r="D971" s="84"/>
    </row>
    <row r="972" spans="4:4" x14ac:dyDescent="0.35">
      <c r="D972" s="84"/>
    </row>
    <row r="973" spans="4:4" x14ac:dyDescent="0.35">
      <c r="D973" s="84"/>
    </row>
    <row r="974" spans="4:4" x14ac:dyDescent="0.35">
      <c r="D974" s="84"/>
    </row>
    <row r="975" spans="4:4" x14ac:dyDescent="0.35">
      <c r="D975" s="84"/>
    </row>
    <row r="976" spans="4:4" x14ac:dyDescent="0.35">
      <c r="D976" s="84"/>
    </row>
    <row r="977" spans="4:4" x14ac:dyDescent="0.35">
      <c r="D977" s="84"/>
    </row>
    <row r="978" spans="4:4" x14ac:dyDescent="0.35">
      <c r="D978" s="84"/>
    </row>
    <row r="979" spans="4:4" x14ac:dyDescent="0.35">
      <c r="D979" s="84"/>
    </row>
    <row r="980" spans="4:4" x14ac:dyDescent="0.35">
      <c r="D980" s="84"/>
    </row>
    <row r="981" spans="4:4" x14ac:dyDescent="0.35">
      <c r="D981" s="84"/>
    </row>
    <row r="982" spans="4:4" x14ac:dyDescent="0.35">
      <c r="D982" s="84"/>
    </row>
    <row r="983" spans="4:4" x14ac:dyDescent="0.35">
      <c r="D983" s="84"/>
    </row>
    <row r="984" spans="4:4" x14ac:dyDescent="0.35">
      <c r="D984" s="84"/>
    </row>
    <row r="985" spans="4:4" x14ac:dyDescent="0.35">
      <c r="D985" s="84"/>
    </row>
    <row r="986" spans="4:4" x14ac:dyDescent="0.35">
      <c r="D986" s="84"/>
    </row>
    <row r="987" spans="4:4" x14ac:dyDescent="0.35">
      <c r="D987" s="84"/>
    </row>
    <row r="988" spans="4:4" x14ac:dyDescent="0.35">
      <c r="D988" s="84"/>
    </row>
    <row r="989" spans="4:4" x14ac:dyDescent="0.35">
      <c r="D989" s="84"/>
    </row>
    <row r="990" spans="4:4" x14ac:dyDescent="0.35">
      <c r="D990" s="84"/>
    </row>
    <row r="991" spans="4:4" x14ac:dyDescent="0.35">
      <c r="D991" s="84"/>
    </row>
    <row r="992" spans="4:4" x14ac:dyDescent="0.35">
      <c r="D992" s="84"/>
    </row>
    <row r="993" spans="4:4" x14ac:dyDescent="0.35">
      <c r="D993" s="84"/>
    </row>
    <row r="994" spans="4:4" x14ac:dyDescent="0.35">
      <c r="D994" s="84"/>
    </row>
    <row r="995" spans="4:4" x14ac:dyDescent="0.35">
      <c r="D995" s="84"/>
    </row>
    <row r="996" spans="4:4" x14ac:dyDescent="0.35">
      <c r="D996" s="84"/>
    </row>
    <row r="997" spans="4:4" x14ac:dyDescent="0.35">
      <c r="D997" s="84"/>
    </row>
    <row r="998" spans="4:4" x14ac:dyDescent="0.35">
      <c r="D998" s="84"/>
    </row>
    <row r="999" spans="4:4" x14ac:dyDescent="0.35">
      <c r="D999" s="84"/>
    </row>
    <row r="1000" spans="4:4" x14ac:dyDescent="0.35">
      <c r="D1000" s="84"/>
    </row>
    <row r="1001" spans="4:4" x14ac:dyDescent="0.35">
      <c r="D1001" s="84"/>
    </row>
    <row r="1002" spans="4:4" x14ac:dyDescent="0.35">
      <c r="D1002" s="84"/>
    </row>
    <row r="1003" spans="4:4" x14ac:dyDescent="0.35">
      <c r="D1003" s="84"/>
    </row>
    <row r="1004" spans="4:4" x14ac:dyDescent="0.35">
      <c r="D1004" s="84"/>
    </row>
    <row r="1005" spans="4:4" x14ac:dyDescent="0.35">
      <c r="D1005" s="84"/>
    </row>
    <row r="1006" spans="4:4" x14ac:dyDescent="0.35">
      <c r="D1006" s="84"/>
    </row>
    <row r="1007" spans="4:4" x14ac:dyDescent="0.35">
      <c r="D1007" s="84"/>
    </row>
    <row r="1008" spans="4:4" x14ac:dyDescent="0.35">
      <c r="D1008" s="84"/>
    </row>
    <row r="1009" spans="4:4" x14ac:dyDescent="0.35">
      <c r="D1009" s="84"/>
    </row>
    <row r="1010" spans="4:4" x14ac:dyDescent="0.35">
      <c r="D1010" s="84"/>
    </row>
    <row r="1011" spans="4:4" x14ac:dyDescent="0.35">
      <c r="D1011" s="84"/>
    </row>
    <row r="1012" spans="4:4" x14ac:dyDescent="0.35">
      <c r="D1012" s="84"/>
    </row>
    <row r="1013" spans="4:4" x14ac:dyDescent="0.35">
      <c r="D1013" s="84"/>
    </row>
    <row r="1014" spans="4:4" x14ac:dyDescent="0.35">
      <c r="D1014" s="84"/>
    </row>
    <row r="1015" spans="4:4" x14ac:dyDescent="0.35">
      <c r="D1015" s="84"/>
    </row>
    <row r="1016" spans="4:4" x14ac:dyDescent="0.35">
      <c r="D1016" s="84"/>
    </row>
    <row r="1017" spans="4:4" x14ac:dyDescent="0.35">
      <c r="D1017" s="84"/>
    </row>
    <row r="1018" spans="4:4" x14ac:dyDescent="0.35">
      <c r="D1018" s="84"/>
    </row>
    <row r="1019" spans="4:4" x14ac:dyDescent="0.35">
      <c r="D1019" s="84"/>
    </row>
    <row r="1020" spans="4:4" x14ac:dyDescent="0.35">
      <c r="D1020" s="84"/>
    </row>
    <row r="1021" spans="4:4" x14ac:dyDescent="0.35">
      <c r="D1021" s="84"/>
    </row>
    <row r="1022" spans="4:4" x14ac:dyDescent="0.35">
      <c r="D1022" s="84"/>
    </row>
    <row r="1023" spans="4:4" x14ac:dyDescent="0.35">
      <c r="D1023" s="84"/>
    </row>
    <row r="1024" spans="4:4" x14ac:dyDescent="0.35">
      <c r="D1024" s="84"/>
    </row>
    <row r="1025" spans="4:4" x14ac:dyDescent="0.35">
      <c r="D1025" s="84"/>
    </row>
    <row r="1026" spans="4:4" x14ac:dyDescent="0.35">
      <c r="D1026" s="84"/>
    </row>
    <row r="1027" spans="4:4" x14ac:dyDescent="0.35">
      <c r="D1027" s="84"/>
    </row>
    <row r="1028" spans="4:4" x14ac:dyDescent="0.35">
      <c r="D1028" s="84"/>
    </row>
    <row r="1029" spans="4:4" x14ac:dyDescent="0.35">
      <c r="D1029" s="84"/>
    </row>
    <row r="1030" spans="4:4" x14ac:dyDescent="0.35">
      <c r="D1030" s="84"/>
    </row>
    <row r="1031" spans="4:4" x14ac:dyDescent="0.35">
      <c r="D1031" s="84"/>
    </row>
    <row r="1032" spans="4:4" x14ac:dyDescent="0.35">
      <c r="D1032" s="84"/>
    </row>
    <row r="1033" spans="4:4" x14ac:dyDescent="0.35">
      <c r="D1033" s="84"/>
    </row>
    <row r="1034" spans="4:4" x14ac:dyDescent="0.35">
      <c r="D1034" s="84"/>
    </row>
    <row r="1035" spans="4:4" x14ac:dyDescent="0.35">
      <c r="D1035" s="84"/>
    </row>
    <row r="1036" spans="4:4" x14ac:dyDescent="0.35">
      <c r="D1036" s="84"/>
    </row>
    <row r="1037" spans="4:4" x14ac:dyDescent="0.35">
      <c r="D1037" s="84"/>
    </row>
    <row r="1038" spans="4:4" x14ac:dyDescent="0.35">
      <c r="D1038" s="84"/>
    </row>
    <row r="1039" spans="4:4" x14ac:dyDescent="0.35">
      <c r="D1039" s="84"/>
    </row>
    <row r="1040" spans="4:4" x14ac:dyDescent="0.35">
      <c r="D1040" s="84"/>
    </row>
    <row r="1041" spans="4:4" x14ac:dyDescent="0.35">
      <c r="D1041" s="84"/>
    </row>
    <row r="1042" spans="4:4" x14ac:dyDescent="0.35">
      <c r="D1042" s="84"/>
    </row>
    <row r="1043" spans="4:4" x14ac:dyDescent="0.35">
      <c r="D1043" s="84"/>
    </row>
    <row r="1044" spans="4:4" x14ac:dyDescent="0.35">
      <c r="D1044" s="84"/>
    </row>
    <row r="1045" spans="4:4" x14ac:dyDescent="0.35">
      <c r="D1045" s="84"/>
    </row>
    <row r="1046" spans="4:4" x14ac:dyDescent="0.35">
      <c r="D1046" s="84"/>
    </row>
    <row r="1047" spans="4:4" x14ac:dyDescent="0.35">
      <c r="D1047" s="84"/>
    </row>
    <row r="1048" spans="4:4" x14ac:dyDescent="0.35">
      <c r="D1048" s="84"/>
    </row>
    <row r="1049" spans="4:4" x14ac:dyDescent="0.35">
      <c r="D1049" s="84"/>
    </row>
    <row r="1050" spans="4:4" x14ac:dyDescent="0.35">
      <c r="D1050" s="84"/>
    </row>
    <row r="1051" spans="4:4" x14ac:dyDescent="0.35">
      <c r="D1051" s="84"/>
    </row>
    <row r="1052" spans="4:4" x14ac:dyDescent="0.35">
      <c r="D1052" s="84"/>
    </row>
    <row r="1053" spans="4:4" x14ac:dyDescent="0.35">
      <c r="D1053" s="84"/>
    </row>
    <row r="1054" spans="4:4" x14ac:dyDescent="0.35">
      <c r="D1054" s="84"/>
    </row>
    <row r="1055" spans="4:4" x14ac:dyDescent="0.35">
      <c r="D1055" s="84"/>
    </row>
    <row r="1056" spans="4:4" x14ac:dyDescent="0.35">
      <c r="D1056" s="84"/>
    </row>
    <row r="1057" spans="4:4" x14ac:dyDescent="0.35">
      <c r="D1057" s="84"/>
    </row>
    <row r="1058" spans="4:4" x14ac:dyDescent="0.35">
      <c r="D1058" s="84"/>
    </row>
    <row r="1059" spans="4:4" x14ac:dyDescent="0.35">
      <c r="D1059" s="84"/>
    </row>
    <row r="1060" spans="4:4" x14ac:dyDescent="0.35">
      <c r="D1060" s="84"/>
    </row>
    <row r="1061" spans="4:4" x14ac:dyDescent="0.35">
      <c r="D1061" s="84"/>
    </row>
    <row r="1062" spans="4:4" x14ac:dyDescent="0.35">
      <c r="D1062" s="84"/>
    </row>
    <row r="1063" spans="4:4" x14ac:dyDescent="0.35">
      <c r="D1063" s="84"/>
    </row>
    <row r="1064" spans="4:4" x14ac:dyDescent="0.35">
      <c r="D1064" s="84"/>
    </row>
    <row r="1065" spans="4:4" x14ac:dyDescent="0.35">
      <c r="D1065" s="84"/>
    </row>
    <row r="1066" spans="4:4" x14ac:dyDescent="0.35">
      <c r="D1066" s="84"/>
    </row>
    <row r="1067" spans="4:4" x14ac:dyDescent="0.35">
      <c r="D1067" s="84"/>
    </row>
    <row r="1068" spans="4:4" x14ac:dyDescent="0.35">
      <c r="D1068" s="84"/>
    </row>
    <row r="1069" spans="4:4" x14ac:dyDescent="0.35">
      <c r="D1069" s="84"/>
    </row>
    <row r="1070" spans="4:4" x14ac:dyDescent="0.35">
      <c r="D1070" s="84"/>
    </row>
    <row r="1071" spans="4:4" x14ac:dyDescent="0.35">
      <c r="D1071" s="84"/>
    </row>
    <row r="1072" spans="4:4" x14ac:dyDescent="0.35">
      <c r="D1072" s="84"/>
    </row>
    <row r="1073" spans="4:4" x14ac:dyDescent="0.35">
      <c r="D1073" s="84"/>
    </row>
    <row r="1074" spans="4:4" x14ac:dyDescent="0.35">
      <c r="D1074" s="84"/>
    </row>
    <row r="1075" spans="4:4" x14ac:dyDescent="0.35">
      <c r="D1075" s="84"/>
    </row>
    <row r="1076" spans="4:4" x14ac:dyDescent="0.35">
      <c r="D1076" s="84"/>
    </row>
    <row r="1077" spans="4:4" x14ac:dyDescent="0.35">
      <c r="D1077" s="84"/>
    </row>
    <row r="1078" spans="4:4" x14ac:dyDescent="0.35">
      <c r="D1078" s="84"/>
    </row>
    <row r="1079" spans="4:4" x14ac:dyDescent="0.35">
      <c r="D1079" s="84"/>
    </row>
    <row r="1080" spans="4:4" x14ac:dyDescent="0.35">
      <c r="D1080" s="84"/>
    </row>
    <row r="1081" spans="4:4" x14ac:dyDescent="0.35">
      <c r="D1081" s="84"/>
    </row>
    <row r="1082" spans="4:4" x14ac:dyDescent="0.35">
      <c r="D1082" s="84"/>
    </row>
    <row r="1083" spans="4:4" x14ac:dyDescent="0.35">
      <c r="D1083" s="84"/>
    </row>
    <row r="1084" spans="4:4" x14ac:dyDescent="0.35">
      <c r="D1084" s="84"/>
    </row>
    <row r="1085" spans="4:4" x14ac:dyDescent="0.35">
      <c r="D1085" s="84"/>
    </row>
    <row r="1086" spans="4:4" x14ac:dyDescent="0.35">
      <c r="D1086" s="84"/>
    </row>
    <row r="1087" spans="4:4" x14ac:dyDescent="0.35">
      <c r="D1087" s="84"/>
    </row>
    <row r="1088" spans="4:4" x14ac:dyDescent="0.35">
      <c r="D1088" s="84"/>
    </row>
    <row r="1089" spans="4:4" x14ac:dyDescent="0.35">
      <c r="D1089" s="84"/>
    </row>
    <row r="1090" spans="4:4" x14ac:dyDescent="0.35">
      <c r="D1090" s="84"/>
    </row>
    <row r="1091" spans="4:4" x14ac:dyDescent="0.35">
      <c r="D1091" s="84"/>
    </row>
    <row r="1092" spans="4:4" x14ac:dyDescent="0.35">
      <c r="D1092" s="84"/>
    </row>
    <row r="1093" spans="4:4" x14ac:dyDescent="0.35">
      <c r="D1093" s="84"/>
    </row>
    <row r="1094" spans="4:4" x14ac:dyDescent="0.35">
      <c r="D1094" s="84"/>
    </row>
    <row r="1095" spans="4:4" x14ac:dyDescent="0.35">
      <c r="D1095" s="84"/>
    </row>
    <row r="1096" spans="4:4" x14ac:dyDescent="0.35">
      <c r="D1096" s="84"/>
    </row>
    <row r="1097" spans="4:4" x14ac:dyDescent="0.35">
      <c r="D1097" s="84"/>
    </row>
    <row r="1098" spans="4:4" x14ac:dyDescent="0.35">
      <c r="D1098" s="84"/>
    </row>
    <row r="1099" spans="4:4" x14ac:dyDescent="0.35">
      <c r="D1099" s="84"/>
    </row>
    <row r="1100" spans="4:4" x14ac:dyDescent="0.35">
      <c r="D1100" s="84"/>
    </row>
    <row r="1101" spans="4:4" x14ac:dyDescent="0.35">
      <c r="D1101" s="84"/>
    </row>
    <row r="1102" spans="4:4" x14ac:dyDescent="0.35">
      <c r="D1102" s="84"/>
    </row>
    <row r="1103" spans="4:4" x14ac:dyDescent="0.35">
      <c r="D1103" s="84"/>
    </row>
    <row r="1104" spans="4:4" x14ac:dyDescent="0.35">
      <c r="D1104" s="84"/>
    </row>
    <row r="1105" spans="4:4" x14ac:dyDescent="0.35">
      <c r="D1105" s="84"/>
    </row>
    <row r="1106" spans="4:4" x14ac:dyDescent="0.35">
      <c r="D1106" s="84"/>
    </row>
    <row r="1107" spans="4:4" x14ac:dyDescent="0.35">
      <c r="D1107" s="84"/>
    </row>
    <row r="1108" spans="4:4" x14ac:dyDescent="0.35">
      <c r="D1108" s="84"/>
    </row>
    <row r="1109" spans="4:4" x14ac:dyDescent="0.35">
      <c r="D1109" s="84"/>
    </row>
    <row r="1110" spans="4:4" x14ac:dyDescent="0.35">
      <c r="D1110" s="84"/>
    </row>
    <row r="1111" spans="4:4" x14ac:dyDescent="0.35">
      <c r="D1111" s="84"/>
    </row>
    <row r="1112" spans="4:4" x14ac:dyDescent="0.35">
      <c r="D1112" s="84"/>
    </row>
    <row r="1113" spans="4:4" x14ac:dyDescent="0.35">
      <c r="D1113" s="84"/>
    </row>
    <row r="1114" spans="4:4" x14ac:dyDescent="0.35">
      <c r="D1114" s="84"/>
    </row>
    <row r="1115" spans="4:4" x14ac:dyDescent="0.35">
      <c r="D1115" s="84"/>
    </row>
    <row r="1116" spans="4:4" x14ac:dyDescent="0.35">
      <c r="D1116" s="84"/>
    </row>
    <row r="1117" spans="4:4" x14ac:dyDescent="0.35">
      <c r="D1117" s="84"/>
    </row>
    <row r="1118" spans="4:4" x14ac:dyDescent="0.35">
      <c r="D1118" s="84"/>
    </row>
    <row r="1119" spans="4:4" x14ac:dyDescent="0.35">
      <c r="D1119" s="84"/>
    </row>
    <row r="1120" spans="4:4" x14ac:dyDescent="0.35">
      <c r="D1120" s="84"/>
    </row>
    <row r="1121" spans="4:4" x14ac:dyDescent="0.35">
      <c r="D1121" s="84"/>
    </row>
    <row r="1122" spans="4:4" x14ac:dyDescent="0.35">
      <c r="D1122" s="84"/>
    </row>
    <row r="1123" spans="4:4" x14ac:dyDescent="0.35">
      <c r="D1123" s="84"/>
    </row>
    <row r="1124" spans="4:4" x14ac:dyDescent="0.35">
      <c r="D1124" s="84"/>
    </row>
    <row r="1125" spans="4:4" x14ac:dyDescent="0.35">
      <c r="D1125" s="84"/>
    </row>
    <row r="1126" spans="4:4" x14ac:dyDescent="0.35">
      <c r="D1126" s="84"/>
    </row>
    <row r="1127" spans="4:4" x14ac:dyDescent="0.35">
      <c r="D1127" s="84"/>
    </row>
    <row r="1128" spans="4:4" x14ac:dyDescent="0.35">
      <c r="D1128" s="84"/>
    </row>
    <row r="1129" spans="4:4" x14ac:dyDescent="0.35">
      <c r="D1129" s="84"/>
    </row>
    <row r="1130" spans="4:4" x14ac:dyDescent="0.35">
      <c r="D1130" s="84"/>
    </row>
    <row r="1131" spans="4:4" x14ac:dyDescent="0.35">
      <c r="D1131" s="84"/>
    </row>
    <row r="1132" spans="4:4" x14ac:dyDescent="0.35">
      <c r="D1132" s="84"/>
    </row>
    <row r="1133" spans="4:4" x14ac:dyDescent="0.35">
      <c r="D1133" s="84"/>
    </row>
    <row r="1134" spans="4:4" x14ac:dyDescent="0.35">
      <c r="D1134" s="84"/>
    </row>
    <row r="1135" spans="4:4" x14ac:dyDescent="0.35">
      <c r="D1135" s="84"/>
    </row>
    <row r="1136" spans="4:4" x14ac:dyDescent="0.35">
      <c r="D1136" s="84"/>
    </row>
    <row r="1137" spans="4:4" x14ac:dyDescent="0.35">
      <c r="D1137" s="84"/>
    </row>
    <row r="1138" spans="4:4" x14ac:dyDescent="0.35">
      <c r="D1138" s="84"/>
    </row>
    <row r="1139" spans="4:4" x14ac:dyDescent="0.35">
      <c r="D1139" s="84"/>
    </row>
    <row r="1140" spans="4:4" x14ac:dyDescent="0.35">
      <c r="D1140" s="84"/>
    </row>
    <row r="1141" spans="4:4" x14ac:dyDescent="0.35">
      <c r="D1141" s="84"/>
    </row>
    <row r="1142" spans="4:4" x14ac:dyDescent="0.35">
      <c r="D1142" s="84"/>
    </row>
    <row r="1143" spans="4:4" x14ac:dyDescent="0.35">
      <c r="D1143" s="84"/>
    </row>
    <row r="1144" spans="4:4" x14ac:dyDescent="0.35">
      <c r="D1144" s="84"/>
    </row>
    <row r="1145" spans="4:4" x14ac:dyDescent="0.35">
      <c r="D1145" s="84"/>
    </row>
    <row r="1146" spans="4:4" x14ac:dyDescent="0.35">
      <c r="D1146" s="84"/>
    </row>
    <row r="1147" spans="4:4" x14ac:dyDescent="0.35">
      <c r="D1147" s="84"/>
    </row>
    <row r="1148" spans="4:4" x14ac:dyDescent="0.35">
      <c r="D1148" s="84"/>
    </row>
    <row r="1149" spans="4:4" x14ac:dyDescent="0.35">
      <c r="D1149" s="84"/>
    </row>
    <row r="1150" spans="4:4" x14ac:dyDescent="0.35">
      <c r="D1150" s="84"/>
    </row>
    <row r="1151" spans="4:4" x14ac:dyDescent="0.35">
      <c r="D1151" s="84"/>
    </row>
    <row r="1152" spans="4:4" x14ac:dyDescent="0.35">
      <c r="D1152" s="84"/>
    </row>
    <row r="1153" spans="4:4" x14ac:dyDescent="0.35">
      <c r="D1153" s="84"/>
    </row>
    <row r="1154" spans="4:4" x14ac:dyDescent="0.35">
      <c r="D1154" s="84"/>
    </row>
    <row r="1155" spans="4:4" x14ac:dyDescent="0.35">
      <c r="D1155" s="84"/>
    </row>
    <row r="1156" spans="4:4" x14ac:dyDescent="0.35">
      <c r="D1156" s="84"/>
    </row>
    <row r="1157" spans="4:4" x14ac:dyDescent="0.35">
      <c r="D1157" s="84"/>
    </row>
    <row r="1158" spans="4:4" x14ac:dyDescent="0.35">
      <c r="D1158" s="84"/>
    </row>
    <row r="1159" spans="4:4" x14ac:dyDescent="0.35">
      <c r="D1159" s="84"/>
    </row>
    <row r="1160" spans="4:4" x14ac:dyDescent="0.35">
      <c r="D1160" s="84"/>
    </row>
    <row r="1161" spans="4:4" x14ac:dyDescent="0.35">
      <c r="D1161" s="84"/>
    </row>
    <row r="1162" spans="4:4" x14ac:dyDescent="0.35">
      <c r="D1162" s="84"/>
    </row>
    <row r="1163" spans="4:4" x14ac:dyDescent="0.35">
      <c r="D1163" s="84"/>
    </row>
    <row r="1164" spans="4:4" x14ac:dyDescent="0.35">
      <c r="D1164" s="84"/>
    </row>
    <row r="1165" spans="4:4" x14ac:dyDescent="0.35">
      <c r="D1165" s="84"/>
    </row>
    <row r="1166" spans="4:4" x14ac:dyDescent="0.35">
      <c r="D1166" s="84"/>
    </row>
    <row r="1167" spans="4:4" x14ac:dyDescent="0.35">
      <c r="D1167" s="84"/>
    </row>
    <row r="1168" spans="4:4" x14ac:dyDescent="0.35">
      <c r="D1168" s="84"/>
    </row>
    <row r="1169" spans="4:4" x14ac:dyDescent="0.35">
      <c r="D1169" s="84"/>
    </row>
    <row r="1170" spans="4:4" x14ac:dyDescent="0.35">
      <c r="D1170" s="84"/>
    </row>
    <row r="1171" spans="4:4" x14ac:dyDescent="0.35">
      <c r="D1171" s="84"/>
    </row>
    <row r="1172" spans="4:4" x14ac:dyDescent="0.35">
      <c r="D1172" s="84"/>
    </row>
    <row r="1173" spans="4:4" x14ac:dyDescent="0.35">
      <c r="D1173" s="84"/>
    </row>
    <row r="1174" spans="4:4" x14ac:dyDescent="0.35">
      <c r="D1174" s="84"/>
    </row>
    <row r="1175" spans="4:4" x14ac:dyDescent="0.35">
      <c r="D1175" s="84"/>
    </row>
    <row r="1176" spans="4:4" x14ac:dyDescent="0.35">
      <c r="D1176" s="84"/>
    </row>
    <row r="1177" spans="4:4" x14ac:dyDescent="0.35">
      <c r="D1177" s="84"/>
    </row>
    <row r="1178" spans="4:4" x14ac:dyDescent="0.35">
      <c r="D1178" s="84"/>
    </row>
    <row r="1179" spans="4:4" x14ac:dyDescent="0.35">
      <c r="D1179" s="84"/>
    </row>
    <row r="1180" spans="4:4" x14ac:dyDescent="0.35">
      <c r="D1180" s="84"/>
    </row>
    <row r="1181" spans="4:4" x14ac:dyDescent="0.35">
      <c r="D1181" s="84"/>
    </row>
    <row r="1182" spans="4:4" x14ac:dyDescent="0.35">
      <c r="D1182" s="84"/>
    </row>
    <row r="1183" spans="4:4" x14ac:dyDescent="0.35">
      <c r="D1183" s="84"/>
    </row>
    <row r="1184" spans="4:4" x14ac:dyDescent="0.35">
      <c r="D1184" s="84"/>
    </row>
    <row r="1185" spans="4:4" x14ac:dyDescent="0.35">
      <c r="D1185" s="84"/>
    </row>
    <row r="1186" spans="4:4" x14ac:dyDescent="0.35">
      <c r="D1186" s="84"/>
    </row>
    <row r="1187" spans="4:4" x14ac:dyDescent="0.35">
      <c r="D1187" s="84"/>
    </row>
    <row r="1188" spans="4:4" x14ac:dyDescent="0.35">
      <c r="D1188" s="84"/>
    </row>
    <row r="1189" spans="4:4" x14ac:dyDescent="0.35">
      <c r="D1189" s="84"/>
    </row>
    <row r="1190" spans="4:4" x14ac:dyDescent="0.35">
      <c r="D1190" s="84"/>
    </row>
    <row r="1191" spans="4:4" x14ac:dyDescent="0.35">
      <c r="D1191" s="84"/>
    </row>
    <row r="1192" spans="4:4" x14ac:dyDescent="0.35">
      <c r="D1192" s="84"/>
    </row>
    <row r="1193" spans="4:4" x14ac:dyDescent="0.35">
      <c r="D1193" s="84"/>
    </row>
    <row r="1194" spans="4:4" x14ac:dyDescent="0.35">
      <c r="D1194" s="84"/>
    </row>
    <row r="1195" spans="4:4" x14ac:dyDescent="0.35">
      <c r="D1195" s="84"/>
    </row>
    <row r="1196" spans="4:4" x14ac:dyDescent="0.35">
      <c r="D1196" s="84"/>
    </row>
    <row r="1197" spans="4:4" x14ac:dyDescent="0.35">
      <c r="D1197" s="84"/>
    </row>
    <row r="1198" spans="4:4" x14ac:dyDescent="0.35">
      <c r="D1198" s="84"/>
    </row>
    <row r="1199" spans="4:4" x14ac:dyDescent="0.35">
      <c r="D1199" s="84"/>
    </row>
    <row r="1200" spans="4:4" x14ac:dyDescent="0.35">
      <c r="D1200" s="84"/>
    </row>
    <row r="1201" spans="4:4" x14ac:dyDescent="0.35">
      <c r="D1201" s="84"/>
    </row>
    <row r="1202" spans="4:4" x14ac:dyDescent="0.35">
      <c r="D1202" s="84"/>
    </row>
    <row r="1203" spans="4:4" x14ac:dyDescent="0.35">
      <c r="D1203" s="84"/>
    </row>
    <row r="1204" spans="4:4" x14ac:dyDescent="0.35">
      <c r="D1204" s="84"/>
    </row>
    <row r="1205" spans="4:4" x14ac:dyDescent="0.35">
      <c r="D1205" s="84"/>
    </row>
    <row r="1206" spans="4:4" x14ac:dyDescent="0.35">
      <c r="D1206" s="84"/>
    </row>
    <row r="1207" spans="4:4" x14ac:dyDescent="0.35">
      <c r="D1207" s="84"/>
    </row>
    <row r="1208" spans="4:4" x14ac:dyDescent="0.35">
      <c r="D1208" s="84"/>
    </row>
    <row r="1209" spans="4:4" x14ac:dyDescent="0.35">
      <c r="D1209" s="84"/>
    </row>
    <row r="1210" spans="4:4" x14ac:dyDescent="0.35">
      <c r="D1210" s="84"/>
    </row>
    <row r="1211" spans="4:4" x14ac:dyDescent="0.35">
      <c r="D1211" s="84"/>
    </row>
    <row r="1212" spans="4:4" x14ac:dyDescent="0.35">
      <c r="D1212" s="84"/>
    </row>
    <row r="1213" spans="4:4" x14ac:dyDescent="0.35">
      <c r="D1213" s="84"/>
    </row>
    <row r="1214" spans="4:4" x14ac:dyDescent="0.35">
      <c r="D1214" s="84"/>
    </row>
    <row r="1215" spans="4:4" x14ac:dyDescent="0.35">
      <c r="D1215" s="84"/>
    </row>
    <row r="1216" spans="4:4" x14ac:dyDescent="0.35">
      <c r="D1216" s="84"/>
    </row>
    <row r="1217" spans="4:4" x14ac:dyDescent="0.35">
      <c r="D1217" s="84"/>
    </row>
    <row r="1218" spans="4:4" x14ac:dyDescent="0.35">
      <c r="D1218" s="84"/>
    </row>
    <row r="1219" spans="4:4" x14ac:dyDescent="0.35">
      <c r="D1219" s="84"/>
    </row>
    <row r="1220" spans="4:4" x14ac:dyDescent="0.35">
      <c r="D1220" s="84"/>
    </row>
    <row r="1221" spans="4:4" x14ac:dyDescent="0.35">
      <c r="D1221" s="84"/>
    </row>
    <row r="1222" spans="4:4" x14ac:dyDescent="0.35">
      <c r="D1222" s="84"/>
    </row>
    <row r="1223" spans="4:4" x14ac:dyDescent="0.35">
      <c r="D1223" s="84"/>
    </row>
    <row r="1224" spans="4:4" x14ac:dyDescent="0.35">
      <c r="D1224" s="84"/>
    </row>
    <row r="1225" spans="4:4" x14ac:dyDescent="0.35">
      <c r="D1225" s="84"/>
    </row>
    <row r="1226" spans="4:4" x14ac:dyDescent="0.35">
      <c r="D1226" s="84"/>
    </row>
    <row r="1227" spans="4:4" x14ac:dyDescent="0.35">
      <c r="D1227" s="84"/>
    </row>
    <row r="1228" spans="4:4" x14ac:dyDescent="0.35">
      <c r="D1228" s="84"/>
    </row>
    <row r="1229" spans="4:4" x14ac:dyDescent="0.35">
      <c r="D1229" s="84"/>
    </row>
    <row r="1230" spans="4:4" x14ac:dyDescent="0.35">
      <c r="D1230" s="84"/>
    </row>
    <row r="1231" spans="4:4" x14ac:dyDescent="0.35">
      <c r="D1231" s="84"/>
    </row>
    <row r="1232" spans="4:4" x14ac:dyDescent="0.35">
      <c r="D1232" s="84"/>
    </row>
    <row r="1233" spans="4:4" x14ac:dyDescent="0.35">
      <c r="D1233" s="84"/>
    </row>
    <row r="1234" spans="4:4" x14ac:dyDescent="0.35">
      <c r="D1234" s="84"/>
    </row>
    <row r="1235" spans="4:4" x14ac:dyDescent="0.35">
      <c r="D1235" s="84"/>
    </row>
    <row r="1236" spans="4:4" x14ac:dyDescent="0.35">
      <c r="D1236" s="84"/>
    </row>
    <row r="1237" spans="4:4" x14ac:dyDescent="0.35">
      <c r="D1237" s="84"/>
    </row>
    <row r="1238" spans="4:4" x14ac:dyDescent="0.35">
      <c r="D1238" s="84"/>
    </row>
    <row r="1239" spans="4:4" x14ac:dyDescent="0.35">
      <c r="D1239" s="84"/>
    </row>
    <row r="1240" spans="4:4" x14ac:dyDescent="0.35">
      <c r="D1240" s="84"/>
    </row>
    <row r="1241" spans="4:4" x14ac:dyDescent="0.35">
      <c r="D1241" s="84"/>
    </row>
    <row r="1242" spans="4:4" x14ac:dyDescent="0.35">
      <c r="D1242" s="84"/>
    </row>
    <row r="1243" spans="4:4" x14ac:dyDescent="0.35">
      <c r="D1243" s="84"/>
    </row>
    <row r="1244" spans="4:4" x14ac:dyDescent="0.35">
      <c r="D1244" s="84"/>
    </row>
    <row r="1245" spans="4:4" x14ac:dyDescent="0.35">
      <c r="D1245" s="84"/>
    </row>
    <row r="1246" spans="4:4" x14ac:dyDescent="0.35">
      <c r="D1246" s="84"/>
    </row>
    <row r="1247" spans="4:4" x14ac:dyDescent="0.35">
      <c r="D1247" s="84"/>
    </row>
    <row r="1248" spans="4:4" x14ac:dyDescent="0.35">
      <c r="D1248" s="84"/>
    </row>
    <row r="1249" spans="4:4" x14ac:dyDescent="0.35">
      <c r="D1249" s="84"/>
    </row>
    <row r="1250" spans="4:4" x14ac:dyDescent="0.35">
      <c r="D1250" s="84"/>
    </row>
    <row r="1251" spans="4:4" x14ac:dyDescent="0.35">
      <c r="D1251" s="84"/>
    </row>
    <row r="1252" spans="4:4" x14ac:dyDescent="0.35">
      <c r="D1252" s="84"/>
    </row>
    <row r="1253" spans="4:4" x14ac:dyDescent="0.35">
      <c r="D1253" s="84"/>
    </row>
    <row r="1254" spans="4:4" x14ac:dyDescent="0.35">
      <c r="D1254" s="84"/>
    </row>
    <row r="1255" spans="4:4" x14ac:dyDescent="0.35">
      <c r="D1255" s="84"/>
    </row>
    <row r="1256" spans="4:4" x14ac:dyDescent="0.35">
      <c r="D1256" s="84"/>
    </row>
    <row r="1257" spans="4:4" x14ac:dyDescent="0.35">
      <c r="D1257" s="84"/>
    </row>
    <row r="1258" spans="4:4" x14ac:dyDescent="0.35">
      <c r="D1258" s="84"/>
    </row>
    <row r="1259" spans="4:4" x14ac:dyDescent="0.35">
      <c r="D1259" s="84"/>
    </row>
    <row r="1260" spans="4:4" x14ac:dyDescent="0.35">
      <c r="D1260" s="84"/>
    </row>
    <row r="1261" spans="4:4" x14ac:dyDescent="0.35">
      <c r="D1261" s="84"/>
    </row>
    <row r="1262" spans="4:4" x14ac:dyDescent="0.35">
      <c r="D1262" s="84"/>
    </row>
    <row r="1263" spans="4:4" x14ac:dyDescent="0.35">
      <c r="D1263" s="84"/>
    </row>
    <row r="1264" spans="4:4" x14ac:dyDescent="0.35">
      <c r="D1264" s="84"/>
    </row>
    <row r="1265" spans="4:4" x14ac:dyDescent="0.35">
      <c r="D1265" s="84"/>
    </row>
    <row r="1266" spans="4:4" x14ac:dyDescent="0.35">
      <c r="D1266" s="84"/>
    </row>
    <row r="1267" spans="4:4" x14ac:dyDescent="0.35">
      <c r="D1267" s="84"/>
    </row>
    <row r="1268" spans="4:4" x14ac:dyDescent="0.35">
      <c r="D1268" s="84"/>
    </row>
    <row r="1269" spans="4:4" x14ac:dyDescent="0.35">
      <c r="D1269" s="84"/>
    </row>
    <row r="1270" spans="4:4" x14ac:dyDescent="0.35">
      <c r="D1270" s="84"/>
    </row>
    <row r="1271" spans="4:4" x14ac:dyDescent="0.35">
      <c r="D1271" s="84"/>
    </row>
    <row r="1272" spans="4:4" x14ac:dyDescent="0.35">
      <c r="D1272" s="84"/>
    </row>
    <row r="1273" spans="4:4" x14ac:dyDescent="0.35">
      <c r="D1273" s="84"/>
    </row>
    <row r="1274" spans="4:4" x14ac:dyDescent="0.35">
      <c r="D1274" s="84"/>
    </row>
    <row r="1275" spans="4:4" x14ac:dyDescent="0.35">
      <c r="D1275" s="84"/>
    </row>
    <row r="1276" spans="4:4" x14ac:dyDescent="0.35">
      <c r="D1276" s="84"/>
    </row>
    <row r="1277" spans="4:4" x14ac:dyDescent="0.35">
      <c r="D1277" s="84"/>
    </row>
    <row r="1278" spans="4:4" x14ac:dyDescent="0.35">
      <c r="D1278" s="84"/>
    </row>
    <row r="1279" spans="4:4" x14ac:dyDescent="0.35">
      <c r="D1279" s="84"/>
    </row>
    <row r="1280" spans="4:4" x14ac:dyDescent="0.35">
      <c r="D1280" s="84"/>
    </row>
    <row r="1281" spans="4:4" x14ac:dyDescent="0.35">
      <c r="D1281" s="84"/>
    </row>
    <row r="1282" spans="4:4" x14ac:dyDescent="0.35">
      <c r="D1282" s="84"/>
    </row>
    <row r="1283" spans="4:4" x14ac:dyDescent="0.35">
      <c r="D1283" s="84"/>
    </row>
    <row r="1284" spans="4:4" x14ac:dyDescent="0.35">
      <c r="D1284" s="84"/>
    </row>
    <row r="1285" spans="4:4" x14ac:dyDescent="0.35">
      <c r="D1285" s="84"/>
    </row>
    <row r="1286" spans="4:4" x14ac:dyDescent="0.35">
      <c r="D1286" s="84"/>
    </row>
    <row r="1287" spans="4:4" x14ac:dyDescent="0.35">
      <c r="D1287" s="84"/>
    </row>
    <row r="1288" spans="4:4" x14ac:dyDescent="0.35">
      <c r="D1288" s="84"/>
    </row>
    <row r="1289" spans="4:4" x14ac:dyDescent="0.35">
      <c r="D1289" s="84"/>
    </row>
    <row r="1290" spans="4:4" x14ac:dyDescent="0.35">
      <c r="D1290" s="84"/>
    </row>
    <row r="1291" spans="4:4" x14ac:dyDescent="0.35">
      <c r="D1291" s="84"/>
    </row>
    <row r="1292" spans="4:4" x14ac:dyDescent="0.35">
      <c r="D1292" s="84"/>
    </row>
    <row r="1293" spans="4:4" x14ac:dyDescent="0.35">
      <c r="D1293" s="84"/>
    </row>
    <row r="1294" spans="4:4" x14ac:dyDescent="0.35">
      <c r="D1294" s="84"/>
    </row>
    <row r="1295" spans="4:4" x14ac:dyDescent="0.35">
      <c r="D1295" s="84"/>
    </row>
    <row r="1296" spans="4:4" x14ac:dyDescent="0.35">
      <c r="D1296" s="84"/>
    </row>
    <row r="1297" spans="4:4" x14ac:dyDescent="0.35">
      <c r="D1297" s="84"/>
    </row>
    <row r="1298" spans="4:4" x14ac:dyDescent="0.35">
      <c r="D1298" s="84"/>
    </row>
    <row r="1299" spans="4:4" x14ac:dyDescent="0.35">
      <c r="D1299" s="84"/>
    </row>
    <row r="1300" spans="4:4" x14ac:dyDescent="0.35">
      <c r="D1300" s="84"/>
    </row>
    <row r="1301" spans="4:4" x14ac:dyDescent="0.35">
      <c r="D1301" s="84"/>
    </row>
    <row r="1302" spans="4:4" x14ac:dyDescent="0.35">
      <c r="D1302" s="84"/>
    </row>
    <row r="1303" spans="4:4" x14ac:dyDescent="0.35">
      <c r="D1303" s="84"/>
    </row>
    <row r="1304" spans="4:4" x14ac:dyDescent="0.35">
      <c r="D1304" s="84"/>
    </row>
    <row r="1305" spans="4:4" x14ac:dyDescent="0.35">
      <c r="D1305" s="84"/>
    </row>
    <row r="1306" spans="4:4" x14ac:dyDescent="0.35">
      <c r="D1306" s="84"/>
    </row>
    <row r="1307" spans="4:4" x14ac:dyDescent="0.35">
      <c r="D1307" s="84"/>
    </row>
    <row r="1308" spans="4:4" x14ac:dyDescent="0.35">
      <c r="D1308" s="84"/>
    </row>
    <row r="1309" spans="4:4" x14ac:dyDescent="0.35">
      <c r="D1309" s="84"/>
    </row>
    <row r="1310" spans="4:4" x14ac:dyDescent="0.35">
      <c r="D1310" s="84"/>
    </row>
    <row r="1311" spans="4:4" x14ac:dyDescent="0.35">
      <c r="D1311" s="84"/>
    </row>
    <row r="1312" spans="4:4" x14ac:dyDescent="0.35">
      <c r="D1312" s="84"/>
    </row>
    <row r="1313" spans="4:4" x14ac:dyDescent="0.35">
      <c r="D1313" s="84"/>
    </row>
    <row r="1314" spans="4:4" x14ac:dyDescent="0.35">
      <c r="D1314" s="84"/>
    </row>
    <row r="1315" spans="4:4" x14ac:dyDescent="0.35">
      <c r="D1315" s="84"/>
    </row>
    <row r="1316" spans="4:4" x14ac:dyDescent="0.35">
      <c r="D1316" s="84"/>
    </row>
    <row r="1317" spans="4:4" x14ac:dyDescent="0.35">
      <c r="D1317" s="84"/>
    </row>
    <row r="1318" spans="4:4" x14ac:dyDescent="0.35">
      <c r="D1318" s="84"/>
    </row>
    <row r="1319" spans="4:4" x14ac:dyDescent="0.35">
      <c r="D1319" s="84"/>
    </row>
    <row r="1320" spans="4:4" x14ac:dyDescent="0.35">
      <c r="D1320" s="84"/>
    </row>
    <row r="1321" spans="4:4" x14ac:dyDescent="0.35">
      <c r="D1321" s="84"/>
    </row>
    <row r="1322" spans="4:4" x14ac:dyDescent="0.35">
      <c r="D1322" s="84"/>
    </row>
    <row r="1323" spans="4:4" x14ac:dyDescent="0.35">
      <c r="D1323" s="84"/>
    </row>
    <row r="1324" spans="4:4" x14ac:dyDescent="0.35">
      <c r="D1324" s="84"/>
    </row>
    <row r="1325" spans="4:4" x14ac:dyDescent="0.35">
      <c r="D1325" s="84"/>
    </row>
    <row r="1326" spans="4:4" x14ac:dyDescent="0.35">
      <c r="D1326" s="84"/>
    </row>
    <row r="1327" spans="4:4" x14ac:dyDescent="0.35">
      <c r="D1327" s="84"/>
    </row>
    <row r="1328" spans="4:4" x14ac:dyDescent="0.35">
      <c r="D1328" s="84"/>
    </row>
    <row r="1329" spans="4:4" x14ac:dyDescent="0.35">
      <c r="D1329" s="84"/>
    </row>
    <row r="1330" spans="4:4" x14ac:dyDescent="0.35">
      <c r="D1330" s="84"/>
    </row>
    <row r="1331" spans="4:4" x14ac:dyDescent="0.35">
      <c r="D1331" s="84"/>
    </row>
    <row r="1332" spans="4:4" x14ac:dyDescent="0.35">
      <c r="D1332" s="84"/>
    </row>
    <row r="1333" spans="4:4" x14ac:dyDescent="0.35">
      <c r="D1333" s="84"/>
    </row>
    <row r="1334" spans="4:4" x14ac:dyDescent="0.35">
      <c r="D1334" s="84"/>
    </row>
    <row r="1335" spans="4:4" x14ac:dyDescent="0.35">
      <c r="D1335" s="84"/>
    </row>
    <row r="1336" spans="4:4" x14ac:dyDescent="0.35">
      <c r="D1336" s="84"/>
    </row>
    <row r="1337" spans="4:4" x14ac:dyDescent="0.35">
      <c r="D1337" s="84"/>
    </row>
    <row r="1338" spans="4:4" x14ac:dyDescent="0.35">
      <c r="D1338" s="84"/>
    </row>
    <row r="1339" spans="4:4" x14ac:dyDescent="0.35">
      <c r="D1339" s="84"/>
    </row>
    <row r="1340" spans="4:4" x14ac:dyDescent="0.35">
      <c r="D1340" s="84"/>
    </row>
    <row r="1341" spans="4:4" x14ac:dyDescent="0.35">
      <c r="D1341" s="84"/>
    </row>
    <row r="1342" spans="4:4" x14ac:dyDescent="0.35">
      <c r="D1342" s="84"/>
    </row>
    <row r="1343" spans="4:4" x14ac:dyDescent="0.35">
      <c r="D1343" s="84"/>
    </row>
    <row r="1344" spans="4:4" x14ac:dyDescent="0.35">
      <c r="D1344" s="84"/>
    </row>
    <row r="1345" spans="4:4" x14ac:dyDescent="0.35">
      <c r="D1345" s="84"/>
    </row>
    <row r="1346" spans="4:4" x14ac:dyDescent="0.35">
      <c r="D1346" s="84"/>
    </row>
    <row r="1347" spans="4:4" x14ac:dyDescent="0.35">
      <c r="D1347" s="84"/>
    </row>
    <row r="1348" spans="4:4" x14ac:dyDescent="0.35">
      <c r="D1348" s="84"/>
    </row>
    <row r="1349" spans="4:4" x14ac:dyDescent="0.35">
      <c r="D1349" s="84"/>
    </row>
    <row r="1350" spans="4:4" x14ac:dyDescent="0.35">
      <c r="D1350" s="84"/>
    </row>
    <row r="1351" spans="4:4" x14ac:dyDescent="0.35">
      <c r="D1351" s="84"/>
    </row>
    <row r="1352" spans="4:4" x14ac:dyDescent="0.35">
      <c r="D1352" s="84"/>
    </row>
    <row r="1353" spans="4:4" x14ac:dyDescent="0.35">
      <c r="D1353" s="84"/>
    </row>
    <row r="1354" spans="4:4" x14ac:dyDescent="0.35">
      <c r="D1354" s="84"/>
    </row>
    <row r="1355" spans="4:4" x14ac:dyDescent="0.35">
      <c r="D1355" s="84"/>
    </row>
    <row r="1356" spans="4:4" x14ac:dyDescent="0.35">
      <c r="D1356" s="84"/>
    </row>
    <row r="1357" spans="4:4" x14ac:dyDescent="0.35">
      <c r="D1357" s="84"/>
    </row>
    <row r="1358" spans="4:4" x14ac:dyDescent="0.35">
      <c r="D1358" s="84"/>
    </row>
    <row r="1359" spans="4:4" x14ac:dyDescent="0.35">
      <c r="D1359" s="84"/>
    </row>
    <row r="1360" spans="4:4" x14ac:dyDescent="0.35">
      <c r="D1360" s="84"/>
    </row>
    <row r="1361" spans="4:4" x14ac:dyDescent="0.35">
      <c r="D1361" s="84"/>
    </row>
    <row r="1362" spans="4:4" x14ac:dyDescent="0.35">
      <c r="D1362" s="84"/>
    </row>
    <row r="1363" spans="4:4" x14ac:dyDescent="0.35">
      <c r="D1363" s="84"/>
    </row>
    <row r="1364" spans="4:4" x14ac:dyDescent="0.35">
      <c r="D1364" s="84"/>
    </row>
    <row r="1365" spans="4:4" x14ac:dyDescent="0.35">
      <c r="D1365" s="84"/>
    </row>
    <row r="1366" spans="4:4" x14ac:dyDescent="0.35">
      <c r="D1366" s="84"/>
    </row>
    <row r="1367" spans="4:4" x14ac:dyDescent="0.35">
      <c r="D1367" s="84"/>
    </row>
    <row r="1368" spans="4:4" x14ac:dyDescent="0.35">
      <c r="D1368" s="84"/>
    </row>
    <row r="1369" spans="4:4" x14ac:dyDescent="0.35">
      <c r="D1369" s="84"/>
    </row>
    <row r="1370" spans="4:4" x14ac:dyDescent="0.35">
      <c r="D1370" s="84"/>
    </row>
    <row r="1371" spans="4:4" x14ac:dyDescent="0.35">
      <c r="D1371" s="84"/>
    </row>
    <row r="1372" spans="4:4" x14ac:dyDescent="0.35">
      <c r="D1372" s="84"/>
    </row>
    <row r="1373" spans="4:4" x14ac:dyDescent="0.35">
      <c r="D1373" s="84"/>
    </row>
    <row r="1374" spans="4:4" x14ac:dyDescent="0.35">
      <c r="D1374" s="84"/>
    </row>
    <row r="1375" spans="4:4" x14ac:dyDescent="0.35">
      <c r="D1375" s="84"/>
    </row>
    <row r="1376" spans="4:4" x14ac:dyDescent="0.35">
      <c r="D1376" s="84"/>
    </row>
    <row r="1377" spans="4:4" x14ac:dyDescent="0.35">
      <c r="D1377" s="84"/>
    </row>
    <row r="1378" spans="4:4" x14ac:dyDescent="0.35">
      <c r="D1378" s="84"/>
    </row>
    <row r="1379" spans="4:4" x14ac:dyDescent="0.35">
      <c r="D1379" s="84"/>
    </row>
    <row r="1380" spans="4:4" x14ac:dyDescent="0.35">
      <c r="D1380" s="84"/>
    </row>
    <row r="1381" spans="4:4" x14ac:dyDescent="0.35">
      <c r="D1381" s="84"/>
    </row>
    <row r="1382" spans="4:4" x14ac:dyDescent="0.35">
      <c r="D1382" s="84"/>
    </row>
    <row r="1383" spans="4:4" x14ac:dyDescent="0.35">
      <c r="D1383" s="84"/>
    </row>
    <row r="1384" spans="4:4" x14ac:dyDescent="0.35">
      <c r="D1384" s="84"/>
    </row>
    <row r="1385" spans="4:4" x14ac:dyDescent="0.35">
      <c r="D1385" s="84"/>
    </row>
    <row r="1386" spans="4:4" x14ac:dyDescent="0.35">
      <c r="D1386" s="84"/>
    </row>
    <row r="1387" spans="4:4" x14ac:dyDescent="0.35">
      <c r="D1387" s="84"/>
    </row>
    <row r="1388" spans="4:4" x14ac:dyDescent="0.35">
      <c r="D1388" s="84"/>
    </row>
    <row r="1389" spans="4:4" x14ac:dyDescent="0.35">
      <c r="D1389" s="84"/>
    </row>
    <row r="1390" spans="4:4" x14ac:dyDescent="0.35">
      <c r="D1390" s="84"/>
    </row>
    <row r="1391" spans="4:4" x14ac:dyDescent="0.35">
      <c r="D1391" s="84"/>
    </row>
    <row r="1392" spans="4:4" x14ac:dyDescent="0.35">
      <c r="D1392" s="84"/>
    </row>
    <row r="1393" spans="4:4" x14ac:dyDescent="0.35">
      <c r="D1393" s="84"/>
    </row>
    <row r="1394" spans="4:4" x14ac:dyDescent="0.35">
      <c r="D1394" s="84"/>
    </row>
    <row r="1395" spans="4:4" x14ac:dyDescent="0.35">
      <c r="D1395" s="84"/>
    </row>
    <row r="1396" spans="4:4" x14ac:dyDescent="0.35">
      <c r="D1396" s="84"/>
    </row>
    <row r="1397" spans="4:4" x14ac:dyDescent="0.35">
      <c r="D1397" s="84"/>
    </row>
    <row r="1398" spans="4:4" x14ac:dyDescent="0.35">
      <c r="D1398" s="84"/>
    </row>
    <row r="1399" spans="4:4" x14ac:dyDescent="0.35">
      <c r="D1399" s="84"/>
    </row>
    <row r="1400" spans="4:4" x14ac:dyDescent="0.35">
      <c r="D1400" s="84"/>
    </row>
    <row r="1401" spans="4:4" x14ac:dyDescent="0.35">
      <c r="D1401" s="84"/>
    </row>
    <row r="1402" spans="4:4" x14ac:dyDescent="0.35">
      <c r="D1402" s="84"/>
    </row>
    <row r="1403" spans="4:4" x14ac:dyDescent="0.35">
      <c r="D1403" s="84"/>
    </row>
    <row r="1404" spans="4:4" x14ac:dyDescent="0.35">
      <c r="D1404" s="84"/>
    </row>
    <row r="1405" spans="4:4" x14ac:dyDescent="0.35">
      <c r="D1405" s="84"/>
    </row>
    <row r="1406" spans="4:4" x14ac:dyDescent="0.35">
      <c r="D1406" s="84"/>
    </row>
    <row r="1407" spans="4:4" x14ac:dyDescent="0.35">
      <c r="D1407" s="84"/>
    </row>
    <row r="1408" spans="4:4" x14ac:dyDescent="0.35">
      <c r="D1408" s="84"/>
    </row>
    <row r="1409" spans="4:4" x14ac:dyDescent="0.35">
      <c r="D1409" s="84"/>
    </row>
    <row r="1410" spans="4:4" x14ac:dyDescent="0.35">
      <c r="D1410" s="84"/>
    </row>
    <row r="1411" spans="4:4" x14ac:dyDescent="0.35">
      <c r="D1411" s="84"/>
    </row>
    <row r="1412" spans="4:4" x14ac:dyDescent="0.35">
      <c r="D1412" s="84"/>
    </row>
    <row r="1413" spans="4:4" x14ac:dyDescent="0.35">
      <c r="D1413" s="84"/>
    </row>
    <row r="1414" spans="4:4" x14ac:dyDescent="0.35">
      <c r="D1414" s="84"/>
    </row>
    <row r="1415" spans="4:4" x14ac:dyDescent="0.35">
      <c r="D1415" s="84"/>
    </row>
    <row r="1416" spans="4:4" x14ac:dyDescent="0.35">
      <c r="D1416" s="84"/>
    </row>
    <row r="1417" spans="4:4" x14ac:dyDescent="0.35">
      <c r="D1417" s="84"/>
    </row>
    <row r="1418" spans="4:4" x14ac:dyDescent="0.35">
      <c r="D1418" s="84"/>
    </row>
    <row r="1419" spans="4:4" x14ac:dyDescent="0.35">
      <c r="D1419" s="84"/>
    </row>
    <row r="1420" spans="4:4" x14ac:dyDescent="0.35">
      <c r="D1420" s="84"/>
    </row>
    <row r="1421" spans="4:4" x14ac:dyDescent="0.35">
      <c r="D1421" s="84"/>
    </row>
    <row r="1422" spans="4:4" x14ac:dyDescent="0.35">
      <c r="D1422" s="84"/>
    </row>
    <row r="1423" spans="4:4" x14ac:dyDescent="0.35">
      <c r="D1423" s="84"/>
    </row>
    <row r="1424" spans="4:4" x14ac:dyDescent="0.35">
      <c r="D1424" s="84"/>
    </row>
    <row r="1425" spans="4:4" x14ac:dyDescent="0.35">
      <c r="D1425" s="84"/>
    </row>
    <row r="1426" spans="4:4" x14ac:dyDescent="0.35">
      <c r="D1426" s="84"/>
    </row>
    <row r="1427" spans="4:4" x14ac:dyDescent="0.35">
      <c r="D1427" s="84"/>
    </row>
    <row r="1428" spans="4:4" x14ac:dyDescent="0.35">
      <c r="D1428" s="84"/>
    </row>
    <row r="1429" spans="4:4" x14ac:dyDescent="0.35">
      <c r="D1429" s="84"/>
    </row>
    <row r="1430" spans="4:4" x14ac:dyDescent="0.35">
      <c r="D1430" s="84"/>
    </row>
    <row r="1431" spans="4:4" x14ac:dyDescent="0.35">
      <c r="D1431" s="84"/>
    </row>
    <row r="1432" spans="4:4" x14ac:dyDescent="0.35">
      <c r="D1432" s="84"/>
    </row>
    <row r="1433" spans="4:4" x14ac:dyDescent="0.35">
      <c r="D1433" s="84"/>
    </row>
    <row r="1434" spans="4:4" x14ac:dyDescent="0.35">
      <c r="D1434" s="84"/>
    </row>
    <row r="1435" spans="4:4" x14ac:dyDescent="0.35">
      <c r="D1435" s="84"/>
    </row>
    <row r="1436" spans="4:4" x14ac:dyDescent="0.35">
      <c r="D1436" s="84"/>
    </row>
    <row r="1437" spans="4:4" x14ac:dyDescent="0.35">
      <c r="D1437" s="84"/>
    </row>
    <row r="1438" spans="4:4" x14ac:dyDescent="0.35">
      <c r="D1438" s="84"/>
    </row>
    <row r="1439" spans="4:4" x14ac:dyDescent="0.35">
      <c r="D1439" s="84"/>
    </row>
    <row r="1440" spans="4:4" x14ac:dyDescent="0.35">
      <c r="D1440" s="84"/>
    </row>
    <row r="1441" spans="4:4" x14ac:dyDescent="0.35">
      <c r="D1441" s="84"/>
    </row>
    <row r="1442" spans="4:4" x14ac:dyDescent="0.35">
      <c r="D1442" s="84"/>
    </row>
    <row r="1443" spans="4:4" x14ac:dyDescent="0.35">
      <c r="D1443" s="84"/>
    </row>
    <row r="1444" spans="4:4" x14ac:dyDescent="0.35">
      <c r="D1444" s="84"/>
    </row>
    <row r="1445" spans="4:4" x14ac:dyDescent="0.35">
      <c r="D1445" s="84"/>
    </row>
    <row r="1446" spans="4:4" x14ac:dyDescent="0.35">
      <c r="D1446" s="84"/>
    </row>
    <row r="1447" spans="4:4" x14ac:dyDescent="0.35">
      <c r="D1447" s="84"/>
    </row>
    <row r="1448" spans="4:4" x14ac:dyDescent="0.35">
      <c r="D1448" s="84"/>
    </row>
    <row r="1449" spans="4:4" x14ac:dyDescent="0.35">
      <c r="D1449" s="84"/>
    </row>
    <row r="1450" spans="4:4" x14ac:dyDescent="0.35">
      <c r="D1450" s="84"/>
    </row>
    <row r="1451" spans="4:4" x14ac:dyDescent="0.35">
      <c r="D1451" s="84"/>
    </row>
    <row r="1452" spans="4:4" x14ac:dyDescent="0.35">
      <c r="D1452" s="84"/>
    </row>
    <row r="1453" spans="4:4" x14ac:dyDescent="0.35">
      <c r="D1453" s="84"/>
    </row>
    <row r="1454" spans="4:4" x14ac:dyDescent="0.35">
      <c r="D1454" s="84"/>
    </row>
    <row r="1455" spans="4:4" x14ac:dyDescent="0.35">
      <c r="D1455" s="84"/>
    </row>
    <row r="1456" spans="4:4" x14ac:dyDescent="0.35">
      <c r="D1456" s="84"/>
    </row>
    <row r="1457" spans="4:4" x14ac:dyDescent="0.35">
      <c r="D1457" s="84"/>
    </row>
    <row r="1458" spans="4:4" x14ac:dyDescent="0.35">
      <c r="D1458" s="84"/>
    </row>
    <row r="1459" spans="4:4" x14ac:dyDescent="0.35">
      <c r="D1459" s="84"/>
    </row>
    <row r="1460" spans="4:4" x14ac:dyDescent="0.35">
      <c r="D1460" s="84"/>
    </row>
    <row r="1461" spans="4:4" x14ac:dyDescent="0.35">
      <c r="D1461" s="84"/>
    </row>
    <row r="1462" spans="4:4" x14ac:dyDescent="0.35">
      <c r="D1462" s="84"/>
    </row>
    <row r="1463" spans="4:4" x14ac:dyDescent="0.35">
      <c r="D1463" s="84"/>
    </row>
    <row r="1464" spans="4:4" x14ac:dyDescent="0.35">
      <c r="D1464" s="84"/>
    </row>
    <row r="1465" spans="4:4" x14ac:dyDescent="0.35">
      <c r="D1465" s="84"/>
    </row>
    <row r="1466" spans="4:4" x14ac:dyDescent="0.35">
      <c r="D1466" s="84"/>
    </row>
    <row r="1467" spans="4:4" x14ac:dyDescent="0.35">
      <c r="D1467" s="84"/>
    </row>
    <row r="1468" spans="4:4" x14ac:dyDescent="0.35">
      <c r="D1468" s="84"/>
    </row>
    <row r="1469" spans="4:4" x14ac:dyDescent="0.35">
      <c r="D1469" s="84"/>
    </row>
    <row r="1470" spans="4:4" x14ac:dyDescent="0.35">
      <c r="D1470" s="84"/>
    </row>
    <row r="1471" spans="4:4" x14ac:dyDescent="0.35">
      <c r="D1471" s="84"/>
    </row>
    <row r="1472" spans="4:4" x14ac:dyDescent="0.35">
      <c r="D1472" s="84"/>
    </row>
    <row r="1473" spans="4:4" x14ac:dyDescent="0.35">
      <c r="D1473" s="84"/>
    </row>
    <row r="1474" spans="4:4" x14ac:dyDescent="0.35">
      <c r="D1474" s="84"/>
    </row>
    <row r="1475" spans="4:4" x14ac:dyDescent="0.35">
      <c r="D1475" s="84"/>
    </row>
    <row r="1476" spans="4:4" x14ac:dyDescent="0.35">
      <c r="D1476" s="84"/>
    </row>
    <row r="1477" spans="4:4" x14ac:dyDescent="0.35">
      <c r="D1477" s="84"/>
    </row>
    <row r="1478" spans="4:4" x14ac:dyDescent="0.35">
      <c r="D1478" s="84"/>
    </row>
    <row r="1479" spans="4:4" x14ac:dyDescent="0.35">
      <c r="D1479" s="84"/>
    </row>
    <row r="1480" spans="4:4" x14ac:dyDescent="0.35">
      <c r="D1480" s="84"/>
    </row>
    <row r="1481" spans="4:4" x14ac:dyDescent="0.35">
      <c r="D1481" s="84"/>
    </row>
    <row r="1482" spans="4:4" x14ac:dyDescent="0.35">
      <c r="D1482" s="84"/>
    </row>
    <row r="1483" spans="4:4" x14ac:dyDescent="0.35">
      <c r="D1483" s="84"/>
    </row>
    <row r="1484" spans="4:4" x14ac:dyDescent="0.35">
      <c r="D1484" s="84"/>
    </row>
    <row r="1485" spans="4:4" x14ac:dyDescent="0.35">
      <c r="D1485" s="84"/>
    </row>
    <row r="1486" spans="4:4" x14ac:dyDescent="0.35">
      <c r="D1486" s="84"/>
    </row>
    <row r="1487" spans="4:4" x14ac:dyDescent="0.35">
      <c r="D1487" s="84"/>
    </row>
    <row r="1488" spans="4:4" x14ac:dyDescent="0.35">
      <c r="D1488" s="84"/>
    </row>
    <row r="1489" spans="4:4" x14ac:dyDescent="0.35">
      <c r="D1489" s="84"/>
    </row>
    <row r="1490" spans="4:4" x14ac:dyDescent="0.35">
      <c r="D1490" s="84"/>
    </row>
    <row r="1491" spans="4:4" x14ac:dyDescent="0.35">
      <c r="D1491" s="84"/>
    </row>
    <row r="1492" spans="4:4" x14ac:dyDescent="0.35">
      <c r="D1492" s="84"/>
    </row>
    <row r="1493" spans="4:4" x14ac:dyDescent="0.35">
      <c r="D1493" s="84"/>
    </row>
    <row r="1494" spans="4:4" x14ac:dyDescent="0.35">
      <c r="D1494" s="84"/>
    </row>
    <row r="1495" spans="4:4" x14ac:dyDescent="0.35">
      <c r="D1495" s="84"/>
    </row>
    <row r="1496" spans="4:4" x14ac:dyDescent="0.35">
      <c r="D1496" s="84"/>
    </row>
    <row r="1497" spans="4:4" x14ac:dyDescent="0.35">
      <c r="D1497" s="84"/>
    </row>
    <row r="1498" spans="4:4" x14ac:dyDescent="0.35">
      <c r="D1498" s="84"/>
    </row>
    <row r="1499" spans="4:4" x14ac:dyDescent="0.35">
      <c r="D1499" s="84"/>
    </row>
    <row r="1500" spans="4:4" x14ac:dyDescent="0.35">
      <c r="D1500" s="84"/>
    </row>
    <row r="1501" spans="4:4" x14ac:dyDescent="0.35">
      <c r="D1501" s="84"/>
    </row>
    <row r="1502" spans="4:4" x14ac:dyDescent="0.35">
      <c r="D1502" s="84"/>
    </row>
    <row r="1503" spans="4:4" x14ac:dyDescent="0.35">
      <c r="D1503" s="84"/>
    </row>
    <row r="1504" spans="4:4" x14ac:dyDescent="0.35">
      <c r="D1504" s="84"/>
    </row>
    <row r="1505" spans="4:4" x14ac:dyDescent="0.35">
      <c r="D1505" s="84"/>
    </row>
    <row r="1506" spans="4:4" x14ac:dyDescent="0.35">
      <c r="D1506" s="84"/>
    </row>
    <row r="1507" spans="4:4" x14ac:dyDescent="0.35">
      <c r="D1507" s="84"/>
    </row>
    <row r="1508" spans="4:4" x14ac:dyDescent="0.35">
      <c r="D1508" s="84"/>
    </row>
    <row r="1509" spans="4:4" x14ac:dyDescent="0.35">
      <c r="D1509" s="84"/>
    </row>
    <row r="1510" spans="4:4" x14ac:dyDescent="0.35">
      <c r="D1510" s="84"/>
    </row>
    <row r="1511" spans="4:4" x14ac:dyDescent="0.35">
      <c r="D1511" s="84"/>
    </row>
    <row r="1512" spans="4:4" x14ac:dyDescent="0.35">
      <c r="D1512" s="84"/>
    </row>
    <row r="1513" spans="4:4" x14ac:dyDescent="0.35">
      <c r="D1513" s="84"/>
    </row>
    <row r="1514" spans="4:4" x14ac:dyDescent="0.35">
      <c r="D1514" s="84"/>
    </row>
    <row r="1515" spans="4:4" x14ac:dyDescent="0.35">
      <c r="D1515" s="84"/>
    </row>
    <row r="1516" spans="4:4" x14ac:dyDescent="0.35">
      <c r="D1516" s="84"/>
    </row>
    <row r="1517" spans="4:4" x14ac:dyDescent="0.35">
      <c r="D1517" s="84"/>
    </row>
    <row r="1518" spans="4:4" x14ac:dyDescent="0.35">
      <c r="D1518" s="84"/>
    </row>
    <row r="1519" spans="4:4" x14ac:dyDescent="0.35">
      <c r="D1519" s="84"/>
    </row>
    <row r="1520" spans="4:4" x14ac:dyDescent="0.35">
      <c r="D1520" s="84"/>
    </row>
    <row r="1521" spans="4:4" x14ac:dyDescent="0.35">
      <c r="D1521" s="84"/>
    </row>
    <row r="1522" spans="4:4" x14ac:dyDescent="0.35">
      <c r="D1522" s="84"/>
    </row>
    <row r="1523" spans="4:4" x14ac:dyDescent="0.35">
      <c r="D1523" s="84"/>
    </row>
    <row r="1524" spans="4:4" x14ac:dyDescent="0.35">
      <c r="D1524" s="84"/>
    </row>
    <row r="1525" spans="4:4" x14ac:dyDescent="0.35">
      <c r="D1525" s="84"/>
    </row>
    <row r="1526" spans="4:4" x14ac:dyDescent="0.35">
      <c r="D1526" s="84"/>
    </row>
    <row r="1527" spans="4:4" x14ac:dyDescent="0.35">
      <c r="D1527" s="84"/>
    </row>
    <row r="1528" spans="4:4" x14ac:dyDescent="0.35">
      <c r="D1528" s="84"/>
    </row>
    <row r="1529" spans="4:4" x14ac:dyDescent="0.35">
      <c r="D1529" s="84"/>
    </row>
    <row r="1530" spans="4:4" x14ac:dyDescent="0.35">
      <c r="D1530" s="84"/>
    </row>
    <row r="1531" spans="4:4" x14ac:dyDescent="0.35">
      <c r="D1531" s="84"/>
    </row>
    <row r="1532" spans="4:4" x14ac:dyDescent="0.35">
      <c r="D1532" s="84"/>
    </row>
    <row r="1533" spans="4:4" x14ac:dyDescent="0.35">
      <c r="D1533" s="84"/>
    </row>
    <row r="1534" spans="4:4" x14ac:dyDescent="0.35">
      <c r="D1534" s="84"/>
    </row>
    <row r="1535" spans="4:4" x14ac:dyDescent="0.35">
      <c r="D1535" s="84"/>
    </row>
    <row r="1536" spans="4:4" x14ac:dyDescent="0.35">
      <c r="D1536" s="84"/>
    </row>
    <row r="1537" spans="4:4" x14ac:dyDescent="0.35">
      <c r="D1537" s="84"/>
    </row>
    <row r="1538" spans="4:4" x14ac:dyDescent="0.35">
      <c r="D1538" s="84"/>
    </row>
    <row r="1539" spans="4:4" x14ac:dyDescent="0.35">
      <c r="D1539" s="84"/>
    </row>
    <row r="1540" spans="4:4" x14ac:dyDescent="0.35">
      <c r="D1540" s="84"/>
    </row>
    <row r="1541" spans="4:4" x14ac:dyDescent="0.35">
      <c r="D1541" s="84"/>
    </row>
    <row r="1542" spans="4:4" x14ac:dyDescent="0.35">
      <c r="D1542" s="84"/>
    </row>
    <row r="1543" spans="4:4" x14ac:dyDescent="0.35">
      <c r="D1543" s="84"/>
    </row>
    <row r="1544" spans="4:4" x14ac:dyDescent="0.35">
      <c r="D1544" s="84"/>
    </row>
    <row r="1545" spans="4:4" x14ac:dyDescent="0.35">
      <c r="D1545" s="84"/>
    </row>
    <row r="1546" spans="4:4" x14ac:dyDescent="0.35">
      <c r="D1546" s="84"/>
    </row>
    <row r="1547" spans="4:4" x14ac:dyDescent="0.35">
      <c r="D1547" s="84"/>
    </row>
    <row r="1548" spans="4:4" x14ac:dyDescent="0.35">
      <c r="D1548" s="84"/>
    </row>
    <row r="1549" spans="4:4" x14ac:dyDescent="0.35">
      <c r="D1549" s="84"/>
    </row>
    <row r="1550" spans="4:4" x14ac:dyDescent="0.35">
      <c r="D1550" s="84"/>
    </row>
    <row r="1551" spans="4:4" x14ac:dyDescent="0.35">
      <c r="D1551" s="84"/>
    </row>
    <row r="1552" spans="4:4" x14ac:dyDescent="0.35">
      <c r="D1552" s="84"/>
    </row>
    <row r="1553" spans="4:4" x14ac:dyDescent="0.35">
      <c r="D1553" s="84"/>
    </row>
    <row r="1554" spans="4:4" x14ac:dyDescent="0.35">
      <c r="D1554" s="84"/>
    </row>
    <row r="1555" spans="4:4" x14ac:dyDescent="0.35">
      <c r="D1555" s="84"/>
    </row>
    <row r="1556" spans="4:4" x14ac:dyDescent="0.35">
      <c r="D1556" s="84"/>
    </row>
    <row r="1557" spans="4:4" x14ac:dyDescent="0.35">
      <c r="D1557" s="84"/>
    </row>
    <row r="1558" spans="4:4" x14ac:dyDescent="0.35">
      <c r="D1558" s="84"/>
    </row>
    <row r="1559" spans="4:4" x14ac:dyDescent="0.35">
      <c r="D1559" s="84"/>
    </row>
    <row r="1560" spans="4:4" x14ac:dyDescent="0.35">
      <c r="D1560" s="84"/>
    </row>
    <row r="1561" spans="4:4" x14ac:dyDescent="0.35">
      <c r="D1561" s="84"/>
    </row>
    <row r="1562" spans="4:4" x14ac:dyDescent="0.35">
      <c r="D1562" s="84"/>
    </row>
    <row r="1563" spans="4:4" x14ac:dyDescent="0.35">
      <c r="D1563" s="84"/>
    </row>
    <row r="1564" spans="4:4" x14ac:dyDescent="0.35">
      <c r="D1564" s="84"/>
    </row>
    <row r="1565" spans="4:4" x14ac:dyDescent="0.35">
      <c r="D1565" s="84"/>
    </row>
    <row r="1566" spans="4:4" x14ac:dyDescent="0.35">
      <c r="D1566" s="84"/>
    </row>
    <row r="1567" spans="4:4" x14ac:dyDescent="0.35">
      <c r="D1567" s="84"/>
    </row>
    <row r="1568" spans="4:4" x14ac:dyDescent="0.35">
      <c r="D1568" s="84"/>
    </row>
    <row r="1569" spans="4:4" x14ac:dyDescent="0.35">
      <c r="D1569" s="84"/>
    </row>
    <row r="1570" spans="4:4" x14ac:dyDescent="0.35">
      <c r="D1570" s="84"/>
    </row>
    <row r="1571" spans="4:4" x14ac:dyDescent="0.35">
      <c r="D1571" s="84"/>
    </row>
    <row r="1572" spans="4:4" x14ac:dyDescent="0.35">
      <c r="D1572" s="84"/>
    </row>
    <row r="1573" spans="4:4" x14ac:dyDescent="0.35">
      <c r="D1573" s="84"/>
    </row>
    <row r="1574" spans="4:4" x14ac:dyDescent="0.35">
      <c r="D1574" s="84"/>
    </row>
    <row r="1575" spans="4:4" x14ac:dyDescent="0.35">
      <c r="D1575" s="84"/>
    </row>
    <row r="1576" spans="4:4" x14ac:dyDescent="0.35">
      <c r="D1576" s="84"/>
    </row>
    <row r="1577" spans="4:4" x14ac:dyDescent="0.35">
      <c r="D1577" s="84"/>
    </row>
    <row r="1578" spans="4:4" x14ac:dyDescent="0.35">
      <c r="D1578" s="84"/>
    </row>
    <row r="1579" spans="4:4" x14ac:dyDescent="0.35">
      <c r="D1579" s="84"/>
    </row>
    <row r="1580" spans="4:4" x14ac:dyDescent="0.35">
      <c r="D1580" s="84"/>
    </row>
    <row r="1581" spans="4:4" x14ac:dyDescent="0.35">
      <c r="D1581" s="84"/>
    </row>
    <row r="1582" spans="4:4" x14ac:dyDescent="0.35">
      <c r="D1582" s="84"/>
    </row>
    <row r="1583" spans="4:4" x14ac:dyDescent="0.35">
      <c r="D1583" s="84"/>
    </row>
    <row r="1584" spans="4:4" x14ac:dyDescent="0.35">
      <c r="D1584" s="84"/>
    </row>
    <row r="1585" spans="4:4" x14ac:dyDescent="0.35">
      <c r="D1585" s="84"/>
    </row>
    <row r="1586" spans="4:4" x14ac:dyDescent="0.35">
      <c r="D1586" s="84"/>
    </row>
    <row r="1587" spans="4:4" x14ac:dyDescent="0.35">
      <c r="D1587" s="84"/>
    </row>
    <row r="1588" spans="4:4" x14ac:dyDescent="0.35">
      <c r="D1588" s="84"/>
    </row>
    <row r="1589" spans="4:4" x14ac:dyDescent="0.35">
      <c r="D1589" s="84"/>
    </row>
    <row r="1590" spans="4:4" x14ac:dyDescent="0.35">
      <c r="D1590" s="84"/>
    </row>
    <row r="1591" spans="4:4" x14ac:dyDescent="0.35">
      <c r="D1591" s="84"/>
    </row>
    <row r="1592" spans="4:4" x14ac:dyDescent="0.35">
      <c r="D1592" s="84"/>
    </row>
    <row r="1593" spans="4:4" x14ac:dyDescent="0.35">
      <c r="D1593" s="84"/>
    </row>
    <row r="1594" spans="4:4" x14ac:dyDescent="0.35">
      <c r="D1594" s="84"/>
    </row>
    <row r="1595" spans="4:4" x14ac:dyDescent="0.35">
      <c r="D1595" s="84"/>
    </row>
    <row r="1596" spans="4:4" x14ac:dyDescent="0.35">
      <c r="D1596" s="84"/>
    </row>
    <row r="1597" spans="4:4" x14ac:dyDescent="0.35">
      <c r="D1597" s="84"/>
    </row>
    <row r="1598" spans="4:4" x14ac:dyDescent="0.35">
      <c r="D1598" s="84"/>
    </row>
    <row r="1599" spans="4:4" x14ac:dyDescent="0.35">
      <c r="D1599" s="84"/>
    </row>
    <row r="1600" spans="4:4" x14ac:dyDescent="0.35">
      <c r="D1600" s="84"/>
    </row>
    <row r="1601" spans="4:4" x14ac:dyDescent="0.35">
      <c r="D1601" s="84"/>
    </row>
    <row r="1602" spans="4:4" x14ac:dyDescent="0.35">
      <c r="D1602" s="84"/>
    </row>
    <row r="1603" spans="4:4" x14ac:dyDescent="0.35">
      <c r="D1603" s="84"/>
    </row>
    <row r="1604" spans="4:4" x14ac:dyDescent="0.35">
      <c r="D1604" s="84"/>
    </row>
    <row r="1605" spans="4:4" x14ac:dyDescent="0.35">
      <c r="D1605" s="84"/>
    </row>
    <row r="1606" spans="4:4" x14ac:dyDescent="0.35">
      <c r="D1606" s="84"/>
    </row>
    <row r="1607" spans="4:4" x14ac:dyDescent="0.35">
      <c r="D1607" s="84"/>
    </row>
    <row r="1608" spans="4:4" x14ac:dyDescent="0.35">
      <c r="D1608" s="84"/>
    </row>
    <row r="1609" spans="4:4" x14ac:dyDescent="0.35">
      <c r="D1609" s="84"/>
    </row>
    <row r="1610" spans="4:4" x14ac:dyDescent="0.35">
      <c r="D1610" s="84"/>
    </row>
    <row r="1611" spans="4:4" x14ac:dyDescent="0.35">
      <c r="D1611" s="84"/>
    </row>
    <row r="1612" spans="4:4" x14ac:dyDescent="0.35">
      <c r="D1612" s="84"/>
    </row>
    <row r="1613" spans="4:4" x14ac:dyDescent="0.35">
      <c r="D1613" s="84"/>
    </row>
    <row r="1614" spans="4:4" x14ac:dyDescent="0.35">
      <c r="D1614" s="84"/>
    </row>
    <row r="1615" spans="4:4" x14ac:dyDescent="0.35">
      <c r="D1615" s="84"/>
    </row>
    <row r="1616" spans="4:4" x14ac:dyDescent="0.35">
      <c r="D1616" s="84"/>
    </row>
    <row r="1617" spans="4:4" x14ac:dyDescent="0.35">
      <c r="D1617" s="84"/>
    </row>
    <row r="1618" spans="4:4" x14ac:dyDescent="0.35">
      <c r="D1618" s="84"/>
    </row>
    <row r="1619" spans="4:4" x14ac:dyDescent="0.35">
      <c r="D1619" s="84"/>
    </row>
    <row r="1620" spans="4:4" x14ac:dyDescent="0.35">
      <c r="D1620" s="84"/>
    </row>
    <row r="1621" spans="4:4" x14ac:dyDescent="0.35">
      <c r="D1621" s="84"/>
    </row>
    <row r="1622" spans="4:4" x14ac:dyDescent="0.35">
      <c r="D1622" s="84"/>
    </row>
    <row r="1623" spans="4:4" x14ac:dyDescent="0.35">
      <c r="D1623" s="84"/>
    </row>
    <row r="1624" spans="4:4" x14ac:dyDescent="0.35">
      <c r="D1624" s="84"/>
    </row>
    <row r="1625" spans="4:4" x14ac:dyDescent="0.35">
      <c r="D1625" s="84"/>
    </row>
    <row r="1626" spans="4:4" x14ac:dyDescent="0.35">
      <c r="D1626" s="84"/>
    </row>
    <row r="1627" spans="4:4" x14ac:dyDescent="0.35">
      <c r="D1627" s="84"/>
    </row>
    <row r="1628" spans="4:4" x14ac:dyDescent="0.35">
      <c r="D1628" s="84"/>
    </row>
    <row r="1629" spans="4:4" x14ac:dyDescent="0.35">
      <c r="D1629" s="84"/>
    </row>
    <row r="1630" spans="4:4" x14ac:dyDescent="0.35">
      <c r="D1630" s="84"/>
    </row>
    <row r="1631" spans="4:4" x14ac:dyDescent="0.35">
      <c r="D1631" s="84"/>
    </row>
    <row r="1632" spans="4:4" x14ac:dyDescent="0.35">
      <c r="D1632" s="84"/>
    </row>
    <row r="1633" spans="4:4" x14ac:dyDescent="0.35">
      <c r="D1633" s="84"/>
    </row>
    <row r="1634" spans="4:4" x14ac:dyDescent="0.35">
      <c r="D1634" s="84"/>
    </row>
    <row r="1635" spans="4:4" x14ac:dyDescent="0.35">
      <c r="D1635" s="84"/>
    </row>
    <row r="1636" spans="4:4" x14ac:dyDescent="0.35">
      <c r="D1636" s="84"/>
    </row>
    <row r="1637" spans="4:4" x14ac:dyDescent="0.35">
      <c r="D1637" s="84"/>
    </row>
    <row r="1638" spans="4:4" x14ac:dyDescent="0.35">
      <c r="D1638" s="84"/>
    </row>
    <row r="1639" spans="4:4" x14ac:dyDescent="0.35">
      <c r="D1639" s="84"/>
    </row>
    <row r="1640" spans="4:4" x14ac:dyDescent="0.35">
      <c r="D1640" s="84"/>
    </row>
    <row r="1641" spans="4:4" x14ac:dyDescent="0.35">
      <c r="D1641" s="84"/>
    </row>
    <row r="1642" spans="4:4" x14ac:dyDescent="0.35">
      <c r="D1642" s="84"/>
    </row>
    <row r="1643" spans="4:4" x14ac:dyDescent="0.35">
      <c r="D1643" s="84"/>
    </row>
    <row r="1644" spans="4:4" x14ac:dyDescent="0.35">
      <c r="D1644" s="84"/>
    </row>
    <row r="1645" spans="4:4" x14ac:dyDescent="0.35">
      <c r="D1645" s="84"/>
    </row>
    <row r="1646" spans="4:4" x14ac:dyDescent="0.35">
      <c r="D1646" s="84"/>
    </row>
    <row r="1647" spans="4:4" x14ac:dyDescent="0.35">
      <c r="D1647" s="84"/>
    </row>
    <row r="1648" spans="4:4" x14ac:dyDescent="0.35">
      <c r="D1648" s="84"/>
    </row>
    <row r="1649" spans="4:4" x14ac:dyDescent="0.35">
      <c r="D1649" s="84"/>
    </row>
    <row r="1650" spans="4:4" x14ac:dyDescent="0.35">
      <c r="D1650" s="84"/>
    </row>
    <row r="1651" spans="4:4" x14ac:dyDescent="0.35">
      <c r="D1651" s="84"/>
    </row>
    <row r="1652" spans="4:4" x14ac:dyDescent="0.35">
      <c r="D1652" s="84"/>
    </row>
    <row r="1653" spans="4:4" x14ac:dyDescent="0.35">
      <c r="D1653" s="84"/>
    </row>
    <row r="1654" spans="4:4" x14ac:dyDescent="0.35">
      <c r="D1654" s="84"/>
    </row>
    <row r="1655" spans="4:4" x14ac:dyDescent="0.35">
      <c r="D1655" s="84"/>
    </row>
    <row r="1656" spans="4:4" x14ac:dyDescent="0.35">
      <c r="D1656" s="84"/>
    </row>
    <row r="1657" spans="4:4" x14ac:dyDescent="0.35">
      <c r="D1657" s="84"/>
    </row>
    <row r="1658" spans="4:4" x14ac:dyDescent="0.35">
      <c r="D1658" s="84"/>
    </row>
    <row r="1659" spans="4:4" x14ac:dyDescent="0.35">
      <c r="D1659" s="84"/>
    </row>
    <row r="1660" spans="4:4" x14ac:dyDescent="0.35">
      <c r="D1660" s="84"/>
    </row>
    <row r="1661" spans="4:4" x14ac:dyDescent="0.35">
      <c r="D1661" s="84"/>
    </row>
    <row r="1662" spans="4:4" x14ac:dyDescent="0.35">
      <c r="D1662" s="84"/>
    </row>
    <row r="1663" spans="4:4" x14ac:dyDescent="0.35">
      <c r="D1663" s="84"/>
    </row>
    <row r="1664" spans="4:4" x14ac:dyDescent="0.35">
      <c r="D1664" s="84"/>
    </row>
    <row r="1665" spans="4:4" x14ac:dyDescent="0.35">
      <c r="D1665" s="84"/>
    </row>
    <row r="1666" spans="4:4" x14ac:dyDescent="0.35">
      <c r="D1666" s="84"/>
    </row>
    <row r="1667" spans="4:4" x14ac:dyDescent="0.35">
      <c r="D1667" s="84"/>
    </row>
    <row r="1668" spans="4:4" x14ac:dyDescent="0.35">
      <c r="D1668" s="84"/>
    </row>
    <row r="1669" spans="4:4" x14ac:dyDescent="0.35">
      <c r="D1669" s="84"/>
    </row>
    <row r="1670" spans="4:4" x14ac:dyDescent="0.35">
      <c r="D1670" s="84"/>
    </row>
    <row r="1671" spans="4:4" x14ac:dyDescent="0.35">
      <c r="D1671" s="84"/>
    </row>
    <row r="1672" spans="4:4" x14ac:dyDescent="0.35">
      <c r="D1672" s="84"/>
    </row>
    <row r="1673" spans="4:4" x14ac:dyDescent="0.35">
      <c r="D1673" s="84"/>
    </row>
    <row r="1674" spans="4:4" x14ac:dyDescent="0.35">
      <c r="D1674" s="84"/>
    </row>
    <row r="1675" spans="4:4" x14ac:dyDescent="0.35">
      <c r="D1675" s="84"/>
    </row>
    <row r="1676" spans="4:4" x14ac:dyDescent="0.35">
      <c r="D1676" s="84"/>
    </row>
    <row r="1677" spans="4:4" x14ac:dyDescent="0.35">
      <c r="D1677" s="84"/>
    </row>
    <row r="1678" spans="4:4" x14ac:dyDescent="0.35">
      <c r="D1678" s="84"/>
    </row>
    <row r="1679" spans="4:4" x14ac:dyDescent="0.35">
      <c r="D1679" s="84"/>
    </row>
    <row r="1680" spans="4:4" x14ac:dyDescent="0.35">
      <c r="D1680" s="84"/>
    </row>
    <row r="1681" spans="4:4" x14ac:dyDescent="0.35">
      <c r="D1681" s="84"/>
    </row>
    <row r="1682" spans="4:4" x14ac:dyDescent="0.35">
      <c r="D1682" s="84"/>
    </row>
    <row r="1683" spans="4:4" x14ac:dyDescent="0.35">
      <c r="D1683" s="84"/>
    </row>
    <row r="1684" spans="4:4" x14ac:dyDescent="0.35">
      <c r="D1684" s="84"/>
    </row>
    <row r="1685" spans="4:4" x14ac:dyDescent="0.35">
      <c r="D1685" s="84"/>
    </row>
    <row r="1686" spans="4:4" x14ac:dyDescent="0.35">
      <c r="D1686" s="84"/>
    </row>
    <row r="1687" spans="4:4" x14ac:dyDescent="0.35">
      <c r="D1687" s="84"/>
    </row>
    <row r="1688" spans="4:4" x14ac:dyDescent="0.35">
      <c r="D1688" s="84"/>
    </row>
    <row r="1689" spans="4:4" x14ac:dyDescent="0.35">
      <c r="D1689" s="84"/>
    </row>
    <row r="1690" spans="4:4" x14ac:dyDescent="0.35">
      <c r="D1690" s="84"/>
    </row>
    <row r="1691" spans="4:4" x14ac:dyDescent="0.35">
      <c r="D1691" s="84"/>
    </row>
    <row r="1692" spans="4:4" x14ac:dyDescent="0.35">
      <c r="D1692" s="84"/>
    </row>
    <row r="1693" spans="4:4" x14ac:dyDescent="0.35">
      <c r="D1693" s="84"/>
    </row>
    <row r="1694" spans="4:4" x14ac:dyDescent="0.35">
      <c r="D1694" s="84"/>
    </row>
    <row r="1695" spans="4:4" x14ac:dyDescent="0.35">
      <c r="D1695" s="84"/>
    </row>
    <row r="1696" spans="4:4" x14ac:dyDescent="0.35">
      <c r="D1696" s="84"/>
    </row>
    <row r="1697" spans="4:4" x14ac:dyDescent="0.35">
      <c r="D1697" s="84"/>
    </row>
    <row r="1698" spans="4:4" x14ac:dyDescent="0.35">
      <c r="D1698" s="84"/>
    </row>
    <row r="1699" spans="4:4" x14ac:dyDescent="0.35">
      <c r="D1699" s="84"/>
    </row>
    <row r="1700" spans="4:4" x14ac:dyDescent="0.35">
      <c r="D1700" s="84"/>
    </row>
    <row r="1701" spans="4:4" x14ac:dyDescent="0.35">
      <c r="D1701" s="84"/>
    </row>
    <row r="1702" spans="4:4" x14ac:dyDescent="0.35">
      <c r="D1702" s="84"/>
    </row>
    <row r="1703" spans="4:4" x14ac:dyDescent="0.35">
      <c r="D1703" s="84"/>
    </row>
    <row r="1704" spans="4:4" x14ac:dyDescent="0.35">
      <c r="D1704" s="84"/>
    </row>
    <row r="1705" spans="4:4" x14ac:dyDescent="0.35">
      <c r="D1705" s="84"/>
    </row>
    <row r="1706" spans="4:4" x14ac:dyDescent="0.35">
      <c r="D1706" s="84"/>
    </row>
    <row r="1707" spans="4:4" x14ac:dyDescent="0.35">
      <c r="D1707" s="84"/>
    </row>
    <row r="1708" spans="4:4" x14ac:dyDescent="0.35">
      <c r="D1708" s="84"/>
    </row>
    <row r="1709" spans="4:4" x14ac:dyDescent="0.35">
      <c r="D1709" s="84"/>
    </row>
    <row r="1710" spans="4:4" x14ac:dyDescent="0.35">
      <c r="D1710" s="84"/>
    </row>
    <row r="1711" spans="4:4" x14ac:dyDescent="0.35">
      <c r="D1711" s="84"/>
    </row>
    <row r="1712" spans="4:4" x14ac:dyDescent="0.35">
      <c r="D1712" s="84"/>
    </row>
    <row r="1713" spans="4:4" x14ac:dyDescent="0.35">
      <c r="D1713" s="84"/>
    </row>
    <row r="1714" spans="4:4" x14ac:dyDescent="0.35">
      <c r="D1714" s="84"/>
    </row>
    <row r="1715" spans="4:4" x14ac:dyDescent="0.35">
      <c r="D1715" s="84"/>
    </row>
    <row r="1716" spans="4:4" x14ac:dyDescent="0.35">
      <c r="D1716" s="84"/>
    </row>
    <row r="1717" spans="4:4" x14ac:dyDescent="0.35">
      <c r="D1717" s="84"/>
    </row>
    <row r="1718" spans="4:4" x14ac:dyDescent="0.35">
      <c r="D1718" s="84"/>
    </row>
    <row r="1719" spans="4:4" x14ac:dyDescent="0.35">
      <c r="D1719" s="84"/>
    </row>
    <row r="1720" spans="4:4" x14ac:dyDescent="0.35">
      <c r="D1720" s="84"/>
    </row>
    <row r="1721" spans="4:4" x14ac:dyDescent="0.35">
      <c r="D1721" s="84"/>
    </row>
    <row r="1722" spans="4:4" x14ac:dyDescent="0.35">
      <c r="D1722" s="84"/>
    </row>
    <row r="1723" spans="4:4" x14ac:dyDescent="0.35">
      <c r="D1723" s="84"/>
    </row>
    <row r="1724" spans="4:4" x14ac:dyDescent="0.35">
      <c r="D1724" s="84"/>
    </row>
    <row r="1725" spans="4:4" x14ac:dyDescent="0.35">
      <c r="D1725" s="84"/>
    </row>
    <row r="1726" spans="4:4" x14ac:dyDescent="0.35">
      <c r="D1726" s="84"/>
    </row>
    <row r="1727" spans="4:4" x14ac:dyDescent="0.35">
      <c r="D1727" s="84"/>
    </row>
    <row r="1728" spans="4:4" x14ac:dyDescent="0.35">
      <c r="D1728" s="84"/>
    </row>
    <row r="1729" spans="4:4" x14ac:dyDescent="0.35">
      <c r="D1729" s="84"/>
    </row>
    <row r="1730" spans="4:4" x14ac:dyDescent="0.35">
      <c r="D1730" s="84"/>
    </row>
    <row r="1731" spans="4:4" x14ac:dyDescent="0.35">
      <c r="D1731" s="84"/>
    </row>
    <row r="1732" spans="4:4" x14ac:dyDescent="0.35">
      <c r="D1732" s="84"/>
    </row>
    <row r="1733" spans="4:4" x14ac:dyDescent="0.35">
      <c r="D1733" s="84"/>
    </row>
    <row r="1734" spans="4:4" x14ac:dyDescent="0.35">
      <c r="D1734" s="84"/>
    </row>
    <row r="1735" spans="4:4" x14ac:dyDescent="0.35">
      <c r="D1735" s="84"/>
    </row>
    <row r="1736" spans="4:4" x14ac:dyDescent="0.35">
      <c r="D1736" s="84"/>
    </row>
    <row r="1737" spans="4:4" x14ac:dyDescent="0.35">
      <c r="D1737" s="84"/>
    </row>
    <row r="1738" spans="4:4" x14ac:dyDescent="0.35">
      <c r="D1738" s="84"/>
    </row>
    <row r="1739" spans="4:4" x14ac:dyDescent="0.35">
      <c r="D1739" s="84"/>
    </row>
    <row r="1740" spans="4:4" x14ac:dyDescent="0.35">
      <c r="D1740" s="84"/>
    </row>
    <row r="1741" spans="4:4" x14ac:dyDescent="0.35">
      <c r="D1741" s="84"/>
    </row>
    <row r="1742" spans="4:4" x14ac:dyDescent="0.35">
      <c r="D1742" s="84"/>
    </row>
    <row r="1743" spans="4:4" x14ac:dyDescent="0.35">
      <c r="D1743" s="84"/>
    </row>
    <row r="1744" spans="4:4" x14ac:dyDescent="0.35">
      <c r="D1744" s="84"/>
    </row>
    <row r="1745" spans="4:4" x14ac:dyDescent="0.35">
      <c r="D1745" s="84"/>
    </row>
    <row r="1746" spans="4:4" x14ac:dyDescent="0.35">
      <c r="D1746" s="84"/>
    </row>
    <row r="1747" spans="4:4" x14ac:dyDescent="0.35">
      <c r="D1747" s="84"/>
    </row>
    <row r="1748" spans="4:4" x14ac:dyDescent="0.35">
      <c r="D1748" s="84"/>
    </row>
    <row r="1749" spans="4:4" x14ac:dyDescent="0.35">
      <c r="D1749" s="84"/>
    </row>
    <row r="1750" spans="4:4" x14ac:dyDescent="0.35">
      <c r="D1750" s="84"/>
    </row>
    <row r="1751" spans="4:4" x14ac:dyDescent="0.35">
      <c r="D1751" s="84"/>
    </row>
    <row r="1752" spans="4:4" x14ac:dyDescent="0.35">
      <c r="D1752" s="84"/>
    </row>
    <row r="1753" spans="4:4" x14ac:dyDescent="0.35">
      <c r="D1753" s="84"/>
    </row>
    <row r="1754" spans="4:4" x14ac:dyDescent="0.35">
      <c r="D1754" s="84"/>
    </row>
    <row r="1755" spans="4:4" x14ac:dyDescent="0.35">
      <c r="D1755" s="84"/>
    </row>
    <row r="1756" spans="4:4" x14ac:dyDescent="0.35">
      <c r="D1756" s="84"/>
    </row>
    <row r="1757" spans="4:4" x14ac:dyDescent="0.35">
      <c r="D1757" s="84"/>
    </row>
    <row r="1758" spans="4:4" x14ac:dyDescent="0.35">
      <c r="D1758" s="84"/>
    </row>
    <row r="1759" spans="4:4" x14ac:dyDescent="0.35">
      <c r="D1759" s="84"/>
    </row>
    <row r="1760" spans="4:4" x14ac:dyDescent="0.35">
      <c r="D1760" s="84"/>
    </row>
    <row r="1761" spans="4:4" x14ac:dyDescent="0.35">
      <c r="D1761" s="84"/>
    </row>
    <row r="1762" spans="4:4" x14ac:dyDescent="0.35">
      <c r="D1762" s="84"/>
    </row>
    <row r="1763" spans="4:4" x14ac:dyDescent="0.35">
      <c r="D1763" s="84"/>
    </row>
    <row r="1764" spans="4:4" x14ac:dyDescent="0.35">
      <c r="D1764" s="84"/>
    </row>
    <row r="1765" spans="4:4" x14ac:dyDescent="0.35">
      <c r="D1765" s="84"/>
    </row>
    <row r="1766" spans="4:4" x14ac:dyDescent="0.35">
      <c r="D1766" s="84"/>
    </row>
    <row r="1767" spans="4:4" x14ac:dyDescent="0.35">
      <c r="D1767" s="84"/>
    </row>
    <row r="1768" spans="4:4" x14ac:dyDescent="0.35">
      <c r="D1768" s="84"/>
    </row>
    <row r="1769" spans="4:4" x14ac:dyDescent="0.35">
      <c r="D1769" s="84"/>
    </row>
    <row r="1770" spans="4:4" x14ac:dyDescent="0.35">
      <c r="D1770" s="84"/>
    </row>
    <row r="1771" spans="4:4" x14ac:dyDescent="0.35">
      <c r="D1771" s="84"/>
    </row>
    <row r="1772" spans="4:4" x14ac:dyDescent="0.35">
      <c r="D1772" s="84"/>
    </row>
    <row r="1773" spans="4:4" x14ac:dyDescent="0.35">
      <c r="D1773" s="84"/>
    </row>
    <row r="1774" spans="4:4" x14ac:dyDescent="0.35">
      <c r="D1774" s="84"/>
    </row>
    <row r="1775" spans="4:4" x14ac:dyDescent="0.35">
      <c r="D1775" s="84"/>
    </row>
    <row r="1776" spans="4:4" x14ac:dyDescent="0.35">
      <c r="D1776" s="84"/>
    </row>
    <row r="1777" spans="4:4" x14ac:dyDescent="0.35">
      <c r="D1777" s="84"/>
    </row>
    <row r="1778" spans="4:4" x14ac:dyDescent="0.35">
      <c r="D1778" s="84"/>
    </row>
    <row r="1779" spans="4:4" x14ac:dyDescent="0.35">
      <c r="D1779" s="84"/>
    </row>
    <row r="1780" spans="4:4" x14ac:dyDescent="0.35">
      <c r="D1780" s="84"/>
    </row>
    <row r="1781" spans="4:4" x14ac:dyDescent="0.35">
      <c r="D1781" s="84"/>
    </row>
    <row r="1782" spans="4:4" x14ac:dyDescent="0.35">
      <c r="D1782" s="84"/>
    </row>
    <row r="1783" spans="4:4" x14ac:dyDescent="0.35">
      <c r="D1783" s="84"/>
    </row>
    <row r="1784" spans="4:4" x14ac:dyDescent="0.35">
      <c r="D1784" s="84"/>
    </row>
    <row r="1785" spans="4:4" x14ac:dyDescent="0.35">
      <c r="D1785" s="84"/>
    </row>
    <row r="1786" spans="4:4" x14ac:dyDescent="0.35">
      <c r="D1786" s="84"/>
    </row>
    <row r="1787" spans="4:4" x14ac:dyDescent="0.35">
      <c r="D1787" s="84"/>
    </row>
    <row r="1788" spans="4:4" x14ac:dyDescent="0.35">
      <c r="D1788" s="84"/>
    </row>
    <row r="1789" spans="4:4" x14ac:dyDescent="0.35">
      <c r="D1789" s="84"/>
    </row>
    <row r="1790" spans="4:4" x14ac:dyDescent="0.35">
      <c r="D1790" s="84"/>
    </row>
    <row r="1791" spans="4:4" x14ac:dyDescent="0.35">
      <c r="D1791" s="84"/>
    </row>
    <row r="1792" spans="4:4" x14ac:dyDescent="0.35">
      <c r="D1792" s="84"/>
    </row>
    <row r="1793" spans="4:4" x14ac:dyDescent="0.35">
      <c r="D1793" s="84"/>
    </row>
    <row r="1794" spans="4:4" x14ac:dyDescent="0.35">
      <c r="D1794" s="84"/>
    </row>
    <row r="1795" spans="4:4" x14ac:dyDescent="0.35">
      <c r="D1795" s="84"/>
    </row>
    <row r="1796" spans="4:4" x14ac:dyDescent="0.35">
      <c r="D1796" s="84"/>
    </row>
    <row r="1797" spans="4:4" x14ac:dyDescent="0.35">
      <c r="D1797" s="84"/>
    </row>
    <row r="1798" spans="4:4" x14ac:dyDescent="0.35">
      <c r="D1798" s="84"/>
    </row>
    <row r="1799" spans="4:4" x14ac:dyDescent="0.35">
      <c r="D1799" s="84"/>
    </row>
    <row r="1800" spans="4:4" x14ac:dyDescent="0.35">
      <c r="D1800" s="84"/>
    </row>
    <row r="1801" spans="4:4" x14ac:dyDescent="0.35">
      <c r="D1801" s="84"/>
    </row>
    <row r="1802" spans="4:4" x14ac:dyDescent="0.35">
      <c r="D1802" s="84"/>
    </row>
    <row r="1803" spans="4:4" x14ac:dyDescent="0.35">
      <c r="D1803" s="84"/>
    </row>
    <row r="1804" spans="4:4" x14ac:dyDescent="0.35">
      <c r="D1804" s="84"/>
    </row>
    <row r="1805" spans="4:4" x14ac:dyDescent="0.35">
      <c r="D1805" s="84"/>
    </row>
    <row r="1806" spans="4:4" x14ac:dyDescent="0.35">
      <c r="D1806" s="84"/>
    </row>
    <row r="1807" spans="4:4" x14ac:dyDescent="0.35">
      <c r="D1807" s="84"/>
    </row>
    <row r="1808" spans="4:4" x14ac:dyDescent="0.35">
      <c r="D1808" s="84"/>
    </row>
    <row r="1809" spans="4:4" x14ac:dyDescent="0.35">
      <c r="D1809" s="84"/>
    </row>
    <row r="1810" spans="4:4" x14ac:dyDescent="0.35">
      <c r="D1810" s="84"/>
    </row>
    <row r="1811" spans="4:4" x14ac:dyDescent="0.35">
      <c r="D1811" s="84"/>
    </row>
    <row r="1812" spans="4:4" x14ac:dyDescent="0.35">
      <c r="D1812" s="84"/>
    </row>
    <row r="1813" spans="4:4" x14ac:dyDescent="0.35">
      <c r="D1813" s="84"/>
    </row>
    <row r="1814" spans="4:4" x14ac:dyDescent="0.35">
      <c r="D1814" s="84"/>
    </row>
    <row r="1815" spans="4:4" x14ac:dyDescent="0.35">
      <c r="D1815" s="84"/>
    </row>
    <row r="1816" spans="4:4" x14ac:dyDescent="0.35">
      <c r="D1816" s="84"/>
    </row>
    <row r="1817" spans="4:4" x14ac:dyDescent="0.35">
      <c r="D1817" s="84"/>
    </row>
    <row r="1818" spans="4:4" x14ac:dyDescent="0.35">
      <c r="D1818" s="84"/>
    </row>
    <row r="1819" spans="4:4" x14ac:dyDescent="0.35">
      <c r="D1819" s="84"/>
    </row>
    <row r="1820" spans="4:4" x14ac:dyDescent="0.35">
      <c r="D1820" s="84"/>
    </row>
    <row r="1821" spans="4:4" x14ac:dyDescent="0.35">
      <c r="D1821" s="84"/>
    </row>
    <row r="1822" spans="4:4" x14ac:dyDescent="0.35">
      <c r="D1822" s="84"/>
    </row>
    <row r="1823" spans="4:4" x14ac:dyDescent="0.35">
      <c r="D1823" s="84"/>
    </row>
    <row r="1824" spans="4:4" x14ac:dyDescent="0.35">
      <c r="D1824" s="84"/>
    </row>
    <row r="1825" spans="4:4" x14ac:dyDescent="0.35">
      <c r="D1825" s="84"/>
    </row>
    <row r="1826" spans="4:4" x14ac:dyDescent="0.35">
      <c r="D1826" s="84"/>
    </row>
    <row r="1827" spans="4:4" x14ac:dyDescent="0.35">
      <c r="D1827" s="84"/>
    </row>
    <row r="1828" spans="4:4" x14ac:dyDescent="0.35">
      <c r="D1828" s="84"/>
    </row>
    <row r="1829" spans="4:4" x14ac:dyDescent="0.35">
      <c r="D1829" s="84"/>
    </row>
    <row r="1830" spans="4:4" x14ac:dyDescent="0.35">
      <c r="D1830" s="84"/>
    </row>
    <row r="1831" spans="4:4" x14ac:dyDescent="0.35">
      <c r="D1831" s="84"/>
    </row>
    <row r="1832" spans="4:4" x14ac:dyDescent="0.35">
      <c r="D1832" s="84"/>
    </row>
    <row r="1833" spans="4:4" x14ac:dyDescent="0.35">
      <c r="D1833" s="84"/>
    </row>
    <row r="1834" spans="4:4" x14ac:dyDescent="0.35">
      <c r="D1834" s="84"/>
    </row>
    <row r="1835" spans="4:4" x14ac:dyDescent="0.35">
      <c r="D1835" s="84"/>
    </row>
    <row r="1836" spans="4:4" x14ac:dyDescent="0.35">
      <c r="D1836" s="84"/>
    </row>
    <row r="1837" spans="4:4" x14ac:dyDescent="0.35">
      <c r="D1837" s="84"/>
    </row>
    <row r="1838" spans="4:4" x14ac:dyDescent="0.35">
      <c r="D1838" s="84"/>
    </row>
    <row r="1839" spans="4:4" x14ac:dyDescent="0.35">
      <c r="D1839" s="84"/>
    </row>
    <row r="1840" spans="4:4" x14ac:dyDescent="0.35">
      <c r="D1840" s="84"/>
    </row>
    <row r="1841" spans="4:4" x14ac:dyDescent="0.35">
      <c r="D1841" s="84"/>
    </row>
    <row r="1842" spans="4:4" x14ac:dyDescent="0.35">
      <c r="D1842" s="84"/>
    </row>
    <row r="1843" spans="4:4" x14ac:dyDescent="0.35">
      <c r="D1843" s="84"/>
    </row>
    <row r="1844" spans="4:4" x14ac:dyDescent="0.35">
      <c r="D1844" s="84"/>
    </row>
    <row r="1845" spans="4:4" x14ac:dyDescent="0.35">
      <c r="D1845" s="84"/>
    </row>
    <row r="1846" spans="4:4" x14ac:dyDescent="0.35">
      <c r="D1846" s="84"/>
    </row>
    <row r="1847" spans="4:4" x14ac:dyDescent="0.35">
      <c r="D1847" s="84"/>
    </row>
    <row r="1848" spans="4:4" x14ac:dyDescent="0.35">
      <c r="D1848" s="84"/>
    </row>
    <row r="1849" spans="4:4" x14ac:dyDescent="0.35">
      <c r="D1849" s="84"/>
    </row>
    <row r="1850" spans="4:4" x14ac:dyDescent="0.35">
      <c r="D1850" s="84"/>
    </row>
    <row r="1851" spans="4:4" x14ac:dyDescent="0.35">
      <c r="D1851" s="84"/>
    </row>
    <row r="1852" spans="4:4" x14ac:dyDescent="0.35">
      <c r="D1852" s="84"/>
    </row>
    <row r="1853" spans="4:4" x14ac:dyDescent="0.35">
      <c r="D1853" s="84"/>
    </row>
    <row r="1854" spans="4:4" x14ac:dyDescent="0.35">
      <c r="D1854" s="84"/>
    </row>
    <row r="1855" spans="4:4" x14ac:dyDescent="0.35">
      <c r="D1855" s="84"/>
    </row>
    <row r="1856" spans="4:4" x14ac:dyDescent="0.35">
      <c r="D1856" s="84"/>
    </row>
    <row r="1857" spans="4:4" x14ac:dyDescent="0.35">
      <c r="D1857" s="84"/>
    </row>
    <row r="1858" spans="4:4" x14ac:dyDescent="0.35">
      <c r="D1858" s="84"/>
    </row>
    <row r="1859" spans="4:4" x14ac:dyDescent="0.35">
      <c r="D1859" s="84"/>
    </row>
    <row r="1860" spans="4:4" x14ac:dyDescent="0.35">
      <c r="D1860" s="84"/>
    </row>
    <row r="1861" spans="4:4" x14ac:dyDescent="0.35">
      <c r="D1861" s="84"/>
    </row>
    <row r="1862" spans="4:4" x14ac:dyDescent="0.35">
      <c r="D1862" s="84"/>
    </row>
    <row r="1863" spans="4:4" x14ac:dyDescent="0.35">
      <c r="D1863" s="84"/>
    </row>
    <row r="1864" spans="4:4" x14ac:dyDescent="0.35">
      <c r="D1864" s="84"/>
    </row>
    <row r="1865" spans="4:4" x14ac:dyDescent="0.35">
      <c r="D1865" s="84"/>
    </row>
    <row r="1866" spans="4:4" x14ac:dyDescent="0.35">
      <c r="D1866" s="84"/>
    </row>
    <row r="1867" spans="4:4" x14ac:dyDescent="0.35">
      <c r="D1867" s="84"/>
    </row>
    <row r="1868" spans="4:4" x14ac:dyDescent="0.35">
      <c r="D1868" s="84"/>
    </row>
    <row r="1869" spans="4:4" x14ac:dyDescent="0.35">
      <c r="D1869" s="84"/>
    </row>
    <row r="1870" spans="4:4" x14ac:dyDescent="0.35">
      <c r="D1870" s="84"/>
    </row>
    <row r="1871" spans="4:4" x14ac:dyDescent="0.35">
      <c r="D1871" s="84"/>
    </row>
    <row r="1872" spans="4:4" x14ac:dyDescent="0.35">
      <c r="D1872" s="84"/>
    </row>
    <row r="1873" spans="4:4" x14ac:dyDescent="0.35">
      <c r="D1873" s="84"/>
    </row>
    <row r="1874" spans="4:4" x14ac:dyDescent="0.35">
      <c r="D1874" s="84"/>
    </row>
    <row r="1875" spans="4:4" x14ac:dyDescent="0.35">
      <c r="D1875" s="84"/>
    </row>
    <row r="1876" spans="4:4" x14ac:dyDescent="0.35">
      <c r="D1876" s="84"/>
    </row>
    <row r="1877" spans="4:4" x14ac:dyDescent="0.35">
      <c r="D1877" s="84"/>
    </row>
    <row r="1878" spans="4:4" x14ac:dyDescent="0.35">
      <c r="D1878" s="84"/>
    </row>
    <row r="1879" spans="4:4" x14ac:dyDescent="0.35">
      <c r="D1879" s="84"/>
    </row>
    <row r="1880" spans="4:4" x14ac:dyDescent="0.35">
      <c r="D1880" s="84"/>
    </row>
    <row r="1881" spans="4:4" x14ac:dyDescent="0.35">
      <c r="D1881" s="84"/>
    </row>
    <row r="1882" spans="4:4" x14ac:dyDescent="0.35">
      <c r="D1882" s="84"/>
    </row>
    <row r="1883" spans="4:4" x14ac:dyDescent="0.35">
      <c r="D1883" s="84"/>
    </row>
    <row r="1884" spans="4:4" x14ac:dyDescent="0.35">
      <c r="D1884" s="84"/>
    </row>
    <row r="1885" spans="4:4" x14ac:dyDescent="0.35">
      <c r="D1885" s="84"/>
    </row>
    <row r="1886" spans="4:4" x14ac:dyDescent="0.35">
      <c r="D1886" s="84"/>
    </row>
    <row r="1887" spans="4:4" x14ac:dyDescent="0.35">
      <c r="D1887" s="84"/>
    </row>
    <row r="1888" spans="4:4" x14ac:dyDescent="0.35">
      <c r="D1888" s="84"/>
    </row>
    <row r="1889" spans="4:4" x14ac:dyDescent="0.35">
      <c r="D1889" s="84"/>
    </row>
    <row r="1890" spans="4:4" x14ac:dyDescent="0.35">
      <c r="D1890" s="84"/>
    </row>
    <row r="1891" spans="4:4" x14ac:dyDescent="0.35">
      <c r="D1891" s="84"/>
    </row>
    <row r="1892" spans="4:4" x14ac:dyDescent="0.35">
      <c r="D1892" s="84"/>
    </row>
    <row r="1893" spans="4:4" x14ac:dyDescent="0.35">
      <c r="D1893" s="84"/>
    </row>
    <row r="1894" spans="4:4" x14ac:dyDescent="0.35">
      <c r="D1894" s="84"/>
    </row>
    <row r="1895" spans="4:4" x14ac:dyDescent="0.35">
      <c r="D1895" s="84"/>
    </row>
    <row r="1896" spans="4:4" x14ac:dyDescent="0.35">
      <c r="D1896" s="84"/>
    </row>
    <row r="1897" spans="4:4" x14ac:dyDescent="0.35">
      <c r="D1897" s="84"/>
    </row>
    <row r="1898" spans="4:4" x14ac:dyDescent="0.35">
      <c r="D1898" s="84"/>
    </row>
    <row r="1899" spans="4:4" x14ac:dyDescent="0.35">
      <c r="D1899" s="84"/>
    </row>
    <row r="1900" spans="4:4" x14ac:dyDescent="0.35">
      <c r="D1900" s="84"/>
    </row>
    <row r="1901" spans="4:4" x14ac:dyDescent="0.35">
      <c r="D1901" s="84"/>
    </row>
    <row r="1902" spans="4:4" x14ac:dyDescent="0.35">
      <c r="D1902" s="84"/>
    </row>
    <row r="1903" spans="4:4" x14ac:dyDescent="0.35">
      <c r="D1903" s="84"/>
    </row>
    <row r="1904" spans="4:4" x14ac:dyDescent="0.35">
      <c r="D1904" s="84"/>
    </row>
    <row r="1905" spans="4:4" x14ac:dyDescent="0.35">
      <c r="D1905" s="84"/>
    </row>
    <row r="1906" spans="4:4" x14ac:dyDescent="0.35">
      <c r="D1906" s="84"/>
    </row>
    <row r="1907" spans="4:4" x14ac:dyDescent="0.35">
      <c r="D1907" s="84"/>
    </row>
    <row r="1908" spans="4:4" x14ac:dyDescent="0.35">
      <c r="D1908" s="84"/>
    </row>
    <row r="1909" spans="4:4" x14ac:dyDescent="0.35">
      <c r="D1909" s="84"/>
    </row>
    <row r="1910" spans="4:4" x14ac:dyDescent="0.35">
      <c r="D1910" s="84"/>
    </row>
    <row r="1911" spans="4:4" x14ac:dyDescent="0.35">
      <c r="D1911" s="84"/>
    </row>
    <row r="1912" spans="4:4" x14ac:dyDescent="0.35">
      <c r="D1912" s="84"/>
    </row>
    <row r="1913" spans="4:4" x14ac:dyDescent="0.35">
      <c r="D1913" s="84"/>
    </row>
    <row r="1914" spans="4:4" x14ac:dyDescent="0.35">
      <c r="D1914" s="84"/>
    </row>
    <row r="1915" spans="4:4" x14ac:dyDescent="0.35">
      <c r="D1915" s="84"/>
    </row>
    <row r="1916" spans="4:4" x14ac:dyDescent="0.35">
      <c r="D1916" s="84"/>
    </row>
    <row r="1917" spans="4:4" x14ac:dyDescent="0.35">
      <c r="D1917" s="84"/>
    </row>
    <row r="1918" spans="4:4" x14ac:dyDescent="0.35">
      <c r="D1918" s="84"/>
    </row>
    <row r="1919" spans="4:4" x14ac:dyDescent="0.35">
      <c r="D1919" s="84"/>
    </row>
    <row r="1920" spans="4:4" x14ac:dyDescent="0.35">
      <c r="D1920" s="84"/>
    </row>
    <row r="1921" spans="4:4" x14ac:dyDescent="0.35">
      <c r="D1921" s="84"/>
    </row>
    <row r="1922" spans="4:4" x14ac:dyDescent="0.35">
      <c r="D1922" s="84"/>
    </row>
    <row r="1923" spans="4:4" x14ac:dyDescent="0.35">
      <c r="D1923" s="84"/>
    </row>
    <row r="1924" spans="4:4" x14ac:dyDescent="0.35">
      <c r="D1924" s="84"/>
    </row>
    <row r="1925" spans="4:4" x14ac:dyDescent="0.35">
      <c r="D1925" s="84"/>
    </row>
    <row r="1926" spans="4:4" x14ac:dyDescent="0.35">
      <c r="D1926" s="84"/>
    </row>
    <row r="1927" spans="4:4" x14ac:dyDescent="0.35">
      <c r="D1927" s="84"/>
    </row>
    <row r="1928" spans="4:4" x14ac:dyDescent="0.35">
      <c r="D1928" s="84"/>
    </row>
    <row r="1929" spans="4:4" x14ac:dyDescent="0.35">
      <c r="D1929" s="84"/>
    </row>
    <row r="1930" spans="4:4" x14ac:dyDescent="0.35">
      <c r="D1930" s="84"/>
    </row>
    <row r="1931" spans="4:4" x14ac:dyDescent="0.35">
      <c r="D1931" s="84"/>
    </row>
    <row r="1932" spans="4:4" x14ac:dyDescent="0.35">
      <c r="D1932" s="84"/>
    </row>
    <row r="1933" spans="4:4" x14ac:dyDescent="0.35">
      <c r="D1933" s="84"/>
    </row>
    <row r="1934" spans="4:4" x14ac:dyDescent="0.35">
      <c r="D1934" s="84"/>
    </row>
    <row r="1935" spans="4:4" x14ac:dyDescent="0.35">
      <c r="D1935" s="84"/>
    </row>
    <row r="1936" spans="4:4" x14ac:dyDescent="0.35">
      <c r="D1936" s="84"/>
    </row>
    <row r="1937" spans="4:4" x14ac:dyDescent="0.35">
      <c r="D1937" s="84"/>
    </row>
    <row r="1938" spans="4:4" x14ac:dyDescent="0.35">
      <c r="D1938" s="84"/>
    </row>
    <row r="1939" spans="4:4" x14ac:dyDescent="0.35">
      <c r="D1939" s="84"/>
    </row>
    <row r="1940" spans="4:4" x14ac:dyDescent="0.35">
      <c r="D1940" s="84"/>
    </row>
    <row r="1941" spans="4:4" x14ac:dyDescent="0.35">
      <c r="D1941" s="84"/>
    </row>
    <row r="1942" spans="4:4" x14ac:dyDescent="0.35">
      <c r="D1942" s="84"/>
    </row>
    <row r="1943" spans="4:4" x14ac:dyDescent="0.35">
      <c r="D1943" s="84"/>
    </row>
    <row r="1944" spans="4:4" x14ac:dyDescent="0.35">
      <c r="D1944" s="84"/>
    </row>
    <row r="1945" spans="4:4" x14ac:dyDescent="0.35">
      <c r="D1945" s="84"/>
    </row>
    <row r="1946" spans="4:4" x14ac:dyDescent="0.35">
      <c r="D1946" s="84"/>
    </row>
    <row r="1947" spans="4:4" x14ac:dyDescent="0.35">
      <c r="D1947" s="84"/>
    </row>
    <row r="1948" spans="4:4" x14ac:dyDescent="0.35">
      <c r="D1948" s="84"/>
    </row>
    <row r="1949" spans="4:4" x14ac:dyDescent="0.35">
      <c r="D1949" s="84"/>
    </row>
    <row r="1950" spans="4:4" x14ac:dyDescent="0.35">
      <c r="D1950" s="84"/>
    </row>
    <row r="1951" spans="4:4" x14ac:dyDescent="0.35">
      <c r="D1951" s="84"/>
    </row>
    <row r="1952" spans="4:4" x14ac:dyDescent="0.35">
      <c r="D1952" s="84"/>
    </row>
    <row r="1953" spans="4:4" x14ac:dyDescent="0.35">
      <c r="D1953" s="84"/>
    </row>
    <row r="1954" spans="4:4" x14ac:dyDescent="0.35">
      <c r="D1954" s="84"/>
    </row>
    <row r="1955" spans="4:4" x14ac:dyDescent="0.35">
      <c r="D1955" s="84"/>
    </row>
    <row r="1956" spans="4:4" x14ac:dyDescent="0.35">
      <c r="D1956" s="84"/>
    </row>
    <row r="1957" spans="4:4" x14ac:dyDescent="0.35">
      <c r="D1957" s="84"/>
    </row>
    <row r="1958" spans="4:4" x14ac:dyDescent="0.35">
      <c r="D1958" s="84"/>
    </row>
    <row r="1959" spans="4:4" x14ac:dyDescent="0.35">
      <c r="D1959" s="84"/>
    </row>
    <row r="1960" spans="4:4" x14ac:dyDescent="0.35">
      <c r="D1960" s="84"/>
    </row>
    <row r="1961" spans="4:4" x14ac:dyDescent="0.35">
      <c r="D1961" s="84"/>
    </row>
    <row r="1962" spans="4:4" x14ac:dyDescent="0.35">
      <c r="D1962" s="84"/>
    </row>
    <row r="1963" spans="4:4" x14ac:dyDescent="0.35">
      <c r="D1963" s="84"/>
    </row>
    <row r="1964" spans="4:4" x14ac:dyDescent="0.35">
      <c r="D1964" s="84"/>
    </row>
    <row r="1965" spans="4:4" x14ac:dyDescent="0.35">
      <c r="D1965" s="84"/>
    </row>
    <row r="1966" spans="4:4" x14ac:dyDescent="0.35">
      <c r="D1966" s="84"/>
    </row>
    <row r="1967" spans="4:4" x14ac:dyDescent="0.35">
      <c r="D1967" s="84"/>
    </row>
    <row r="1968" spans="4:4" x14ac:dyDescent="0.35">
      <c r="D1968" s="84"/>
    </row>
    <row r="1969" spans="4:4" x14ac:dyDescent="0.35">
      <c r="D1969" s="84"/>
    </row>
    <row r="1970" spans="4:4" x14ac:dyDescent="0.35">
      <c r="D1970" s="84"/>
    </row>
    <row r="1971" spans="4:4" x14ac:dyDescent="0.35">
      <c r="D1971" s="84"/>
    </row>
    <row r="1972" spans="4:4" x14ac:dyDescent="0.35">
      <c r="D1972" s="84"/>
    </row>
    <row r="1973" spans="4:4" x14ac:dyDescent="0.35">
      <c r="D1973" s="84"/>
    </row>
    <row r="1974" spans="4:4" x14ac:dyDescent="0.35">
      <c r="D1974" s="84"/>
    </row>
    <row r="1975" spans="4:4" x14ac:dyDescent="0.35">
      <c r="D1975" s="84"/>
    </row>
    <row r="1976" spans="4:4" x14ac:dyDescent="0.35">
      <c r="D1976" s="84"/>
    </row>
    <row r="1977" spans="4:4" x14ac:dyDescent="0.35">
      <c r="D1977" s="84"/>
    </row>
    <row r="1978" spans="4:4" x14ac:dyDescent="0.35">
      <c r="D1978" s="84"/>
    </row>
    <row r="1979" spans="4:4" x14ac:dyDescent="0.35">
      <c r="D1979" s="84"/>
    </row>
    <row r="1980" spans="4:4" x14ac:dyDescent="0.35">
      <c r="D1980" s="84"/>
    </row>
    <row r="1981" spans="4:4" x14ac:dyDescent="0.35">
      <c r="D1981" s="84"/>
    </row>
    <row r="1982" spans="4:4" x14ac:dyDescent="0.35">
      <c r="D1982" s="84"/>
    </row>
    <row r="1983" spans="4:4" x14ac:dyDescent="0.35">
      <c r="D1983" s="84"/>
    </row>
    <row r="1984" spans="4:4" x14ac:dyDescent="0.35">
      <c r="D1984" s="84"/>
    </row>
    <row r="1985" spans="4:4" x14ac:dyDescent="0.35">
      <c r="D1985" s="84"/>
    </row>
    <row r="1986" spans="4:4" x14ac:dyDescent="0.35">
      <c r="D1986" s="84"/>
    </row>
    <row r="1987" spans="4:4" x14ac:dyDescent="0.35">
      <c r="D1987" s="84"/>
    </row>
    <row r="1988" spans="4:4" x14ac:dyDescent="0.35">
      <c r="D1988" s="84"/>
    </row>
    <row r="1989" spans="4:4" x14ac:dyDescent="0.35">
      <c r="D1989" s="84"/>
    </row>
    <row r="1990" spans="4:4" x14ac:dyDescent="0.35">
      <c r="D1990" s="84"/>
    </row>
    <row r="1991" spans="4:4" x14ac:dyDescent="0.35">
      <c r="D1991" s="84"/>
    </row>
    <row r="1992" spans="4:4" x14ac:dyDescent="0.35">
      <c r="D1992" s="84"/>
    </row>
    <row r="1993" spans="4:4" x14ac:dyDescent="0.35">
      <c r="D1993" s="84"/>
    </row>
    <row r="1994" spans="4:4" x14ac:dyDescent="0.35">
      <c r="D1994" s="84"/>
    </row>
    <row r="1995" spans="4:4" x14ac:dyDescent="0.35">
      <c r="D1995" s="84"/>
    </row>
    <row r="1996" spans="4:4" x14ac:dyDescent="0.35">
      <c r="D1996" s="84"/>
    </row>
    <row r="1997" spans="4:4" x14ac:dyDescent="0.35">
      <c r="D1997" s="84"/>
    </row>
    <row r="1998" spans="4:4" x14ac:dyDescent="0.35">
      <c r="D1998" s="84"/>
    </row>
    <row r="1999" spans="4:4" x14ac:dyDescent="0.35">
      <c r="D1999" s="84"/>
    </row>
    <row r="2000" spans="4:4" x14ac:dyDescent="0.35">
      <c r="D2000" s="84"/>
    </row>
    <row r="2001" spans="4:4" x14ac:dyDescent="0.35">
      <c r="D2001" s="84"/>
    </row>
    <row r="2002" spans="4:4" x14ac:dyDescent="0.35">
      <c r="D2002" s="84"/>
    </row>
    <row r="2003" spans="4:4" x14ac:dyDescent="0.35">
      <c r="D2003" s="84"/>
    </row>
    <row r="2004" spans="4:4" x14ac:dyDescent="0.35">
      <c r="D2004" s="84"/>
    </row>
    <row r="2005" spans="4:4" x14ac:dyDescent="0.35">
      <c r="D2005" s="84"/>
    </row>
    <row r="2006" spans="4:4" x14ac:dyDescent="0.35">
      <c r="D2006" s="84"/>
    </row>
    <row r="2007" spans="4:4" x14ac:dyDescent="0.35">
      <c r="D2007" s="84"/>
    </row>
    <row r="2008" spans="4:4" x14ac:dyDescent="0.35">
      <c r="D2008" s="84"/>
    </row>
    <row r="2009" spans="4:4" x14ac:dyDescent="0.35">
      <c r="D2009" s="84"/>
    </row>
    <row r="2010" spans="4:4" x14ac:dyDescent="0.35">
      <c r="D2010" s="84"/>
    </row>
    <row r="2011" spans="4:4" x14ac:dyDescent="0.35">
      <c r="D2011" s="84"/>
    </row>
    <row r="2012" spans="4:4" x14ac:dyDescent="0.35">
      <c r="D2012" s="84"/>
    </row>
    <row r="2013" spans="4:4" x14ac:dyDescent="0.35">
      <c r="D2013" s="84"/>
    </row>
    <row r="2014" spans="4:4" x14ac:dyDescent="0.35">
      <c r="D2014" s="84"/>
    </row>
    <row r="2015" spans="4:4" x14ac:dyDescent="0.35">
      <c r="D2015" s="84"/>
    </row>
    <row r="2016" spans="4:4" x14ac:dyDescent="0.35">
      <c r="D2016" s="84"/>
    </row>
    <row r="2017" spans="4:4" x14ac:dyDescent="0.35">
      <c r="D2017" s="84"/>
    </row>
    <row r="2018" spans="4:4" x14ac:dyDescent="0.35">
      <c r="D2018" s="84"/>
    </row>
    <row r="2019" spans="4:4" x14ac:dyDescent="0.35">
      <c r="D2019" s="84"/>
    </row>
    <row r="2020" spans="4:4" x14ac:dyDescent="0.35">
      <c r="D2020" s="84"/>
    </row>
    <row r="2021" spans="4:4" x14ac:dyDescent="0.35">
      <c r="D2021" s="84"/>
    </row>
    <row r="2022" spans="4:4" x14ac:dyDescent="0.35">
      <c r="D2022" s="84"/>
    </row>
    <row r="2023" spans="4:4" x14ac:dyDescent="0.35">
      <c r="D2023" s="84"/>
    </row>
    <row r="2024" spans="4:4" x14ac:dyDescent="0.35">
      <c r="D2024" s="84"/>
    </row>
    <row r="2025" spans="4:4" x14ac:dyDescent="0.35">
      <c r="D2025" s="84"/>
    </row>
    <row r="2026" spans="4:4" x14ac:dyDescent="0.35">
      <c r="D2026" s="84"/>
    </row>
    <row r="2027" spans="4:4" x14ac:dyDescent="0.35">
      <c r="D2027" s="84"/>
    </row>
    <row r="2028" spans="4:4" x14ac:dyDescent="0.35">
      <c r="D2028" s="84"/>
    </row>
    <row r="2029" spans="4:4" x14ac:dyDescent="0.35">
      <c r="D2029" s="84"/>
    </row>
    <row r="2030" spans="4:4" x14ac:dyDescent="0.35">
      <c r="D2030" s="84"/>
    </row>
    <row r="2031" spans="4:4" x14ac:dyDescent="0.35">
      <c r="D2031" s="84"/>
    </row>
    <row r="2032" spans="4:4" x14ac:dyDescent="0.35">
      <c r="D2032" s="84"/>
    </row>
    <row r="2033" spans="4:4" x14ac:dyDescent="0.35">
      <c r="D2033" s="84"/>
    </row>
    <row r="2034" spans="4:4" x14ac:dyDescent="0.35">
      <c r="D2034" s="84"/>
    </row>
    <row r="2035" spans="4:4" x14ac:dyDescent="0.35">
      <c r="D2035" s="84"/>
    </row>
    <row r="2036" spans="4:4" x14ac:dyDescent="0.35">
      <c r="D2036" s="84"/>
    </row>
    <row r="2037" spans="4:4" x14ac:dyDescent="0.35">
      <c r="D2037" s="84"/>
    </row>
    <row r="2038" spans="4:4" x14ac:dyDescent="0.35">
      <c r="D2038" s="84"/>
    </row>
    <row r="2039" spans="4:4" x14ac:dyDescent="0.35">
      <c r="D2039" s="84"/>
    </row>
    <row r="2040" spans="4:4" x14ac:dyDescent="0.35">
      <c r="D2040" s="84"/>
    </row>
    <row r="2041" spans="4:4" x14ac:dyDescent="0.35">
      <c r="D2041" s="84"/>
    </row>
    <row r="2042" spans="4:4" x14ac:dyDescent="0.35">
      <c r="D2042" s="84"/>
    </row>
    <row r="2043" spans="4:4" x14ac:dyDescent="0.35">
      <c r="D2043" s="84"/>
    </row>
    <row r="2044" spans="4:4" x14ac:dyDescent="0.35">
      <c r="D2044" s="84"/>
    </row>
    <row r="2045" spans="4:4" x14ac:dyDescent="0.35">
      <c r="D2045" s="84"/>
    </row>
    <row r="2046" spans="4:4" x14ac:dyDescent="0.35">
      <c r="D2046" s="84"/>
    </row>
    <row r="2047" spans="4:4" x14ac:dyDescent="0.35">
      <c r="D2047" s="84"/>
    </row>
    <row r="2048" spans="4:4" x14ac:dyDescent="0.35">
      <c r="D2048" s="84"/>
    </row>
    <row r="2049" spans="4:4" x14ac:dyDescent="0.35">
      <c r="D2049" s="84"/>
    </row>
    <row r="2050" spans="4:4" x14ac:dyDescent="0.35">
      <c r="D2050" s="84"/>
    </row>
    <row r="2051" spans="4:4" x14ac:dyDescent="0.35">
      <c r="D2051" s="84"/>
    </row>
    <row r="2052" spans="4:4" x14ac:dyDescent="0.35">
      <c r="D2052" s="84"/>
    </row>
    <row r="2053" spans="4:4" x14ac:dyDescent="0.35">
      <c r="D2053" s="84"/>
    </row>
    <row r="2054" spans="4:4" x14ac:dyDescent="0.35">
      <c r="D2054" s="84"/>
    </row>
    <row r="2055" spans="4:4" x14ac:dyDescent="0.35">
      <c r="D2055" s="84"/>
    </row>
    <row r="2056" spans="4:4" x14ac:dyDescent="0.35">
      <c r="D2056" s="84"/>
    </row>
    <row r="2057" spans="4:4" x14ac:dyDescent="0.35">
      <c r="D2057" s="84"/>
    </row>
    <row r="2058" spans="4:4" x14ac:dyDescent="0.35">
      <c r="D2058" s="84"/>
    </row>
    <row r="2059" spans="4:4" x14ac:dyDescent="0.35">
      <c r="D2059" s="84"/>
    </row>
    <row r="2060" spans="4:4" x14ac:dyDescent="0.35">
      <c r="D2060" s="84"/>
    </row>
    <row r="2061" spans="4:4" x14ac:dyDescent="0.35">
      <c r="D2061" s="84"/>
    </row>
    <row r="2062" spans="4:4" x14ac:dyDescent="0.35">
      <c r="D2062" s="84"/>
    </row>
    <row r="2063" spans="4:4" x14ac:dyDescent="0.35">
      <c r="D2063" s="84"/>
    </row>
    <row r="2064" spans="4:4" x14ac:dyDescent="0.35">
      <c r="D2064" s="84"/>
    </row>
    <row r="2065" spans="4:4" x14ac:dyDescent="0.35">
      <c r="D2065" s="84"/>
    </row>
    <row r="2066" spans="4:4" x14ac:dyDescent="0.35">
      <c r="D2066" s="84"/>
    </row>
    <row r="2067" spans="4:4" x14ac:dyDescent="0.35">
      <c r="D2067" s="84"/>
    </row>
    <row r="2068" spans="4:4" x14ac:dyDescent="0.35">
      <c r="D2068" s="84"/>
    </row>
    <row r="2069" spans="4:4" x14ac:dyDescent="0.35">
      <c r="D2069" s="84"/>
    </row>
    <row r="2070" spans="4:4" x14ac:dyDescent="0.35">
      <c r="D2070" s="84"/>
    </row>
    <row r="2071" spans="4:4" x14ac:dyDescent="0.35">
      <c r="D2071" s="84"/>
    </row>
    <row r="2072" spans="4:4" x14ac:dyDescent="0.35">
      <c r="D2072" s="84"/>
    </row>
    <row r="2073" spans="4:4" x14ac:dyDescent="0.35">
      <c r="D2073" s="84"/>
    </row>
    <row r="2074" spans="4:4" x14ac:dyDescent="0.35">
      <c r="D2074" s="84"/>
    </row>
    <row r="2075" spans="4:4" x14ac:dyDescent="0.35">
      <c r="D2075" s="84"/>
    </row>
    <row r="2076" spans="4:4" x14ac:dyDescent="0.35">
      <c r="D2076" s="84"/>
    </row>
    <row r="2077" spans="4:4" x14ac:dyDescent="0.35">
      <c r="D2077" s="84"/>
    </row>
    <row r="2078" spans="4:4" x14ac:dyDescent="0.35">
      <c r="D2078" s="84"/>
    </row>
    <row r="2079" spans="4:4" x14ac:dyDescent="0.35">
      <c r="D2079" s="84"/>
    </row>
    <row r="2080" spans="4:4" x14ac:dyDescent="0.35">
      <c r="D2080" s="84"/>
    </row>
    <row r="2081" spans="4:4" x14ac:dyDescent="0.35">
      <c r="D2081" s="84"/>
    </row>
    <row r="2082" spans="4:4" x14ac:dyDescent="0.35">
      <c r="D2082" s="84"/>
    </row>
    <row r="2083" spans="4:4" x14ac:dyDescent="0.35">
      <c r="D2083" s="84"/>
    </row>
    <row r="2084" spans="4:4" x14ac:dyDescent="0.35">
      <c r="D2084" s="84"/>
    </row>
    <row r="2085" spans="4:4" x14ac:dyDescent="0.35">
      <c r="D2085" s="84"/>
    </row>
    <row r="2086" spans="4:4" x14ac:dyDescent="0.35">
      <c r="D2086" s="84"/>
    </row>
    <row r="2087" spans="4:4" x14ac:dyDescent="0.35">
      <c r="D2087" s="84"/>
    </row>
    <row r="2088" spans="4:4" x14ac:dyDescent="0.35">
      <c r="D2088" s="84"/>
    </row>
    <row r="2089" spans="4:4" x14ac:dyDescent="0.35">
      <c r="D2089" s="84"/>
    </row>
    <row r="2090" spans="4:4" x14ac:dyDescent="0.35">
      <c r="D2090" s="84"/>
    </row>
    <row r="2091" spans="4:4" x14ac:dyDescent="0.35">
      <c r="D2091" s="84"/>
    </row>
    <row r="2092" spans="4:4" x14ac:dyDescent="0.35">
      <c r="D2092" s="84"/>
    </row>
    <row r="2093" spans="4:4" x14ac:dyDescent="0.35">
      <c r="D2093" s="84"/>
    </row>
    <row r="2094" spans="4:4" x14ac:dyDescent="0.35">
      <c r="D2094" s="84"/>
    </row>
    <row r="2095" spans="4:4" x14ac:dyDescent="0.35">
      <c r="D2095" s="84"/>
    </row>
    <row r="2096" spans="4:4" x14ac:dyDescent="0.35">
      <c r="D2096" s="84"/>
    </row>
    <row r="2097" spans="4:4" x14ac:dyDescent="0.35">
      <c r="D2097" s="84"/>
    </row>
    <row r="2098" spans="4:4" x14ac:dyDescent="0.35">
      <c r="D2098" s="84"/>
    </row>
    <row r="2099" spans="4:4" x14ac:dyDescent="0.35">
      <c r="D2099" s="84"/>
    </row>
    <row r="2100" spans="4:4" x14ac:dyDescent="0.35">
      <c r="D2100" s="84"/>
    </row>
    <row r="2101" spans="4:4" x14ac:dyDescent="0.35">
      <c r="D2101" s="84"/>
    </row>
    <row r="2102" spans="4:4" x14ac:dyDescent="0.35">
      <c r="D2102" s="84"/>
    </row>
    <row r="2103" spans="4:4" x14ac:dyDescent="0.35">
      <c r="D2103" s="84"/>
    </row>
    <row r="2104" spans="4:4" x14ac:dyDescent="0.35">
      <c r="D2104" s="84"/>
    </row>
    <row r="2105" spans="4:4" x14ac:dyDescent="0.35">
      <c r="D2105" s="84"/>
    </row>
    <row r="2106" spans="4:4" x14ac:dyDescent="0.35">
      <c r="D2106" s="84"/>
    </row>
    <row r="2107" spans="4:4" x14ac:dyDescent="0.35">
      <c r="D2107" s="84"/>
    </row>
    <row r="2108" spans="4:4" x14ac:dyDescent="0.35">
      <c r="D2108" s="84"/>
    </row>
    <row r="2109" spans="4:4" x14ac:dyDescent="0.35">
      <c r="D2109" s="84"/>
    </row>
    <row r="2110" spans="4:4" x14ac:dyDescent="0.35">
      <c r="D2110" s="84"/>
    </row>
    <row r="2111" spans="4:4" x14ac:dyDescent="0.35">
      <c r="D2111" s="84"/>
    </row>
    <row r="2112" spans="4:4" x14ac:dyDescent="0.35">
      <c r="D2112" s="84"/>
    </row>
    <row r="2113" spans="4:4" x14ac:dyDescent="0.35">
      <c r="D2113" s="84"/>
    </row>
    <row r="2114" spans="4:4" x14ac:dyDescent="0.35">
      <c r="D2114" s="84"/>
    </row>
    <row r="2115" spans="4:4" x14ac:dyDescent="0.35">
      <c r="D2115" s="84"/>
    </row>
    <row r="2116" spans="4:4" x14ac:dyDescent="0.35">
      <c r="D2116" s="84"/>
    </row>
    <row r="2117" spans="4:4" x14ac:dyDescent="0.35">
      <c r="D2117" s="84"/>
    </row>
    <row r="2118" spans="4:4" x14ac:dyDescent="0.35">
      <c r="D2118" s="84"/>
    </row>
    <row r="2119" spans="4:4" x14ac:dyDescent="0.35">
      <c r="D2119" s="84"/>
    </row>
    <row r="2120" spans="4:4" x14ac:dyDescent="0.35">
      <c r="D2120" s="84"/>
    </row>
    <row r="2121" spans="4:4" x14ac:dyDescent="0.35">
      <c r="D2121" s="84"/>
    </row>
    <row r="2122" spans="4:4" x14ac:dyDescent="0.35">
      <c r="D2122" s="84"/>
    </row>
    <row r="2123" spans="4:4" x14ac:dyDescent="0.35">
      <c r="D2123" s="84"/>
    </row>
    <row r="2124" spans="4:4" x14ac:dyDescent="0.35">
      <c r="D2124" s="84"/>
    </row>
    <row r="2125" spans="4:4" x14ac:dyDescent="0.35">
      <c r="D2125" s="84"/>
    </row>
    <row r="2126" spans="4:4" x14ac:dyDescent="0.35">
      <c r="D2126" s="84"/>
    </row>
    <row r="2127" spans="4:4" x14ac:dyDescent="0.35">
      <c r="D2127" s="84"/>
    </row>
    <row r="2128" spans="4:4" x14ac:dyDescent="0.35">
      <c r="D2128" s="84"/>
    </row>
    <row r="2129" spans="4:4" x14ac:dyDescent="0.35">
      <c r="D2129" s="84"/>
    </row>
    <row r="2130" spans="4:4" x14ac:dyDescent="0.35">
      <c r="D2130" s="84"/>
    </row>
    <row r="2131" spans="4:4" x14ac:dyDescent="0.35">
      <c r="D2131" s="84"/>
    </row>
    <row r="2132" spans="4:4" x14ac:dyDescent="0.35">
      <c r="D2132" s="84"/>
    </row>
    <row r="2133" spans="4:4" x14ac:dyDescent="0.35">
      <c r="D2133" s="84"/>
    </row>
    <row r="2134" spans="4:4" x14ac:dyDescent="0.35">
      <c r="D2134" s="84"/>
    </row>
    <row r="2135" spans="4:4" x14ac:dyDescent="0.35">
      <c r="D2135" s="84"/>
    </row>
    <row r="2136" spans="4:4" x14ac:dyDescent="0.35">
      <c r="D2136" s="84"/>
    </row>
    <row r="2137" spans="4:4" x14ac:dyDescent="0.35">
      <c r="D2137" s="84"/>
    </row>
    <row r="2138" spans="4:4" x14ac:dyDescent="0.35">
      <c r="D2138" s="84"/>
    </row>
    <row r="2139" spans="4:4" x14ac:dyDescent="0.35">
      <c r="D2139" s="84"/>
    </row>
    <row r="2140" spans="4:4" x14ac:dyDescent="0.35">
      <c r="D2140" s="84"/>
    </row>
    <row r="2141" spans="4:4" x14ac:dyDescent="0.35">
      <c r="D2141" s="84"/>
    </row>
    <row r="2142" spans="4:4" x14ac:dyDescent="0.35">
      <c r="D2142" s="84"/>
    </row>
    <row r="2143" spans="4:4" x14ac:dyDescent="0.35">
      <c r="D2143" s="84"/>
    </row>
    <row r="2144" spans="4:4" x14ac:dyDescent="0.35">
      <c r="D2144" s="84"/>
    </row>
    <row r="2145" spans="4:4" x14ac:dyDescent="0.35">
      <c r="D2145" s="84"/>
    </row>
    <row r="2146" spans="4:4" x14ac:dyDescent="0.35">
      <c r="D2146" s="84"/>
    </row>
    <row r="2147" spans="4:4" x14ac:dyDescent="0.35">
      <c r="D2147" s="84"/>
    </row>
    <row r="2148" spans="4:4" x14ac:dyDescent="0.35">
      <c r="D2148" s="84"/>
    </row>
    <row r="2149" spans="4:4" x14ac:dyDescent="0.35">
      <c r="D2149" s="84"/>
    </row>
    <row r="2150" spans="4:4" x14ac:dyDescent="0.35">
      <c r="D2150" s="84"/>
    </row>
    <row r="2151" spans="4:4" x14ac:dyDescent="0.35">
      <c r="D2151" s="84"/>
    </row>
    <row r="2152" spans="4:4" x14ac:dyDescent="0.35">
      <c r="D2152" s="84"/>
    </row>
    <row r="2153" spans="4:4" x14ac:dyDescent="0.35">
      <c r="D2153" s="84"/>
    </row>
    <row r="2154" spans="4:4" x14ac:dyDescent="0.35">
      <c r="D2154" s="84"/>
    </row>
    <row r="2155" spans="4:4" x14ac:dyDescent="0.35">
      <c r="D2155" s="84"/>
    </row>
    <row r="2156" spans="4:4" x14ac:dyDescent="0.35">
      <c r="D2156" s="84"/>
    </row>
    <row r="2157" spans="4:4" x14ac:dyDescent="0.35">
      <c r="D2157" s="84"/>
    </row>
    <row r="2158" spans="4:4" x14ac:dyDescent="0.35">
      <c r="D2158" s="84"/>
    </row>
    <row r="2159" spans="4:4" x14ac:dyDescent="0.35">
      <c r="D2159" s="84"/>
    </row>
    <row r="2160" spans="4:4" x14ac:dyDescent="0.35">
      <c r="D2160" s="84"/>
    </row>
    <row r="2161" spans="4:4" x14ac:dyDescent="0.35">
      <c r="D2161" s="84"/>
    </row>
    <row r="2162" spans="4:4" x14ac:dyDescent="0.35">
      <c r="D2162" s="84"/>
    </row>
    <row r="2163" spans="4:4" x14ac:dyDescent="0.35">
      <c r="D2163" s="84"/>
    </row>
    <row r="2164" spans="4:4" x14ac:dyDescent="0.35">
      <c r="D2164" s="84"/>
    </row>
    <row r="2165" spans="4:4" x14ac:dyDescent="0.35">
      <c r="D2165" s="84"/>
    </row>
    <row r="2166" spans="4:4" x14ac:dyDescent="0.35">
      <c r="D2166" s="84"/>
    </row>
    <row r="2167" spans="4:4" x14ac:dyDescent="0.35">
      <c r="D2167" s="84"/>
    </row>
    <row r="2168" spans="4:4" x14ac:dyDescent="0.35">
      <c r="D2168" s="84"/>
    </row>
    <row r="2169" spans="4:4" x14ac:dyDescent="0.35">
      <c r="D2169" s="84"/>
    </row>
    <row r="2170" spans="4:4" x14ac:dyDescent="0.35">
      <c r="D2170" s="84"/>
    </row>
    <row r="2171" spans="4:4" x14ac:dyDescent="0.35">
      <c r="D2171" s="84"/>
    </row>
    <row r="2172" spans="4:4" x14ac:dyDescent="0.35">
      <c r="D2172" s="84"/>
    </row>
    <row r="2173" spans="4:4" x14ac:dyDescent="0.35">
      <c r="D2173" s="84"/>
    </row>
    <row r="2174" spans="4:4" x14ac:dyDescent="0.35">
      <c r="D2174" s="84"/>
    </row>
    <row r="2175" spans="4:4" x14ac:dyDescent="0.35">
      <c r="D2175" s="84"/>
    </row>
    <row r="2176" spans="4:4" x14ac:dyDescent="0.35">
      <c r="D2176" s="84"/>
    </row>
    <row r="2177" spans="4:4" x14ac:dyDescent="0.35">
      <c r="D2177" s="84"/>
    </row>
    <row r="2178" spans="4:4" x14ac:dyDescent="0.35">
      <c r="D2178" s="84"/>
    </row>
    <row r="2179" spans="4:4" x14ac:dyDescent="0.35">
      <c r="D2179" s="84"/>
    </row>
    <row r="2180" spans="4:4" x14ac:dyDescent="0.35">
      <c r="D2180" s="84"/>
    </row>
    <row r="2181" spans="4:4" x14ac:dyDescent="0.35">
      <c r="D2181" s="84"/>
    </row>
    <row r="2182" spans="4:4" x14ac:dyDescent="0.35">
      <c r="D2182" s="84"/>
    </row>
    <row r="2183" spans="4:4" x14ac:dyDescent="0.35">
      <c r="D2183" s="84"/>
    </row>
    <row r="2184" spans="4:4" x14ac:dyDescent="0.35">
      <c r="D2184" s="84"/>
    </row>
    <row r="2185" spans="4:4" x14ac:dyDescent="0.35">
      <c r="D2185" s="84"/>
    </row>
    <row r="2186" spans="4:4" x14ac:dyDescent="0.35">
      <c r="D2186" s="84"/>
    </row>
    <row r="2187" spans="4:4" x14ac:dyDescent="0.35">
      <c r="D2187" s="84"/>
    </row>
    <row r="2188" spans="4:4" x14ac:dyDescent="0.35">
      <c r="D2188" s="84"/>
    </row>
    <row r="2189" spans="4:4" x14ac:dyDescent="0.35">
      <c r="D2189" s="84"/>
    </row>
    <row r="2190" spans="4:4" x14ac:dyDescent="0.35">
      <c r="D2190" s="84"/>
    </row>
    <row r="2191" spans="4:4" x14ac:dyDescent="0.35">
      <c r="D2191" s="84"/>
    </row>
    <row r="2192" spans="4:4" x14ac:dyDescent="0.35">
      <c r="D2192" s="84"/>
    </row>
    <row r="2193" spans="4:4" x14ac:dyDescent="0.35">
      <c r="D2193" s="84"/>
    </row>
    <row r="2194" spans="4:4" x14ac:dyDescent="0.35">
      <c r="D2194" s="84"/>
    </row>
    <row r="2195" spans="4:4" x14ac:dyDescent="0.35">
      <c r="D2195" s="84"/>
    </row>
    <row r="2196" spans="4:4" x14ac:dyDescent="0.35">
      <c r="D2196" s="84"/>
    </row>
    <row r="2197" spans="4:4" x14ac:dyDescent="0.35">
      <c r="D2197" s="84"/>
    </row>
    <row r="2198" spans="4:4" x14ac:dyDescent="0.35">
      <c r="D2198" s="84"/>
    </row>
    <row r="2199" spans="4:4" x14ac:dyDescent="0.35">
      <c r="D2199" s="84"/>
    </row>
    <row r="2200" spans="4:4" x14ac:dyDescent="0.35">
      <c r="D2200" s="84"/>
    </row>
    <row r="2201" spans="4:4" x14ac:dyDescent="0.35">
      <c r="D2201" s="84"/>
    </row>
    <row r="2202" spans="4:4" x14ac:dyDescent="0.35">
      <c r="D2202" s="84"/>
    </row>
    <row r="2203" spans="4:4" x14ac:dyDescent="0.35">
      <c r="D2203" s="84"/>
    </row>
    <row r="2204" spans="4:4" x14ac:dyDescent="0.35">
      <c r="D2204" s="84"/>
    </row>
    <row r="2205" spans="4:4" x14ac:dyDescent="0.35">
      <c r="D2205" s="84"/>
    </row>
    <row r="2206" spans="4:4" x14ac:dyDescent="0.35">
      <c r="D2206" s="84"/>
    </row>
    <row r="2207" spans="4:4" x14ac:dyDescent="0.35">
      <c r="D2207" s="84"/>
    </row>
    <row r="2208" spans="4:4" x14ac:dyDescent="0.35">
      <c r="D2208" s="84"/>
    </row>
    <row r="2209" spans="4:4" x14ac:dyDescent="0.35">
      <c r="D2209" s="84"/>
    </row>
    <row r="2210" spans="4:4" x14ac:dyDescent="0.35">
      <c r="D2210" s="84"/>
    </row>
    <row r="2211" spans="4:4" x14ac:dyDescent="0.35">
      <c r="D2211" s="84"/>
    </row>
    <row r="2212" spans="4:4" x14ac:dyDescent="0.35">
      <c r="D2212" s="84"/>
    </row>
    <row r="2213" spans="4:4" x14ac:dyDescent="0.35">
      <c r="D2213" s="84"/>
    </row>
    <row r="2214" spans="4:4" x14ac:dyDescent="0.35">
      <c r="D2214" s="84"/>
    </row>
    <row r="2215" spans="4:4" x14ac:dyDescent="0.35">
      <c r="D2215" s="84"/>
    </row>
    <row r="2216" spans="4:4" x14ac:dyDescent="0.35">
      <c r="D2216" s="84"/>
    </row>
    <row r="2217" spans="4:4" x14ac:dyDescent="0.35">
      <c r="D2217" s="84"/>
    </row>
    <row r="2218" spans="4:4" x14ac:dyDescent="0.35">
      <c r="D2218" s="84"/>
    </row>
    <row r="2219" spans="4:4" x14ac:dyDescent="0.35">
      <c r="D2219" s="84"/>
    </row>
    <row r="2220" spans="4:4" x14ac:dyDescent="0.35">
      <c r="D2220" s="84"/>
    </row>
    <row r="2221" spans="4:4" x14ac:dyDescent="0.35">
      <c r="D2221" s="84"/>
    </row>
    <row r="2222" spans="4:4" x14ac:dyDescent="0.35">
      <c r="D2222" s="84"/>
    </row>
    <row r="2223" spans="4:4" x14ac:dyDescent="0.35">
      <c r="D2223" s="84"/>
    </row>
    <row r="2224" spans="4:4" x14ac:dyDescent="0.35">
      <c r="D2224" s="84"/>
    </row>
    <row r="2225" spans="4:4" x14ac:dyDescent="0.35">
      <c r="D2225" s="84"/>
    </row>
    <row r="2226" spans="4:4" x14ac:dyDescent="0.35">
      <c r="D2226" s="84"/>
    </row>
    <row r="2227" spans="4:4" x14ac:dyDescent="0.35">
      <c r="D2227" s="84"/>
    </row>
    <row r="2228" spans="4:4" x14ac:dyDescent="0.35">
      <c r="D2228" s="84"/>
    </row>
    <row r="2229" spans="4:4" x14ac:dyDescent="0.35">
      <c r="D2229" s="84"/>
    </row>
    <row r="2230" spans="4:4" x14ac:dyDescent="0.35">
      <c r="D2230" s="84"/>
    </row>
    <row r="2231" spans="4:4" x14ac:dyDescent="0.35">
      <c r="D2231" s="84"/>
    </row>
    <row r="2232" spans="4:4" x14ac:dyDescent="0.35">
      <c r="D2232" s="84"/>
    </row>
    <row r="2233" spans="4:4" x14ac:dyDescent="0.35">
      <c r="D2233" s="84"/>
    </row>
    <row r="2234" spans="4:4" x14ac:dyDescent="0.35">
      <c r="D2234" s="84"/>
    </row>
    <row r="2235" spans="4:4" x14ac:dyDescent="0.35">
      <c r="D2235" s="84"/>
    </row>
    <row r="2236" spans="4:4" x14ac:dyDescent="0.35">
      <c r="D2236" s="84"/>
    </row>
    <row r="2237" spans="4:4" x14ac:dyDescent="0.35">
      <c r="D2237" s="84"/>
    </row>
    <row r="2238" spans="4:4" x14ac:dyDescent="0.35">
      <c r="D2238" s="84"/>
    </row>
    <row r="2239" spans="4:4" x14ac:dyDescent="0.35">
      <c r="D2239" s="84"/>
    </row>
    <row r="2240" spans="4:4" x14ac:dyDescent="0.35">
      <c r="D2240" s="84"/>
    </row>
    <row r="2241" spans="4:4" x14ac:dyDescent="0.35">
      <c r="D2241" s="84"/>
    </row>
    <row r="2242" spans="4:4" x14ac:dyDescent="0.35">
      <c r="D2242" s="84"/>
    </row>
    <row r="2243" spans="4:4" x14ac:dyDescent="0.35">
      <c r="D2243" s="84"/>
    </row>
    <row r="2244" spans="4:4" x14ac:dyDescent="0.35">
      <c r="D2244" s="84"/>
    </row>
    <row r="2245" spans="4:4" x14ac:dyDescent="0.35">
      <c r="D2245" s="84"/>
    </row>
    <row r="2246" spans="4:4" x14ac:dyDescent="0.35">
      <c r="D2246" s="84"/>
    </row>
    <row r="2247" spans="4:4" x14ac:dyDescent="0.35">
      <c r="D2247" s="84"/>
    </row>
    <row r="2248" spans="4:4" x14ac:dyDescent="0.35">
      <c r="D2248" s="84"/>
    </row>
    <row r="2249" spans="4:4" x14ac:dyDescent="0.35">
      <c r="D2249" s="84"/>
    </row>
    <row r="2250" spans="4:4" x14ac:dyDescent="0.35">
      <c r="D2250" s="84"/>
    </row>
    <row r="2251" spans="4:4" x14ac:dyDescent="0.35">
      <c r="D2251" s="84"/>
    </row>
    <row r="2252" spans="4:4" x14ac:dyDescent="0.35">
      <c r="D2252" s="84"/>
    </row>
    <row r="2253" spans="4:4" x14ac:dyDescent="0.35">
      <c r="D2253" s="84"/>
    </row>
    <row r="2254" spans="4:4" x14ac:dyDescent="0.35">
      <c r="D2254" s="84"/>
    </row>
    <row r="2255" spans="4:4" x14ac:dyDescent="0.35">
      <c r="D2255" s="84"/>
    </row>
    <row r="2256" spans="4:4" x14ac:dyDescent="0.35">
      <c r="D2256" s="84"/>
    </row>
    <row r="2257" spans="4:4" x14ac:dyDescent="0.35">
      <c r="D2257" s="84"/>
    </row>
    <row r="2258" spans="4:4" x14ac:dyDescent="0.35">
      <c r="D2258" s="84"/>
    </row>
    <row r="2259" spans="4:4" x14ac:dyDescent="0.35">
      <c r="D2259" s="84"/>
    </row>
    <row r="2260" spans="4:4" x14ac:dyDescent="0.35">
      <c r="D2260" s="84"/>
    </row>
    <row r="2261" spans="4:4" x14ac:dyDescent="0.35">
      <c r="D2261" s="84"/>
    </row>
    <row r="2262" spans="4:4" x14ac:dyDescent="0.35">
      <c r="D2262" s="84"/>
    </row>
    <row r="2263" spans="4:4" x14ac:dyDescent="0.35">
      <c r="D2263" s="84"/>
    </row>
    <row r="2264" spans="4:4" x14ac:dyDescent="0.35">
      <c r="D2264" s="84"/>
    </row>
    <row r="2265" spans="4:4" x14ac:dyDescent="0.35">
      <c r="D2265" s="84"/>
    </row>
    <row r="2266" spans="4:4" x14ac:dyDescent="0.35">
      <c r="D2266" s="84"/>
    </row>
    <row r="2267" spans="4:4" x14ac:dyDescent="0.35">
      <c r="D2267" s="84"/>
    </row>
    <row r="2268" spans="4:4" x14ac:dyDescent="0.35">
      <c r="D2268" s="84"/>
    </row>
    <row r="2269" spans="4:4" x14ac:dyDescent="0.35">
      <c r="D2269" s="84"/>
    </row>
    <row r="2270" spans="4:4" x14ac:dyDescent="0.35">
      <c r="D2270" s="84"/>
    </row>
    <row r="2271" spans="4:4" x14ac:dyDescent="0.35">
      <c r="D2271" s="84"/>
    </row>
    <row r="2272" spans="4:4" x14ac:dyDescent="0.35">
      <c r="D2272" s="84"/>
    </row>
    <row r="2273" spans="4:4" x14ac:dyDescent="0.35">
      <c r="D2273" s="84"/>
    </row>
    <row r="2274" spans="4:4" x14ac:dyDescent="0.35">
      <c r="D2274" s="84"/>
    </row>
    <row r="2275" spans="4:4" x14ac:dyDescent="0.35">
      <c r="D2275" s="84"/>
    </row>
    <row r="2276" spans="4:4" x14ac:dyDescent="0.35">
      <c r="D2276" s="84"/>
    </row>
    <row r="2277" spans="4:4" x14ac:dyDescent="0.35">
      <c r="D2277" s="84"/>
    </row>
    <row r="2278" spans="4:4" x14ac:dyDescent="0.35">
      <c r="D2278" s="84"/>
    </row>
    <row r="2279" spans="4:4" x14ac:dyDescent="0.35">
      <c r="D2279" s="84"/>
    </row>
    <row r="2280" spans="4:4" x14ac:dyDescent="0.35">
      <c r="D2280" s="84"/>
    </row>
    <row r="2281" spans="4:4" x14ac:dyDescent="0.35">
      <c r="D2281" s="84"/>
    </row>
    <row r="2282" spans="4:4" x14ac:dyDescent="0.35">
      <c r="D2282" s="84"/>
    </row>
    <row r="2283" spans="4:4" x14ac:dyDescent="0.35">
      <c r="D2283" s="84"/>
    </row>
    <row r="2284" spans="4:4" x14ac:dyDescent="0.35">
      <c r="D2284" s="84"/>
    </row>
    <row r="2285" spans="4:4" x14ac:dyDescent="0.35">
      <c r="D2285" s="84"/>
    </row>
    <row r="2286" spans="4:4" x14ac:dyDescent="0.35">
      <c r="D2286" s="84"/>
    </row>
    <row r="2287" spans="4:4" x14ac:dyDescent="0.35">
      <c r="D2287" s="84"/>
    </row>
    <row r="2288" spans="4:4" x14ac:dyDescent="0.35">
      <c r="D2288" s="84"/>
    </row>
    <row r="2289" spans="4:4" x14ac:dyDescent="0.35">
      <c r="D2289" s="84"/>
    </row>
    <row r="2290" spans="4:4" x14ac:dyDescent="0.35">
      <c r="D2290" s="84"/>
    </row>
    <row r="2291" spans="4:4" x14ac:dyDescent="0.35">
      <c r="D2291" s="84"/>
    </row>
    <row r="2292" spans="4:4" x14ac:dyDescent="0.35">
      <c r="D2292" s="84"/>
    </row>
    <row r="2293" spans="4:4" x14ac:dyDescent="0.35">
      <c r="D2293" s="84"/>
    </row>
    <row r="2294" spans="4:4" x14ac:dyDescent="0.35">
      <c r="D2294" s="84"/>
    </row>
    <row r="2295" spans="4:4" x14ac:dyDescent="0.35">
      <c r="D2295" s="84"/>
    </row>
    <row r="2296" spans="4:4" x14ac:dyDescent="0.35">
      <c r="D2296" s="84"/>
    </row>
    <row r="2297" spans="4:4" x14ac:dyDescent="0.35">
      <c r="D2297" s="84"/>
    </row>
    <row r="2298" spans="4:4" x14ac:dyDescent="0.35">
      <c r="D2298" s="84"/>
    </row>
    <row r="2299" spans="4:4" x14ac:dyDescent="0.35">
      <c r="D2299" s="83"/>
    </row>
  </sheetData>
  <autoFilter ref="A1:H247" xr:uid="{00000000-0001-0000-0100-000000000000}"/>
  <mergeCells count="113">
    <mergeCell ref="A4:A5"/>
    <mergeCell ref="A6:A11"/>
    <mergeCell ref="A12:A15"/>
    <mergeCell ref="A16:A17"/>
    <mergeCell ref="A18:A19"/>
    <mergeCell ref="A41:A42"/>
    <mergeCell ref="A73:B73"/>
    <mergeCell ref="A74:B74"/>
    <mergeCell ref="A112:A113"/>
    <mergeCell ref="A90:A100"/>
    <mergeCell ref="A108:A109"/>
    <mergeCell ref="A110:A111"/>
    <mergeCell ref="A75:H75"/>
    <mergeCell ref="A70:A71"/>
    <mergeCell ref="A87:A89"/>
    <mergeCell ref="A101:A102"/>
    <mergeCell ref="A2:H2"/>
    <mergeCell ref="A128:H128"/>
    <mergeCell ref="A225:B225"/>
    <mergeCell ref="A224:B224"/>
    <mergeCell ref="A141:B141"/>
    <mergeCell ref="A103:A107"/>
    <mergeCell ref="A189:H189"/>
    <mergeCell ref="A201:H201"/>
    <mergeCell ref="A208:H208"/>
    <mergeCell ref="A46:A47"/>
    <mergeCell ref="A48:A49"/>
    <mergeCell ref="A51:A54"/>
    <mergeCell ref="A56:A57"/>
    <mergeCell ref="A58:A69"/>
    <mergeCell ref="A20:A21"/>
    <mergeCell ref="A22:A23"/>
    <mergeCell ref="A25:A26"/>
    <mergeCell ref="A29:A33"/>
    <mergeCell ref="A36:A37"/>
    <mergeCell ref="A38:A39"/>
    <mergeCell ref="A77:A78"/>
    <mergeCell ref="A79:A80"/>
    <mergeCell ref="A82:A86"/>
    <mergeCell ref="A172:H172"/>
    <mergeCell ref="A127:B127"/>
    <mergeCell ref="A129:A130"/>
    <mergeCell ref="A149:A150"/>
    <mergeCell ref="A142:H142"/>
    <mergeCell ref="A134:H134"/>
    <mergeCell ref="A151:A152"/>
    <mergeCell ref="A154:A164"/>
    <mergeCell ref="A165:A167"/>
    <mergeCell ref="D73:E73"/>
    <mergeCell ref="A126:B126"/>
    <mergeCell ref="A147:H147"/>
    <mergeCell ref="A117:A118"/>
    <mergeCell ref="A132:B132"/>
    <mergeCell ref="A133:B133"/>
    <mergeCell ref="A136:A137"/>
    <mergeCell ref="A140:B140"/>
    <mergeCell ref="F74:H74"/>
    <mergeCell ref="F127:H127"/>
    <mergeCell ref="F133:H133"/>
    <mergeCell ref="F141:H141"/>
    <mergeCell ref="A120:A121"/>
    <mergeCell ref="A122:A125"/>
    <mergeCell ref="A138:A139"/>
    <mergeCell ref="A114:A115"/>
    <mergeCell ref="A168:A169"/>
    <mergeCell ref="A145:B145"/>
    <mergeCell ref="A146:B146"/>
    <mergeCell ref="A143:A144"/>
    <mergeCell ref="A181:A182"/>
    <mergeCell ref="A179:H179"/>
    <mergeCell ref="A170:B170"/>
    <mergeCell ref="A171:B171"/>
    <mergeCell ref="A173:A176"/>
    <mergeCell ref="A177:B177"/>
    <mergeCell ref="A178:B178"/>
    <mergeCell ref="F146:H146"/>
    <mergeCell ref="F171:H171"/>
    <mergeCell ref="F178:H178"/>
    <mergeCell ref="A195:A197"/>
    <mergeCell ref="A226:H226"/>
    <mergeCell ref="A227:A228"/>
    <mergeCell ref="A230:B230"/>
    <mergeCell ref="A231:B231"/>
    <mergeCell ref="A207:B207"/>
    <mergeCell ref="F188:H188"/>
    <mergeCell ref="F200:H200"/>
    <mergeCell ref="F207:H207"/>
    <mergeCell ref="F225:H225"/>
    <mergeCell ref="F231:H231"/>
    <mergeCell ref="A185:A186"/>
    <mergeCell ref="A249:B249"/>
    <mergeCell ref="A250:B250"/>
    <mergeCell ref="F250:G250"/>
    <mergeCell ref="A235:B235"/>
    <mergeCell ref="A236:B236"/>
    <mergeCell ref="A244:A245"/>
    <mergeCell ref="A246:B246"/>
    <mergeCell ref="A247:B247"/>
    <mergeCell ref="F247:H247"/>
    <mergeCell ref="F236:H236"/>
    <mergeCell ref="A237:H237"/>
    <mergeCell ref="A238:A243"/>
    <mergeCell ref="A248:H248"/>
    <mergeCell ref="A232:H232"/>
    <mergeCell ref="A187:B187"/>
    <mergeCell ref="A188:B188"/>
    <mergeCell ref="A210:A211"/>
    <mergeCell ref="A191:A192"/>
    <mergeCell ref="A199:B199"/>
    <mergeCell ref="A200:B200"/>
    <mergeCell ref="A206:B206"/>
    <mergeCell ref="A212:A223"/>
    <mergeCell ref="A203:A204"/>
  </mergeCells>
  <phoneticPr fontId="22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1D58-3E43-4BB1-B3EE-A785889C5ED5}">
  <dimension ref="A1:H28"/>
  <sheetViews>
    <sheetView topLeftCell="A10" workbookViewId="0">
      <selection activeCell="D28" sqref="D28"/>
    </sheetView>
  </sheetViews>
  <sheetFormatPr defaultRowHeight="14.5" x14ac:dyDescent="0.35"/>
  <cols>
    <col min="3" max="3" width="16.81640625" customWidth="1"/>
    <col min="4" max="4" width="22" customWidth="1"/>
    <col min="5" max="5" width="23.26953125" customWidth="1"/>
    <col min="6" max="6" width="19" customWidth="1"/>
    <col min="7" max="7" width="18.26953125" customWidth="1"/>
    <col min="8" max="8" width="20" customWidth="1"/>
  </cols>
  <sheetData>
    <row r="1" spans="1:8" ht="15" thickBot="1" x14ac:dyDescent="0.4">
      <c r="A1" s="194" t="s">
        <v>316</v>
      </c>
      <c r="B1" s="194"/>
      <c r="C1" s="194"/>
      <c r="D1" s="194"/>
    </row>
    <row r="2" spans="1:8" ht="15" thickTop="1" x14ac:dyDescent="0.35"/>
    <row r="3" spans="1:8" ht="54" customHeight="1" x14ac:dyDescent="0.35">
      <c r="C3" s="122" t="s">
        <v>311</v>
      </c>
      <c r="D3" s="123" t="s">
        <v>317</v>
      </c>
      <c r="E3" s="123" t="s">
        <v>314</v>
      </c>
      <c r="F3" s="131" t="s">
        <v>315</v>
      </c>
      <c r="G3" s="133" t="s">
        <v>313</v>
      </c>
      <c r="H3" s="134" t="s">
        <v>318</v>
      </c>
    </row>
    <row r="4" spans="1:8" x14ac:dyDescent="0.35">
      <c r="C4" s="124" t="s">
        <v>297</v>
      </c>
      <c r="D4">
        <v>109310</v>
      </c>
      <c r="E4">
        <v>25305.9</v>
      </c>
      <c r="F4" s="125">
        <v>4314.868493150685</v>
      </c>
      <c r="G4" s="126">
        <f>SUM(F4+E4)</f>
        <v>29620.768493150688</v>
      </c>
      <c r="H4" s="127">
        <f>D4-G4</f>
        <v>79689.231506849319</v>
      </c>
    </row>
    <row r="5" spans="1:8" x14ac:dyDescent="0.35">
      <c r="C5" s="124" t="s">
        <v>298</v>
      </c>
      <c r="D5">
        <v>44450</v>
      </c>
      <c r="E5">
        <v>12865.8</v>
      </c>
      <c r="F5" s="125">
        <v>1415.3205479452054</v>
      </c>
      <c r="G5" s="126">
        <f t="shared" ref="G5:G18" si="0">SUM(F5+E5)</f>
        <v>14281.120547945204</v>
      </c>
      <c r="H5" s="127">
        <f t="shared" ref="H5:H19" si="1">D5-G5</f>
        <v>30168.879452054796</v>
      </c>
    </row>
    <row r="6" spans="1:8" x14ac:dyDescent="0.35">
      <c r="C6" s="124" t="s">
        <v>299</v>
      </c>
      <c r="D6">
        <v>4300</v>
      </c>
      <c r="E6">
        <v>1329</v>
      </c>
      <c r="F6" s="125">
        <v>2596.271232876712</v>
      </c>
      <c r="G6" s="126">
        <f t="shared" si="0"/>
        <v>3925.271232876712</v>
      </c>
      <c r="H6" s="127">
        <f t="shared" si="1"/>
        <v>374.72876712328798</v>
      </c>
    </row>
    <row r="7" spans="1:8" x14ac:dyDescent="0.35">
      <c r="C7" s="124" t="s">
        <v>300</v>
      </c>
      <c r="D7">
        <v>6600</v>
      </c>
      <c r="E7">
        <v>2050.3000000000002</v>
      </c>
      <c r="F7" s="125">
        <v>2972.197260273972</v>
      </c>
      <c r="G7" s="126">
        <f t="shared" si="0"/>
        <v>5022.4972602739726</v>
      </c>
      <c r="H7" s="127">
        <f t="shared" si="1"/>
        <v>1577.5027397260274</v>
      </c>
    </row>
    <row r="8" spans="1:8" x14ac:dyDescent="0.35">
      <c r="C8" s="124" t="s">
        <v>302</v>
      </c>
      <c r="D8">
        <v>3900</v>
      </c>
      <c r="E8">
        <v>1545</v>
      </c>
      <c r="F8" s="125">
        <v>954.35616438356158</v>
      </c>
      <c r="G8" s="126">
        <f t="shared" si="0"/>
        <v>2499.3561643835615</v>
      </c>
      <c r="H8" s="127">
        <f t="shared" si="1"/>
        <v>1400.6438356164385</v>
      </c>
    </row>
    <row r="9" spans="1:8" x14ac:dyDescent="0.35">
      <c r="C9" s="124" t="s">
        <v>301</v>
      </c>
      <c r="D9">
        <v>26510</v>
      </c>
      <c r="E9">
        <v>6428</v>
      </c>
      <c r="F9" s="125">
        <v>2867.1671232876693</v>
      </c>
      <c r="G9" s="126">
        <f t="shared" si="0"/>
        <v>9295.1671232876688</v>
      </c>
      <c r="H9" s="127">
        <f t="shared" si="1"/>
        <v>17214.832876712331</v>
      </c>
    </row>
    <row r="10" spans="1:8" x14ac:dyDescent="0.35">
      <c r="C10" s="124" t="s">
        <v>303</v>
      </c>
      <c r="D10">
        <v>6020</v>
      </c>
      <c r="E10">
        <v>1732.6000000000001</v>
      </c>
      <c r="F10" s="125">
        <v>1664.9506849315071</v>
      </c>
      <c r="G10" s="126">
        <f t="shared" si="0"/>
        <v>3397.550684931507</v>
      </c>
      <c r="H10" s="127">
        <f t="shared" si="1"/>
        <v>2622.449315068493</v>
      </c>
    </row>
    <row r="11" spans="1:8" x14ac:dyDescent="0.35">
      <c r="C11" s="124" t="s">
        <v>304</v>
      </c>
      <c r="D11">
        <v>21140</v>
      </c>
      <c r="E11">
        <v>8525.6</v>
      </c>
      <c r="F11" s="125">
        <v>3404.2602739726044</v>
      </c>
      <c r="G11" s="126">
        <f t="shared" si="0"/>
        <v>11929.860273972605</v>
      </c>
      <c r="H11" s="127">
        <f t="shared" si="1"/>
        <v>9210.1397260273952</v>
      </c>
    </row>
    <row r="12" spans="1:8" x14ac:dyDescent="0.35">
      <c r="C12" s="124" t="s">
        <v>305</v>
      </c>
      <c r="D12">
        <v>9681</v>
      </c>
      <c r="E12">
        <v>2338.5</v>
      </c>
      <c r="F12" s="125">
        <v>1891.3260273972608</v>
      </c>
      <c r="G12" s="126">
        <f t="shared" si="0"/>
        <v>4229.826027397261</v>
      </c>
      <c r="H12" s="127">
        <f t="shared" si="1"/>
        <v>5451.173972602739</v>
      </c>
    </row>
    <row r="13" spans="1:8" x14ac:dyDescent="0.35">
      <c r="C13" s="124" t="s">
        <v>306</v>
      </c>
      <c r="D13">
        <v>7600</v>
      </c>
      <c r="E13">
        <v>2194.4</v>
      </c>
      <c r="F13" s="125">
        <v>2006.2657534246582</v>
      </c>
      <c r="G13" s="126">
        <f t="shared" si="0"/>
        <v>4200.6657534246588</v>
      </c>
      <c r="H13" s="127">
        <f t="shared" si="1"/>
        <v>3399.3342465753412</v>
      </c>
    </row>
    <row r="14" spans="1:8" x14ac:dyDescent="0.35">
      <c r="C14" s="124" t="s">
        <v>307</v>
      </c>
      <c r="D14">
        <v>54660</v>
      </c>
      <c r="E14">
        <v>11117.099999999999</v>
      </c>
      <c r="F14" s="125">
        <v>10810.348082191773</v>
      </c>
      <c r="G14" s="126">
        <f t="shared" si="0"/>
        <v>21927.448082191771</v>
      </c>
      <c r="H14" s="127">
        <f t="shared" si="1"/>
        <v>32732.551917808229</v>
      </c>
    </row>
    <row r="15" spans="1:8" x14ac:dyDescent="0.35">
      <c r="C15" s="124" t="s">
        <v>308</v>
      </c>
      <c r="D15">
        <v>4700</v>
      </c>
      <c r="E15">
        <v>1505</v>
      </c>
      <c r="F15" s="125">
        <v>1431.0767123287671</v>
      </c>
      <c r="G15" s="126">
        <f t="shared" si="0"/>
        <v>2936.0767123287669</v>
      </c>
      <c r="H15" s="127">
        <f t="shared" si="1"/>
        <v>1763.9232876712331</v>
      </c>
    </row>
    <row r="16" spans="1:8" x14ac:dyDescent="0.35">
      <c r="C16" s="124" t="s">
        <v>309</v>
      </c>
      <c r="D16">
        <v>8000</v>
      </c>
      <c r="E16">
        <v>3092.3999999999996</v>
      </c>
      <c r="F16" s="125">
        <v>2525.1123287671239</v>
      </c>
      <c r="G16" s="126">
        <f t="shared" si="0"/>
        <v>5617.5123287671231</v>
      </c>
      <c r="H16" s="127">
        <f t="shared" si="1"/>
        <v>2382.4876712328769</v>
      </c>
    </row>
    <row r="17" spans="3:8" x14ac:dyDescent="0.35">
      <c r="C17" s="124" t="s">
        <v>310</v>
      </c>
      <c r="D17">
        <v>6225</v>
      </c>
      <c r="E17">
        <v>2282.9</v>
      </c>
      <c r="F17" s="125">
        <v>2122.0136986301372</v>
      </c>
      <c r="G17" s="126">
        <f t="shared" si="0"/>
        <v>4404.9136986301373</v>
      </c>
      <c r="H17" s="127">
        <f t="shared" si="1"/>
        <v>1820.0863013698627</v>
      </c>
    </row>
    <row r="18" spans="3:8" x14ac:dyDescent="0.35">
      <c r="C18" s="124" t="s">
        <v>312</v>
      </c>
      <c r="D18">
        <v>0</v>
      </c>
      <c r="E18">
        <v>0</v>
      </c>
      <c r="F18" s="125">
        <v>619.9</v>
      </c>
      <c r="G18" s="126">
        <f t="shared" si="0"/>
        <v>619.9</v>
      </c>
      <c r="H18" s="128">
        <f t="shared" si="1"/>
        <v>-619.9</v>
      </c>
    </row>
    <row r="19" spans="3:8" x14ac:dyDescent="0.35">
      <c r="C19" s="129" t="s">
        <v>63</v>
      </c>
      <c r="D19" s="130">
        <v>313096</v>
      </c>
      <c r="E19" s="130">
        <f>SUM(E4:E18)</f>
        <v>82312.499999999985</v>
      </c>
      <c r="F19" s="132">
        <v>41595.449452054774</v>
      </c>
      <c r="G19" s="135">
        <f>SUM(F19+E19)</f>
        <v>123907.94945205476</v>
      </c>
      <c r="H19" s="136">
        <f t="shared" si="1"/>
        <v>189188.05054794525</v>
      </c>
    </row>
    <row r="21" spans="3:8" x14ac:dyDescent="0.35">
      <c r="F21" s="143"/>
      <c r="H21" s="143"/>
    </row>
    <row r="27" spans="3:8" x14ac:dyDescent="0.35">
      <c r="D27">
        <f>71+500+1650+4000+1000+1000+300+100+200+100+100+200-7900</f>
        <v>1321</v>
      </c>
    </row>
    <row r="28" spans="3:8" x14ac:dyDescent="0.35">
      <c r="D28">
        <f>150+1100+5000+1650</f>
        <v>7900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LISA1_2022</vt:lpstr>
      <vt:lpstr>LISA2_2022</vt:lpstr>
      <vt:lpstr>Lisa2a_2022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2023-08-17T05:08:44Z</dcterms:modified>
</cp:coreProperties>
</file>