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4.2.1" sheetId="1" r:id="rId4"/>
    <sheet state="visible" name="4.2.2" sheetId="2" r:id="rId5"/>
    <sheet state="visible" name="4.2.3" sheetId="3" r:id="rId6"/>
    <sheet state="visible" name="4.2.4" sheetId="4" r:id="rId7"/>
    <sheet state="visible" name="4.2.5" sheetId="5" r:id="rId8"/>
    <sheet state="visible" name="4.2.6" sheetId="6" r:id="rId9"/>
  </sheets>
  <definedNames/>
  <calcPr/>
  <extLst>
    <ext uri="GoogleSheetsCustomDataVersion1">
      <go:sheetsCustomData xmlns:go="http://customooxmlschemas.google.com/" r:id="rId10" roundtripDataSignature="AMtx7micA0Lu2T5WTSEwXp8dogVo7DQQ2A=="/>
    </ext>
  </extLst>
</workbook>
</file>

<file path=xl/sharedStrings.xml><?xml version="1.0" encoding="utf-8"?>
<sst xmlns="http://schemas.openxmlformats.org/spreadsheetml/2006/main" count="1994" uniqueCount="117">
  <si>
    <t>4.2.2 Erametsaomanike arvu ja metsamaa pindala (ha) jaotus metsaomandi suuruse ja omanikule kuuluvate metsaga kinnistute arvu järgi 2019. aastal</t>
  </si>
  <si>
    <t>4.2.2 Erametsaomanike arvu ja metsamaa pindala (ha) jaotus metsaomandi suuruse ja omanikule kuuluvate metsaga kinnistute arvu järgi 2015. aastal</t>
  </si>
  <si>
    <t>4.2.2 Erametsaomanike arvu ja metsamaa pindala (ha) jaotus metsaomandi suuruse ja omanikule kuuluvate metsaga kinnistute arvu järgi 2010. aastal</t>
  </si>
  <si>
    <t>2019. aasta erametsaomandi uuring</t>
  </si>
  <si>
    <t>2015. aasta erametsaomandi uuring</t>
  </si>
  <si>
    <t>2011. aasta erametsaomandi uuring</t>
  </si>
  <si>
    <t>kinnistu-te arv</t>
  </si>
  <si>
    <t>0,1-0,5 ha</t>
  </si>
  <si>
    <t>0,5-1 ha</t>
  </si>
  <si>
    <t>1-2 ha</t>
  </si>
  <si>
    <t>2-5 ha</t>
  </si>
  <si>
    <t>5-10 ha</t>
  </si>
  <si>
    <t>10-20 ha</t>
  </si>
  <si>
    <t>20-50 ha</t>
  </si>
  <si>
    <t>50-100 ha</t>
  </si>
  <si>
    <t>100-500 ha</t>
  </si>
  <si>
    <t>üle 500 ha</t>
  </si>
  <si>
    <t>Kokku</t>
  </si>
  <si>
    <t>Kokku 2015</t>
  </si>
  <si>
    <t>Kokku 2010</t>
  </si>
  <si>
    <t>Arv</t>
  </si>
  <si>
    <t>Pind-ala</t>
  </si>
  <si>
    <t>Keskmine pindala</t>
  </si>
  <si>
    <t>4.2.3 Erametsaomanike arvu ja metsamaa pindala (ha) jaotus metsaomandi suuruse ja eri omavalitsustes paiknemise* järgi 2019. aastal</t>
  </si>
  <si>
    <t>4.2.3 Erametsaomanike arvu ja metsamaa pindala (ha) jaotus metsaomandi suuruse ja eri omavalitsustes paiknemise* järgi 2015. aastal</t>
  </si>
  <si>
    <t>4.2.3 Erametsaomanike arvu ja metsamaa pindala (ha) jaotus metsaomandi suuruse ja eri omavalitsustes paiknemise* järgi 2010. aastal</t>
  </si>
  <si>
    <t>Oma-valitsuste arve</t>
  </si>
  <si>
    <t>4.2.1 Erametsaomanike arvu ja metsamaa pindala (ha) jaotus metsaomandi suuruse ja omanikule kuuluvate metsaga katastriüksuste arvu järgi 2019. aastal</t>
  </si>
  <si>
    <t>4.2.1 Erametsaomanike arvu ja metsamaa pindala (ha) jaotus metsaomandi suuruse ja omanikule kuuluvate metsaga katastriüksuste arvu järgi 2015. aastal</t>
  </si>
  <si>
    <t>4.2.1 Erametsaomanike arvu ja metsamaa pindala (ha) jaotus metsaomandi suuruse ja omanikule kuuluvate metsaga katastriüksuste arvu järgi 2010. aastal</t>
  </si>
  <si>
    <t>Andmed</t>
  </si>
  <si>
    <t>katastri- üksuste arv</t>
  </si>
  <si>
    <t>11-15</t>
  </si>
  <si>
    <t>16-20</t>
  </si>
  <si>
    <t>11-20</t>
  </si>
  <si>
    <t>21-30</t>
  </si>
  <si>
    <t>31-50</t>
  </si>
  <si>
    <t>50-100</t>
  </si>
  <si>
    <t>üle 100</t>
  </si>
  <si>
    <t>31-60</t>
  </si>
  <si>
    <t>61-100</t>
  </si>
  <si>
    <t>&gt;101</t>
  </si>
  <si>
    <t>Osakaal pindalagrupi siseselt (%)</t>
  </si>
  <si>
    <t xml:space="preserve">OV </t>
  </si>
  <si>
    <t>31-100</t>
  </si>
  <si>
    <t>arv</t>
  </si>
  <si>
    <t>Osakaal omavalitsusüksuste arvu klassi siseselt (%)</t>
  </si>
  <si>
    <t>Osakaal katastriüksuste arvu klassi siseselt (%)</t>
  </si>
  <si>
    <t>Osakaal kinnistute arvu klassi siseselt (%)</t>
  </si>
  <si>
    <t>Osakaal metsaomanike koguarvust/metsamaa kogupindalast</t>
  </si>
  <si>
    <t>Osakaal metsaomanike koguarvust/metsamaa kogupindalast (%)</t>
  </si>
  <si>
    <t>kinnistutearv</t>
  </si>
  <si>
    <t>Muutus2019-2015 (tk, ha)</t>
  </si>
  <si>
    <t>Muutus2015-2010 (tk, ha)</t>
  </si>
  <si>
    <t>Muutus 2019-2015 (% võrreldes 2015 aastaga)</t>
  </si>
  <si>
    <t>Muutus 2015-2010 (% võrreldes 2010 aastaga)</t>
  </si>
  <si>
    <t>4.2.4 Erametsaomanike arvu ja metsamaa pindala (ha) jaotus metsaomandi suuruse ja eri maakondades paiknemise* järgi 2019. aastal</t>
  </si>
  <si>
    <t>4.2.4 Erametsaomanike arvu ja metsamaa pindala (ha) jaotus metsaomandi suuruse ja eri maakondades paiknemise* järgi 2015. aastal</t>
  </si>
  <si>
    <t>4.2.4 Erametsaomanike arvu ja metsamaa pindala (ha) jaotus metsaomandi suuruse ja eri maakondades paiknemise* järgi 2010. aastal</t>
  </si>
  <si>
    <t>Maa-kondade arv</t>
  </si>
  <si>
    <t>11</t>
  </si>
  <si>
    <t>Osakaal maakondade arvu klassi siseselt (%)</t>
  </si>
  <si>
    <t>4.2.5 Metsaomanike arvu ja metsamaa pindala (ha) jagunemine omaniku elukoha paiknemise järgi metsaomandi suhtes 2019. aastal</t>
  </si>
  <si>
    <t>4.2.5 Metsaomanike arvu ja metsamaa pindala (ha) jagunemine omaniku elukoha paiknemise järgi metsaomandi suhtes 2015. aastal</t>
  </si>
  <si>
    <t>4.2.5 Metsaomanike arvu ja metsamaa pindala (ha) jagunemine omaniku elukoha paiknemise järgi metsaomandi suhtes 2010. aastal</t>
  </si>
  <si>
    <t>Asukoht</t>
  </si>
  <si>
    <t>Metsaomanike arv, kelle metsamaa on elukohaga</t>
  </si>
  <si>
    <t>Metsamaa pindala (ha), mis asub omaniku elukohaga</t>
  </si>
  <si>
    <t>samas maa-konnas</t>
  </si>
  <si>
    <t>võrreldes teistes maakondades teistes maa-kondades</t>
  </si>
  <si>
    <t>samas vallas</t>
  </si>
  <si>
    <t>võrreldes teistes valdades</t>
  </si>
  <si>
    <t>vallass</t>
  </si>
  <si>
    <t>Väljaspool Eestist/surnud</t>
  </si>
  <si>
    <t>Väljaspool Eestist</t>
  </si>
  <si>
    <t>Harju maakond</t>
  </si>
  <si>
    <t>Harju</t>
  </si>
  <si>
    <t>Hiiu maakond</t>
  </si>
  <si>
    <t>Hiiu</t>
  </si>
  <si>
    <t>Ida-Viru maakond</t>
  </si>
  <si>
    <t>Ida-Viru</t>
  </si>
  <si>
    <t>Jõgeva maakond</t>
  </si>
  <si>
    <t>Jõgeva</t>
  </si>
  <si>
    <t>Järva maakond</t>
  </si>
  <si>
    <t>Järva</t>
  </si>
  <si>
    <t>Lääne-Viru maakond</t>
  </si>
  <si>
    <t>Lääne</t>
  </si>
  <si>
    <t>Lääne maakond</t>
  </si>
  <si>
    <t>Lääne-Viru</t>
  </si>
  <si>
    <t>Põlva maakond</t>
  </si>
  <si>
    <t>Põlva</t>
  </si>
  <si>
    <t>Pärnu maakond</t>
  </si>
  <si>
    <t>Pärnu</t>
  </si>
  <si>
    <t>Rapla maakond</t>
  </si>
  <si>
    <t>Rapla</t>
  </si>
  <si>
    <t>Saare maakond</t>
  </si>
  <si>
    <t>Saare</t>
  </si>
  <si>
    <t>Tartu maakond</t>
  </si>
  <si>
    <t>Tartu</t>
  </si>
  <si>
    <t>Valga maakond</t>
  </si>
  <si>
    <t>Valga</t>
  </si>
  <si>
    <t>Viljandi maakond</t>
  </si>
  <si>
    <t>Viljandi</t>
  </si>
  <si>
    <t>Võru maakond</t>
  </si>
  <si>
    <t>Võru</t>
  </si>
  <si>
    <t>Osakaal maakonnas metsaomanike koguarvust/metsamaa kogupindalast (%)</t>
  </si>
  <si>
    <t>Oskaal maakonnas metsaomanike koguarvust/metsamaa kogupindalast (%)</t>
  </si>
  <si>
    <t>4.2.6 Erametsaomanike arvu ja metsamaa pindala (ha) jaotus metsaomandi suuruse ja elukoha kauguse järgi metsaomandist 2019. aastal</t>
  </si>
  <si>
    <t>Kaugus (km)</t>
  </si>
  <si>
    <t>0-5</t>
  </si>
  <si>
    <t>5-25</t>
  </si>
  <si>
    <t>25-50</t>
  </si>
  <si>
    <t>100-150</t>
  </si>
  <si>
    <t>150-200</t>
  </si>
  <si>
    <t>200-400</t>
  </si>
  <si>
    <t>keskmine kaugus</t>
  </si>
  <si>
    <t>&gt;200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</si>
</sst>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0.000"/>
  </numFmts>
  <fonts count="12">
    <font>
      <sz val="11.0"/>
      <color rgb="FF000000"/>
      <name val="Calibri"/>
    </font>
    <font>
      <sz val="10.0"/>
      <color theme="1"/>
      <name val="Arial"/>
    </font>
    <font>
      <b/>
      <sz val="11.0"/>
      <color rgb="FF000000"/>
      <name val="Calibri"/>
    </font>
    <font/>
    <font>
      <sz val="9.0"/>
      <color theme="1"/>
      <name val="Arial"/>
    </font>
    <font>
      <i/>
      <sz val="10.0"/>
      <color theme="1"/>
      <name val="Arial"/>
    </font>
    <font>
      <b/>
      <i/>
      <sz val="10.0"/>
      <color theme="1"/>
      <name val="Arial"/>
    </font>
    <font>
      <i/>
      <sz val="9.0"/>
      <color theme="1"/>
      <name val="Arial"/>
    </font>
    <font>
      <b/>
      <sz val="10.0"/>
      <color theme="1"/>
      <name val="Arial"/>
    </font>
    <font>
      <b/>
      <sz val="9.0"/>
      <color theme="1"/>
      <name val="Arial"/>
    </font>
    <font>
      <b/>
      <sz val="12.0"/>
      <color rgb="FF000000"/>
      <name val="Calibri"/>
    </font>
    <font>
      <b/>
      <i/>
      <sz val="11.0"/>
      <color rgb="FF00000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99CCFF"/>
        <bgColor rgb="FF99CCFF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</fills>
  <borders count="79">
    <border/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left/>
      <top style="medium">
        <color rgb="FF000000"/>
      </top>
      <bottom/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bottom style="hair">
        <color rgb="FF000000"/>
      </bottom>
    </border>
    <border>
      <left style="thin">
        <color rgb="FF000000"/>
      </left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bottom style="hair">
        <color rgb="FF000000"/>
      </bottom>
    </border>
    <border>
      <top style="medium">
        <color rgb="FF000000"/>
      </top>
      <bottom style="hair">
        <color rgb="FF000000"/>
      </bottom>
    </border>
    <border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left style="thin">
        <color rgb="FF000000"/>
      </left>
      <top style="hair">
        <color rgb="FF000000"/>
      </top>
      <bottom style="medium">
        <color rgb="FF000000"/>
      </bottom>
    </border>
    <border>
      <right style="thin">
        <color rgb="FF000000"/>
      </righ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hair">
        <color rgb="FF000000"/>
      </top>
    </border>
    <border>
      <left style="thin">
        <color rgb="FF000000"/>
      </left>
      <top style="hair">
        <color rgb="FF000000"/>
      </top>
    </border>
    <border>
      <right style="thin">
        <color rgb="FF000000"/>
      </right>
      <top style="hair">
        <color rgb="FF000000"/>
      </top>
    </border>
    <border>
      <top style="hair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hair">
        <color rgb="FF000000"/>
      </bottom>
    </border>
    <border>
      <left style="thin">
        <color rgb="FF000000"/>
      </left>
      <top style="medium">
        <color rgb="FF000000"/>
      </top>
      <bottom style="hair">
        <color rgb="FF000000"/>
      </bottom>
    </border>
    <border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hair">
        <color rgb="FF000000"/>
      </bottom>
    </border>
    <border>
      <left/>
      <right/>
      <top style="medium">
        <color rgb="FF000000"/>
      </top>
      <bottom style="hair">
        <color rgb="FF000000"/>
      </bottom>
    </border>
    <border>
      <left/>
      <right style="thin">
        <color rgb="FF000000"/>
      </right>
      <top style="medium">
        <color rgb="FF000000"/>
      </top>
      <bottom style="hair">
        <color rgb="FF000000"/>
      </bottom>
    </border>
    <border>
      <left/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/>
      <top style="hair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/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/>
      <top style="hair">
        <color rgb="FF000000"/>
      </top>
      <bottom style="medium">
        <color rgb="FF000000"/>
      </bottom>
    </border>
    <border>
      <left style="thin">
        <color rgb="FF000000"/>
      </left>
      <right/>
      <top style="hair">
        <color rgb="FF000000"/>
      </top>
      <bottom style="medium">
        <color rgb="FF000000"/>
      </bottom>
    </border>
    <border>
      <left/>
      <right/>
      <top style="hair">
        <color rgb="FF000000"/>
      </top>
      <bottom style="medium">
        <color rgb="FF000000"/>
      </bottom>
    </border>
    <border>
      <left/>
      <right style="thin">
        <color rgb="FF000000"/>
      </right>
      <top style="hair">
        <color rgb="FF000000"/>
      </top>
      <bottom style="medium">
        <color rgb="FF000000"/>
      </bottom>
    </border>
    <border>
      <left/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22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0" numFmtId="0" xfId="0" applyBorder="1" applyFill="1" applyFont="1"/>
    <xf borderId="2" fillId="3" fontId="1" numFmtId="0" xfId="0" applyAlignment="1" applyBorder="1" applyFill="1" applyFont="1">
      <alignment horizontal="center" shrinkToFit="0" wrapText="1"/>
    </xf>
    <xf borderId="3" fillId="3" fontId="2" numFmtId="0" xfId="0" applyAlignment="1" applyBorder="1" applyFont="1">
      <alignment horizontal="center"/>
    </xf>
    <xf borderId="4" fillId="0" fontId="3" numFmtId="0" xfId="0" applyBorder="1" applyFont="1"/>
    <xf borderId="5" fillId="3" fontId="2" numFmtId="0" xfId="0" applyAlignment="1" applyBorder="1" applyFont="1">
      <alignment horizontal="center"/>
    </xf>
    <xf borderId="6" fillId="3" fontId="2" numFmtId="0" xfId="0" applyAlignment="1" applyBorder="1" applyFont="1">
      <alignment horizontal="center"/>
    </xf>
    <xf borderId="7" fillId="0" fontId="3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2" numFmtId="0" xfId="0" applyAlignment="1" applyBorder="1" applyFill="1" applyFont="1">
      <alignment horizontal="center"/>
    </xf>
    <xf borderId="11" fillId="0" fontId="3" numFmtId="0" xfId="0" applyBorder="1" applyFont="1"/>
    <xf borderId="12" fillId="3" fontId="2" numFmtId="0" xfId="0" applyAlignment="1" applyBorder="1" applyFont="1">
      <alignment shrinkToFit="0" wrapText="1"/>
    </xf>
    <xf borderId="13" fillId="3" fontId="2" numFmtId="0" xfId="0" applyAlignment="1" applyBorder="1" applyFont="1">
      <alignment shrinkToFit="0" wrapText="1"/>
    </xf>
    <xf borderId="14" fillId="3" fontId="2" numFmtId="0" xfId="0" applyAlignment="1" applyBorder="1" applyFont="1">
      <alignment shrinkToFit="0" wrapText="1"/>
    </xf>
    <xf borderId="12" fillId="4" fontId="2" numFmtId="0" xfId="0" applyAlignment="1" applyBorder="1" applyFont="1">
      <alignment shrinkToFit="0" wrapText="1"/>
    </xf>
    <xf borderId="14" fillId="4" fontId="2" numFmtId="0" xfId="0" applyAlignment="1" applyBorder="1" applyFont="1">
      <alignment shrinkToFit="0" wrapText="1"/>
    </xf>
    <xf borderId="15" fillId="0" fontId="1" numFmtId="0" xfId="0" applyBorder="1" applyFont="1"/>
    <xf borderId="16" fillId="0" fontId="1" numFmtId="1" xfId="0" applyBorder="1" applyFont="1" applyNumberFormat="1"/>
    <xf borderId="17" fillId="0" fontId="1" numFmtId="1" xfId="0" applyBorder="1" applyFont="1" applyNumberFormat="1"/>
    <xf borderId="18" fillId="0" fontId="1" numFmtId="1" xfId="0" applyBorder="1" applyFont="1" applyNumberFormat="1"/>
    <xf borderId="19" fillId="0" fontId="1" numFmtId="1" xfId="0" applyBorder="1" applyFont="1" applyNumberFormat="1"/>
    <xf borderId="20" fillId="0" fontId="1" numFmtId="164" xfId="0" applyBorder="1" applyFont="1" applyNumberFormat="1"/>
    <xf borderId="21" fillId="0" fontId="1" numFmtId="0" xfId="0" applyBorder="1" applyFont="1"/>
    <xf borderId="22" fillId="0" fontId="1" numFmtId="1" xfId="0" applyBorder="1" applyFont="1" applyNumberFormat="1"/>
    <xf borderId="23" fillId="0" fontId="1" numFmtId="1" xfId="0" applyBorder="1" applyFont="1" applyNumberFormat="1"/>
    <xf borderId="24" fillId="0" fontId="1" numFmtId="1" xfId="0" applyBorder="1" applyFont="1" applyNumberFormat="1"/>
    <xf borderId="25" fillId="0" fontId="1" numFmtId="164" xfId="0" applyBorder="1" applyFont="1" applyNumberFormat="1"/>
    <xf borderId="15" fillId="0" fontId="4" numFmtId="0" xfId="0" applyBorder="1" applyFont="1"/>
    <xf borderId="16" fillId="0" fontId="4" numFmtId="1" xfId="0" applyBorder="1" applyFont="1" applyNumberFormat="1"/>
    <xf borderId="17" fillId="0" fontId="4" numFmtId="1" xfId="0" applyBorder="1" applyFont="1" applyNumberFormat="1"/>
    <xf borderId="18" fillId="0" fontId="4" numFmtId="1" xfId="0" applyBorder="1" applyFont="1" applyNumberFormat="1"/>
    <xf borderId="20" fillId="0" fontId="1" numFmtId="1" xfId="0" applyBorder="1" applyFont="1" applyNumberFormat="1"/>
    <xf borderId="25" fillId="0" fontId="1" numFmtId="1" xfId="0" applyBorder="1" applyFont="1" applyNumberFormat="1"/>
    <xf borderId="19" fillId="0" fontId="4" numFmtId="1" xfId="0" applyBorder="1" applyFont="1" applyNumberFormat="1"/>
    <xf borderId="20" fillId="0" fontId="4" numFmtId="164" xfId="0" applyBorder="1" applyFont="1" applyNumberFormat="1"/>
    <xf borderId="21" fillId="0" fontId="4" numFmtId="0" xfId="0" applyBorder="1" applyFont="1"/>
    <xf borderId="22" fillId="0" fontId="4" numFmtId="1" xfId="0" applyBorder="1" applyFont="1" applyNumberFormat="1"/>
    <xf borderId="23" fillId="0" fontId="4" numFmtId="1" xfId="0" applyBorder="1" applyFont="1" applyNumberFormat="1"/>
    <xf borderId="24" fillId="0" fontId="4" numFmtId="1" xfId="0" applyBorder="1" applyFont="1" applyNumberFormat="1"/>
    <xf borderId="25" fillId="0" fontId="4" numFmtId="164" xfId="0" applyBorder="1" applyFont="1" applyNumberFormat="1"/>
    <xf quotePrefix="1" borderId="21" fillId="0" fontId="1" numFmtId="17" xfId="0" applyAlignment="1" applyBorder="1" applyFont="1" applyNumberFormat="1">
      <alignment horizontal="right"/>
    </xf>
    <xf borderId="21" fillId="0" fontId="1" numFmtId="0" xfId="0" applyAlignment="1" applyBorder="1" applyFont="1">
      <alignment horizontal="right"/>
    </xf>
    <xf quotePrefix="1" borderId="21" fillId="0" fontId="1" numFmtId="0" xfId="0" applyAlignment="1" applyBorder="1" applyFont="1">
      <alignment horizontal="right"/>
    </xf>
    <xf borderId="26" fillId="0" fontId="1" numFmtId="0" xfId="0" applyAlignment="1" applyBorder="1" applyFont="1">
      <alignment horizontal="right"/>
    </xf>
    <xf borderId="27" fillId="0" fontId="1" numFmtId="1" xfId="0" applyBorder="1" applyFont="1" applyNumberFormat="1"/>
    <xf borderId="28" fillId="0" fontId="1" numFmtId="1" xfId="0" applyBorder="1" applyFont="1" applyNumberFormat="1"/>
    <xf borderId="29" fillId="0" fontId="1" numFmtId="1" xfId="0" applyBorder="1" applyFont="1" applyNumberFormat="1"/>
    <xf borderId="30" fillId="0" fontId="1" numFmtId="164" xfId="0" applyBorder="1" applyFont="1" applyNumberFormat="1"/>
    <xf quotePrefix="1" borderId="31" fillId="0" fontId="1" numFmtId="0" xfId="0" applyAlignment="1" applyBorder="1" applyFont="1">
      <alignment horizontal="right"/>
    </xf>
    <xf borderId="32" fillId="0" fontId="1" numFmtId="1" xfId="0" applyBorder="1" applyFont="1" applyNumberFormat="1"/>
    <xf borderId="33" fillId="0" fontId="1" numFmtId="1" xfId="0" applyBorder="1" applyFont="1" applyNumberFormat="1"/>
    <xf borderId="34" fillId="0" fontId="1" numFmtId="1" xfId="0" applyBorder="1" applyFont="1" applyNumberFormat="1"/>
    <xf borderId="30" fillId="0" fontId="1" numFmtId="1" xfId="0" applyBorder="1" applyFont="1" applyNumberFormat="1"/>
    <xf borderId="35" fillId="3" fontId="1" numFmtId="0" xfId="0" applyAlignment="1" applyBorder="1" applyFont="1">
      <alignment horizontal="right"/>
    </xf>
    <xf quotePrefix="1" borderId="21" fillId="0" fontId="4" numFmtId="17" xfId="0" applyAlignment="1" applyBorder="1" applyFont="1" applyNumberFormat="1">
      <alignment horizontal="right"/>
    </xf>
    <xf borderId="36" fillId="3" fontId="1" numFmtId="1" xfId="0" applyBorder="1" applyFont="1" applyNumberFormat="1"/>
    <xf borderId="37" fillId="3" fontId="1" numFmtId="1" xfId="0" applyBorder="1" applyFont="1" applyNumberFormat="1"/>
    <xf borderId="38" fillId="3" fontId="1" numFmtId="1" xfId="0" applyBorder="1" applyFont="1" applyNumberFormat="1"/>
    <xf borderId="39" fillId="3" fontId="1" numFmtId="164" xfId="0" applyBorder="1" applyFont="1" applyNumberFormat="1"/>
    <xf borderId="21" fillId="0" fontId="4" numFmtId="0" xfId="0" applyAlignment="1" applyBorder="1" applyFont="1">
      <alignment horizontal="right"/>
    </xf>
    <xf borderId="38" fillId="4" fontId="1" numFmtId="1" xfId="0" applyBorder="1" applyFont="1" applyNumberFormat="1"/>
    <xf borderId="39" fillId="4" fontId="1" numFmtId="164" xfId="0" applyBorder="1" applyFont="1" applyNumberFormat="1"/>
    <xf borderId="39" fillId="3" fontId="1" numFmtId="1" xfId="0" applyBorder="1" applyFont="1" applyNumberFormat="1"/>
    <xf borderId="35" fillId="4" fontId="5" numFmtId="0" xfId="0" applyAlignment="1" applyBorder="1" applyFont="1">
      <alignment horizontal="right"/>
    </xf>
    <xf borderId="36" fillId="4" fontId="5" numFmtId="1" xfId="0" applyBorder="1" applyFont="1" applyNumberFormat="1"/>
    <xf borderId="37" fillId="4" fontId="5" numFmtId="1" xfId="0" applyBorder="1" applyFont="1" applyNumberFormat="1"/>
    <xf borderId="38" fillId="4" fontId="5" numFmtId="1" xfId="0" applyBorder="1" applyFont="1" applyNumberFormat="1"/>
    <xf borderId="39" fillId="4" fontId="5" numFmtId="164" xfId="0" applyBorder="1" applyFont="1" applyNumberFormat="1"/>
    <xf borderId="40" fillId="4" fontId="5" numFmtId="0" xfId="0" applyAlignment="1" applyBorder="1" applyFont="1">
      <alignment horizontal="right"/>
    </xf>
    <xf borderId="41" fillId="3" fontId="2" numFmtId="0" xfId="0" applyAlignment="1" applyBorder="1" applyFont="1">
      <alignment horizontal="center" shrinkToFit="0" wrapText="1"/>
    </xf>
    <xf borderId="42" fillId="0" fontId="3" numFmtId="0" xfId="0" applyBorder="1" applyFont="1"/>
    <xf borderId="43" fillId="0" fontId="3" numFmtId="0" xfId="0" applyBorder="1" applyFont="1"/>
    <xf borderId="44" fillId="3" fontId="1" numFmtId="0" xfId="0" applyBorder="1" applyFont="1"/>
    <xf quotePrefix="1" borderId="21" fillId="0" fontId="4" numFmtId="0" xfId="0" applyAlignment="1" applyBorder="1" applyFont="1">
      <alignment horizontal="right"/>
    </xf>
    <xf borderId="45" fillId="0" fontId="2" numFmtId="0" xfId="0" applyBorder="1" applyFont="1"/>
    <xf borderId="46" fillId="3" fontId="1" numFmtId="0" xfId="0" applyBorder="1" applyFont="1"/>
    <xf borderId="35" fillId="4" fontId="6" numFmtId="0" xfId="0" applyAlignment="1" applyBorder="1" applyFont="1">
      <alignment horizontal="right"/>
    </xf>
    <xf borderId="36" fillId="4" fontId="6" numFmtId="1" xfId="0" applyBorder="1" applyFont="1" applyNumberFormat="1"/>
    <xf borderId="37" fillId="4" fontId="6" numFmtId="1" xfId="0" applyBorder="1" applyFont="1" applyNumberFormat="1"/>
    <xf borderId="38" fillId="4" fontId="6" numFmtId="1" xfId="0" applyBorder="1" applyFont="1" applyNumberFormat="1"/>
    <xf borderId="39" fillId="4" fontId="6" numFmtId="164" xfId="0" applyBorder="1" applyFont="1" applyNumberFormat="1"/>
    <xf borderId="1" fillId="3" fontId="1" numFmtId="0" xfId="0" applyAlignment="1" applyBorder="1" applyFont="1">
      <alignment horizontal="right"/>
    </xf>
    <xf borderId="1" fillId="3" fontId="1" numFmtId="1" xfId="0" applyBorder="1" applyFont="1" applyNumberFormat="1"/>
    <xf borderId="1" fillId="3" fontId="1" numFmtId="164" xfId="0" applyBorder="1" applyFont="1" applyNumberFormat="1"/>
    <xf borderId="16" fillId="0" fontId="1" numFmtId="2" xfId="0" applyBorder="1" applyFont="1" applyNumberFormat="1"/>
    <xf borderId="17" fillId="0" fontId="1" numFmtId="2" xfId="0" applyBorder="1" applyFont="1" applyNumberFormat="1"/>
    <xf borderId="18" fillId="0" fontId="1" numFmtId="2" xfId="0" applyBorder="1" applyFont="1" applyNumberFormat="1"/>
    <xf borderId="20" fillId="0" fontId="1" numFmtId="2" xfId="0" applyBorder="1" applyFont="1" applyNumberFormat="1"/>
    <xf borderId="16" fillId="0" fontId="1" numFmtId="164" xfId="0" applyBorder="1" applyFont="1" applyNumberFormat="1"/>
    <xf borderId="17" fillId="0" fontId="1" numFmtId="164" xfId="0" applyBorder="1" applyFont="1" applyNumberFormat="1"/>
    <xf borderId="18" fillId="0" fontId="1" numFmtId="164" xfId="0" applyBorder="1" applyFont="1" applyNumberFormat="1"/>
    <xf borderId="22" fillId="0" fontId="1" numFmtId="2" xfId="0" applyBorder="1" applyFont="1" applyNumberFormat="1"/>
    <xf borderId="23" fillId="0" fontId="1" numFmtId="2" xfId="0" applyBorder="1" applyFont="1" applyNumberFormat="1"/>
    <xf borderId="24" fillId="0" fontId="1" numFmtId="2" xfId="0" applyBorder="1" applyFont="1" applyNumberFormat="1"/>
    <xf borderId="26" fillId="0" fontId="4" numFmtId="0" xfId="0" applyAlignment="1" applyBorder="1" applyFont="1">
      <alignment horizontal="right"/>
    </xf>
    <xf borderId="27" fillId="0" fontId="4" numFmtId="1" xfId="0" applyBorder="1" applyFont="1" applyNumberFormat="1"/>
    <xf borderId="28" fillId="0" fontId="4" numFmtId="1" xfId="0" applyBorder="1" applyFont="1" applyNumberFormat="1"/>
    <xf borderId="29" fillId="0" fontId="4" numFmtId="1" xfId="0" applyBorder="1" applyFont="1" applyNumberFormat="1"/>
    <xf borderId="25" fillId="0" fontId="1" numFmtId="2" xfId="0" applyBorder="1" applyFont="1" applyNumberFormat="1"/>
    <xf borderId="30" fillId="0" fontId="4" numFmtId="164" xfId="0" applyBorder="1" applyFont="1" applyNumberFormat="1"/>
    <xf borderId="16" fillId="0" fontId="4" numFmtId="2" xfId="0" applyBorder="1" applyFont="1" applyNumberFormat="1"/>
    <xf borderId="17" fillId="0" fontId="4" numFmtId="2" xfId="0" applyBorder="1" applyFont="1" applyNumberFormat="1"/>
    <xf borderId="18" fillId="0" fontId="4" numFmtId="2" xfId="0" applyBorder="1" applyFont="1" applyNumberFormat="1"/>
    <xf borderId="22" fillId="0" fontId="1" numFmtId="164" xfId="0" applyBorder="1" applyFont="1" applyNumberFormat="1"/>
    <xf borderId="23" fillId="0" fontId="1" numFmtId="164" xfId="0" applyBorder="1" applyFont="1" applyNumberFormat="1"/>
    <xf borderId="24" fillId="0" fontId="1" numFmtId="164" xfId="0" applyBorder="1" applyFont="1" applyNumberFormat="1"/>
    <xf borderId="20" fillId="0" fontId="4" numFmtId="2" xfId="0" applyBorder="1" applyFont="1" applyNumberFormat="1"/>
    <xf borderId="35" fillId="3" fontId="4" numFmtId="0" xfId="0" applyAlignment="1" applyBorder="1" applyFont="1">
      <alignment horizontal="right"/>
    </xf>
    <xf borderId="22" fillId="0" fontId="4" numFmtId="2" xfId="0" applyBorder="1" applyFont="1" applyNumberFormat="1"/>
    <xf borderId="36" fillId="3" fontId="4" numFmtId="1" xfId="0" applyBorder="1" applyFont="1" applyNumberFormat="1"/>
    <xf borderId="23" fillId="0" fontId="4" numFmtId="2" xfId="0" applyBorder="1" applyFont="1" applyNumberFormat="1"/>
    <xf borderId="37" fillId="3" fontId="4" numFmtId="1" xfId="0" applyBorder="1" applyFont="1" applyNumberFormat="1"/>
    <xf borderId="24" fillId="0" fontId="4" numFmtId="2" xfId="0" applyBorder="1" applyFont="1" applyNumberFormat="1"/>
    <xf borderId="38" fillId="3" fontId="4" numFmtId="1" xfId="0" applyBorder="1" applyFont="1" applyNumberFormat="1"/>
    <xf borderId="39" fillId="3" fontId="4" numFmtId="164" xfId="0" applyBorder="1" applyFont="1" applyNumberFormat="1"/>
    <xf borderId="25" fillId="0" fontId="4" numFmtId="2" xfId="0" applyBorder="1" applyFont="1" applyNumberFormat="1"/>
    <xf borderId="35" fillId="4" fontId="7" numFmtId="0" xfId="0" applyAlignment="1" applyBorder="1" applyFont="1">
      <alignment horizontal="right"/>
    </xf>
    <xf borderId="36" fillId="4" fontId="7" numFmtId="1" xfId="0" applyBorder="1" applyFont="1" applyNumberFormat="1"/>
    <xf borderId="37" fillId="4" fontId="7" numFmtId="1" xfId="0" applyBorder="1" applyFont="1" applyNumberFormat="1"/>
    <xf borderId="38" fillId="4" fontId="7" numFmtId="1" xfId="0" applyBorder="1" applyFont="1" applyNumberFormat="1"/>
    <xf borderId="39" fillId="4" fontId="7" numFmtId="164" xfId="0" applyBorder="1" applyFont="1" applyNumberFormat="1"/>
    <xf borderId="1" fillId="4" fontId="7" numFmtId="164" xfId="0" applyBorder="1" applyFont="1" applyNumberFormat="1"/>
    <xf borderId="46" fillId="3" fontId="1" numFmtId="0" xfId="0" applyAlignment="1" applyBorder="1" applyFont="1">
      <alignment horizontal="center" shrinkToFit="0" wrapText="1"/>
    </xf>
    <xf borderId="47" fillId="3" fontId="2" numFmtId="0" xfId="0" applyAlignment="1" applyBorder="1" applyFont="1">
      <alignment horizontal="center" shrinkToFit="0" wrapText="1"/>
    </xf>
    <xf borderId="48" fillId="0" fontId="3" numFmtId="0" xfId="0" applyBorder="1" applyFont="1"/>
    <xf borderId="49" fillId="0" fontId="3" numFmtId="0" xfId="0" applyBorder="1" applyFont="1"/>
    <xf borderId="0" fillId="0" fontId="1" numFmtId="2" xfId="0" applyFont="1" applyNumberFormat="1"/>
    <xf borderId="32" fillId="0" fontId="1" numFmtId="2" xfId="0" applyBorder="1" applyFont="1" applyNumberFormat="1"/>
    <xf borderId="33" fillId="0" fontId="1" numFmtId="2" xfId="0" applyBorder="1" applyFont="1" applyNumberFormat="1"/>
    <xf borderId="34" fillId="0" fontId="1" numFmtId="2" xfId="0" applyBorder="1" applyFont="1" applyNumberFormat="1"/>
    <xf borderId="32" fillId="0" fontId="1" numFmtId="164" xfId="0" applyBorder="1" applyFont="1" applyNumberFormat="1"/>
    <xf borderId="33" fillId="0" fontId="1" numFmtId="164" xfId="0" applyBorder="1" applyFont="1" applyNumberFormat="1"/>
    <xf borderId="34" fillId="0" fontId="1" numFmtId="164" xfId="0" applyBorder="1" applyFont="1" applyNumberFormat="1"/>
    <xf borderId="27" fillId="0" fontId="4" numFmtId="2" xfId="0" applyBorder="1" applyFont="1" applyNumberFormat="1"/>
    <xf borderId="28" fillId="0" fontId="4" numFmtId="2" xfId="0" applyBorder="1" applyFont="1" applyNumberFormat="1"/>
    <xf borderId="29" fillId="0" fontId="4" numFmtId="2" xfId="0" applyBorder="1" applyFont="1" applyNumberFormat="1"/>
    <xf borderId="30" fillId="0" fontId="4" numFmtId="2" xfId="0" applyBorder="1" applyFont="1" applyNumberFormat="1"/>
    <xf borderId="27" fillId="0" fontId="1" numFmtId="164" xfId="0" applyBorder="1" applyFont="1" applyNumberFormat="1"/>
    <xf borderId="28" fillId="0" fontId="1" numFmtId="164" xfId="0" applyBorder="1" applyFont="1" applyNumberFormat="1"/>
    <xf borderId="29" fillId="0" fontId="1" numFmtId="164" xfId="0" applyBorder="1" applyFont="1" applyNumberFormat="1"/>
    <xf borderId="27" fillId="0" fontId="1" numFmtId="2" xfId="0" applyBorder="1" applyFont="1" applyNumberFormat="1"/>
    <xf borderId="28" fillId="0" fontId="1" numFmtId="2" xfId="0" applyBorder="1" applyFont="1" applyNumberFormat="1"/>
    <xf borderId="29" fillId="0" fontId="1" numFmtId="2" xfId="0" applyBorder="1" applyFont="1" applyNumberFormat="1"/>
    <xf borderId="30" fillId="0" fontId="1" numFmtId="2" xfId="0" applyBorder="1" applyFont="1" applyNumberFormat="1"/>
    <xf borderId="35" fillId="3" fontId="8" numFmtId="0" xfId="0" applyAlignment="1" applyBorder="1" applyFont="1">
      <alignment horizontal="right"/>
    </xf>
    <xf borderId="36" fillId="3" fontId="9" numFmtId="2" xfId="0" applyBorder="1" applyFont="1" applyNumberFormat="1"/>
    <xf borderId="37" fillId="3" fontId="9" numFmtId="2" xfId="0" applyBorder="1" applyFont="1" applyNumberFormat="1"/>
    <xf borderId="38" fillId="3" fontId="9" numFmtId="2" xfId="0" applyBorder="1" applyFont="1" applyNumberFormat="1"/>
    <xf borderId="36" fillId="3" fontId="8" numFmtId="1" xfId="0" applyBorder="1" applyFont="1" applyNumberFormat="1"/>
    <xf borderId="39" fillId="3" fontId="8" numFmtId="1" xfId="0" applyBorder="1" applyFont="1" applyNumberFormat="1"/>
    <xf borderId="36" fillId="3" fontId="8" numFmtId="164" xfId="0" applyBorder="1" applyFont="1" applyNumberFormat="1"/>
    <xf borderId="37" fillId="3" fontId="8" numFmtId="164" xfId="0" applyBorder="1" applyFont="1" applyNumberFormat="1"/>
    <xf borderId="38" fillId="3" fontId="8" numFmtId="164" xfId="0" applyBorder="1" applyFont="1" applyNumberFormat="1"/>
    <xf borderId="36" fillId="3" fontId="8" numFmtId="2" xfId="0" applyBorder="1" applyFont="1" applyNumberFormat="1"/>
    <xf borderId="37" fillId="3" fontId="8" numFmtId="2" xfId="0" applyBorder="1" applyFont="1" applyNumberFormat="1"/>
    <xf borderId="38" fillId="3" fontId="8" numFmtId="2" xfId="0" applyBorder="1" applyFont="1" applyNumberFormat="1"/>
    <xf borderId="44" fillId="3" fontId="1" numFmtId="0" xfId="0" applyAlignment="1" applyBorder="1" applyFont="1">
      <alignment horizontal="center" shrinkToFit="0" wrapText="1"/>
    </xf>
    <xf borderId="1" fillId="5" fontId="10" numFmtId="0" xfId="0" applyBorder="1" applyFill="1" applyFont="1"/>
    <xf borderId="0" fillId="0" fontId="10" numFmtId="0" xfId="0" applyAlignment="1" applyFont="1">
      <alignment horizontal="left"/>
    </xf>
    <xf borderId="1" fillId="4" fontId="5" numFmtId="0" xfId="0" applyAlignment="1" applyBorder="1" applyFont="1">
      <alignment horizontal="right"/>
    </xf>
    <xf borderId="1" fillId="4" fontId="5" numFmtId="1" xfId="0" applyBorder="1" applyFont="1" applyNumberFormat="1"/>
    <xf borderId="1" fillId="4" fontId="5" numFmtId="164" xfId="0" applyBorder="1" applyFont="1" applyNumberFormat="1"/>
    <xf borderId="0" fillId="0" fontId="1" numFmtId="165" xfId="0" applyFont="1" applyNumberFormat="1"/>
    <xf borderId="2" fillId="3" fontId="1" numFmtId="0" xfId="0" applyAlignment="1" applyBorder="1" applyFont="1">
      <alignment horizontal="center"/>
    </xf>
    <xf borderId="6" fillId="3" fontId="1" numFmtId="0" xfId="0" applyAlignment="1" applyBorder="1" applyFont="1">
      <alignment horizontal="center" shrinkToFit="0" wrapText="1"/>
    </xf>
    <xf borderId="50" fillId="0" fontId="3" numFmtId="0" xfId="0" applyBorder="1" applyFont="1"/>
    <xf borderId="12" fillId="3" fontId="1" numFmtId="0" xfId="0" applyAlignment="1" applyBorder="1" applyFont="1">
      <alignment horizontal="center" shrinkToFit="0" wrapText="1"/>
    </xf>
    <xf borderId="12" fillId="3" fontId="1" numFmtId="0" xfId="0" applyAlignment="1" applyBorder="1" applyFont="1">
      <alignment horizontal="center"/>
    </xf>
    <xf borderId="12" fillId="3" fontId="0" numFmtId="0" xfId="0" applyAlignment="1" applyBorder="1" applyFont="1">
      <alignment horizontal="center" shrinkToFit="0" wrapText="1"/>
    </xf>
    <xf borderId="51" fillId="0" fontId="1" numFmtId="0" xfId="0" applyBorder="1" applyFont="1"/>
    <xf borderId="52" fillId="0" fontId="1" numFmtId="0" xfId="0" applyBorder="1" applyFont="1"/>
    <xf borderId="19" fillId="0" fontId="1" numFmtId="0" xfId="0" applyBorder="1" applyFont="1"/>
    <xf borderId="53" fillId="0" fontId="1" numFmtId="0" xfId="0" applyBorder="1" applyFont="1"/>
    <xf borderId="53" fillId="0" fontId="1" numFmtId="1" xfId="0" applyBorder="1" applyFont="1" applyNumberFormat="1"/>
    <xf borderId="20" fillId="0" fontId="1" numFmtId="0" xfId="0" applyBorder="1" applyFont="1"/>
    <xf borderId="21" fillId="0" fontId="1" numFmtId="49" xfId="0" applyBorder="1" applyFont="1" applyNumberFormat="1"/>
    <xf borderId="22" fillId="0" fontId="1" numFmtId="0" xfId="0" applyBorder="1" applyFont="1"/>
    <xf borderId="24" fillId="0" fontId="1" numFmtId="0" xfId="0" applyBorder="1" applyFont="1"/>
    <xf borderId="26" fillId="0" fontId="1" numFmtId="49" xfId="0" applyBorder="1" applyFont="1" applyNumberFormat="1"/>
    <xf borderId="27" fillId="0" fontId="1" numFmtId="0" xfId="0" applyBorder="1" applyFont="1"/>
    <xf borderId="29" fillId="0" fontId="1" numFmtId="0" xfId="0" applyBorder="1" applyFont="1"/>
    <xf borderId="35" fillId="3" fontId="2" numFmtId="0" xfId="0" applyAlignment="1" applyBorder="1" applyFont="1">
      <alignment horizontal="left"/>
    </xf>
    <xf borderId="36" fillId="3" fontId="1" numFmtId="0" xfId="0" applyBorder="1" applyFont="1"/>
    <xf borderId="38" fillId="3" fontId="1" numFmtId="0" xfId="0" applyBorder="1" applyFont="1"/>
    <xf borderId="35" fillId="4" fontId="11" numFmtId="0" xfId="0" applyAlignment="1" applyBorder="1" applyFont="1">
      <alignment horizontal="left"/>
    </xf>
    <xf borderId="54" fillId="4" fontId="5" numFmtId="0" xfId="0" applyBorder="1" applyFont="1"/>
    <xf borderId="55" fillId="4" fontId="5" numFmtId="1" xfId="0" applyBorder="1" applyFont="1" applyNumberFormat="1"/>
    <xf borderId="56" fillId="4" fontId="5" numFmtId="1" xfId="0" applyBorder="1" applyFont="1" applyNumberFormat="1"/>
    <xf borderId="54" fillId="4" fontId="5" numFmtId="1" xfId="0" applyBorder="1" applyFont="1" applyNumberFormat="1"/>
    <xf borderId="55" fillId="4" fontId="5" numFmtId="0" xfId="0" applyBorder="1" applyFont="1"/>
    <xf borderId="57" fillId="4" fontId="5" numFmtId="1" xfId="0" applyBorder="1" applyFont="1" applyNumberFormat="1"/>
    <xf borderId="1" fillId="3" fontId="2" numFmtId="0" xfId="0" applyAlignment="1" applyBorder="1" applyFont="1">
      <alignment horizontal="left"/>
    </xf>
    <xf borderId="1" fillId="3" fontId="1" numFmtId="0" xfId="0" applyBorder="1" applyFont="1"/>
    <xf borderId="58" fillId="6" fontId="1" numFmtId="0" xfId="0" applyAlignment="1" applyBorder="1" applyFill="1" applyFont="1">
      <alignment horizontal="center"/>
    </xf>
    <xf borderId="59" fillId="0" fontId="3" numFmtId="0" xfId="0" applyBorder="1" applyFont="1"/>
    <xf borderId="60" fillId="0" fontId="3" numFmtId="0" xfId="0" applyBorder="1" applyFont="1"/>
    <xf borderId="61" fillId="0" fontId="3" numFmtId="0" xfId="0" applyBorder="1" applyFont="1"/>
    <xf borderId="62" fillId="5" fontId="1" numFmtId="0" xfId="0" applyBorder="1" applyFont="1"/>
    <xf borderId="63" fillId="5" fontId="1" numFmtId="0" xfId="0" applyBorder="1" applyFont="1"/>
    <xf borderId="64" fillId="5" fontId="1" numFmtId="0" xfId="0" applyBorder="1" applyFont="1"/>
    <xf borderId="63" fillId="5" fontId="1" numFmtId="1" xfId="0" applyBorder="1" applyFont="1" applyNumberFormat="1"/>
    <xf borderId="65" fillId="5" fontId="1" numFmtId="0" xfId="0" applyBorder="1" applyFont="1"/>
    <xf borderId="66" fillId="5" fontId="1" numFmtId="49" xfId="0" applyBorder="1" applyFont="1" applyNumberFormat="1"/>
    <xf borderId="67" fillId="5" fontId="1" numFmtId="164" xfId="0" applyBorder="1" applyFont="1" applyNumberFormat="1"/>
    <xf borderId="68" fillId="5" fontId="1" numFmtId="164" xfId="0" applyBorder="1" applyFont="1" applyNumberFormat="1"/>
    <xf borderId="69" fillId="5" fontId="1" numFmtId="164" xfId="0" applyBorder="1" applyFont="1" applyNumberFormat="1"/>
    <xf borderId="70" fillId="5" fontId="1" numFmtId="164" xfId="0" applyBorder="1" applyFont="1" applyNumberFormat="1"/>
    <xf borderId="39" fillId="3" fontId="9" numFmtId="2" xfId="0" applyBorder="1" applyFont="1" applyNumberFormat="1"/>
    <xf borderId="71" fillId="5" fontId="1" numFmtId="49" xfId="0" applyBorder="1" applyFont="1" applyNumberFormat="1"/>
    <xf borderId="72" fillId="5" fontId="1" numFmtId="164" xfId="0" applyBorder="1" applyFont="1" applyNumberFormat="1"/>
    <xf borderId="73" fillId="5" fontId="1" numFmtId="164" xfId="0" applyBorder="1" applyFont="1" applyNumberFormat="1"/>
    <xf borderId="74" fillId="5" fontId="1" numFmtId="164" xfId="0" applyBorder="1" applyFont="1" applyNumberFormat="1"/>
    <xf borderId="75" fillId="5" fontId="1" numFmtId="164" xfId="0" applyBorder="1" applyFont="1" applyNumberFormat="1"/>
    <xf borderId="36" fillId="3" fontId="1" numFmtId="164" xfId="0" applyBorder="1" applyFont="1" applyNumberFormat="1"/>
    <xf borderId="38" fillId="3" fontId="1" numFmtId="164" xfId="0" applyBorder="1" applyFont="1" applyNumberFormat="1"/>
    <xf borderId="37" fillId="3" fontId="1" numFmtId="164" xfId="0" applyBorder="1" applyFont="1" applyNumberFormat="1"/>
    <xf borderId="52" fillId="0" fontId="1" numFmtId="1" xfId="0" applyBorder="1" applyFont="1" applyNumberFormat="1"/>
    <xf borderId="52" fillId="0" fontId="1" numFmtId="164" xfId="0" applyBorder="1" applyFont="1" applyNumberFormat="1"/>
    <xf borderId="19" fillId="0" fontId="1" numFmtId="164" xfId="0" applyBorder="1" applyFont="1" applyNumberFormat="1"/>
    <xf borderId="2" fillId="3" fontId="1" numFmtId="0" xfId="0" applyAlignment="1" applyBorder="1" applyFont="1">
      <alignment horizontal="center" readingOrder="0" shrinkToFit="0" wrapText="1"/>
    </xf>
    <xf borderId="21" fillId="0" fontId="1" numFmtId="49" xfId="0" applyAlignment="1" applyBorder="1" applyFont="1" applyNumberFormat="1">
      <alignment horizontal="right"/>
    </xf>
    <xf borderId="31" fillId="0" fontId="1" numFmtId="49" xfId="0" applyAlignment="1" applyBorder="1" applyFont="1" applyNumberFormat="1">
      <alignment horizontal="right"/>
    </xf>
    <xf borderId="76" fillId="0" fontId="0" numFmtId="1" xfId="0" applyAlignment="1" applyBorder="1" applyFont="1" applyNumberFormat="1">
      <alignment horizontal="left"/>
    </xf>
    <xf borderId="77" fillId="0" fontId="0" numFmtId="164" xfId="0" applyAlignment="1" applyBorder="1" applyFont="1" applyNumberFormat="1">
      <alignment horizontal="center"/>
    </xf>
    <xf borderId="78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0625000000000002"/>
          <c:y val="0.04347826086956522"/>
          <c:w val="0.7166666666666667"/>
          <c:h val="0.717391304347826"/>
        </c:manualLayout>
      </c:layout>
      <c:barChart>
        <c:barDir val="col"/>
        <c:grouping val="stacked"/>
        <c:ser>
          <c:idx val="0"/>
          <c:order val="0"/>
          <c:spPr>
            <a:solidFill>
              <a:srgbClr val="666699"/>
            </a:solidFill>
          </c:spPr>
          <c:cat>
            <c:strRef>
              <c:f>'4.2.5'!$W$26:$W$41</c:f>
            </c:strRef>
          </c:cat>
          <c:val>
            <c:numRef>
              <c:f>'4.2.5'!$X$26:$X$41</c:f>
            </c:numRef>
          </c:val>
        </c:ser>
        <c:ser>
          <c:idx val="1"/>
          <c:order val="1"/>
          <c:spPr>
            <a:solidFill>
              <a:srgbClr val="802060"/>
            </a:solidFill>
          </c:spPr>
          <c:cat>
            <c:strRef>
              <c:f>'4.2.5'!$W$26:$W$41</c:f>
            </c:strRef>
          </c:cat>
          <c:val>
            <c:numRef>
              <c:f>'4.2.5'!$Y$26:$Y$41</c:f>
            </c:numRef>
          </c:val>
        </c:ser>
        <c:overlap val="100"/>
        <c:axId val="487322387"/>
        <c:axId val="1199102183"/>
      </c:barChart>
      <c:catAx>
        <c:axId val="4873223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txPr>
          <a:bodyPr rot="-540000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199102183"/>
      </c:catAx>
      <c:valAx>
        <c:axId val="11991021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t/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487322387"/>
      </c:val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8541666666666665"/>
          <c:y val="0.43788819875776686"/>
        </c:manualLayout>
      </c:layout>
      <c:overlay val="0"/>
      <c:txPr>
        <a:bodyPr/>
        <a:lstStyle/>
        <a:p>
          <a:pPr lvl="0">
            <a:defRPr b="0" i="0" sz="8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  <c:spPr>
    <a:solidFill>
      <a:srgbClr val="FFFFFF"/>
    </a:solidFill>
  </c:spPr>
</c:chartSpace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56</xdr:col>
      <xdr:colOff>19050</xdr:colOff>
      <xdr:row>24</xdr:row>
      <xdr:rowOff>0</xdr:rowOff>
    </xdr:from>
    <xdr:ext cx="4371975" cy="2314575"/>
    <xdr:graphicFrame>
      <xdr:nvGraphicFramePr>
        <xdr:cNvPr id="172758059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2" width="7.14"/>
    <col customWidth="1" min="23" max="23" width="9.43"/>
    <col customWidth="1" min="24" max="28" width="9.14"/>
    <col customWidth="1" min="29" max="29" width="8.14"/>
    <col customWidth="1" min="30" max="30" width="6.0"/>
    <col customWidth="1" min="31" max="31" width="6.14"/>
    <col customWidth="1" min="32" max="32" width="5.14"/>
    <col customWidth="1" min="33" max="33" width="5.0"/>
    <col customWidth="1" min="34" max="38" width="6.0"/>
    <col customWidth="1" min="39" max="39" width="7.0"/>
    <col customWidth="1" min="40" max="40" width="6.0"/>
    <col customWidth="1" min="41" max="41" width="7.0"/>
    <col customWidth="1" min="42" max="42" width="5.0"/>
    <col customWidth="1" min="43" max="43" width="7.0"/>
    <col customWidth="1" min="44" max="44" width="5.0"/>
    <col customWidth="1" min="45" max="45" width="6.0"/>
    <col customWidth="1" min="46" max="46" width="4.86"/>
    <col customWidth="1" min="47" max="47" width="6.0"/>
    <col customWidth="1" min="48" max="48" width="5.14"/>
    <col customWidth="1" min="49" max="49" width="7.0"/>
    <col customWidth="1" min="50" max="50" width="6.71"/>
    <col customWidth="1" min="51" max="51" width="8.71"/>
    <col customWidth="1" min="52" max="53" width="9.57"/>
    <col customWidth="1" min="54" max="54" width="8.29"/>
    <col customWidth="1" min="55" max="56" width="9.14"/>
    <col customWidth="1" min="57" max="57" width="8.14"/>
    <col customWidth="1" min="58" max="58" width="5.43"/>
    <col customWidth="1" min="59" max="59" width="5.57"/>
    <col customWidth="1" min="60" max="60" width="5.14"/>
    <col customWidth="1" min="61" max="61" width="5.0"/>
    <col customWidth="1" min="62" max="66" width="6.0"/>
    <col customWidth="1" min="67" max="67" width="7.0"/>
    <col customWidth="1" min="68" max="68" width="6.0"/>
    <col customWidth="1" min="69" max="69" width="7.0"/>
    <col customWidth="1" min="70" max="70" width="5.0"/>
    <col customWidth="1" min="71" max="71" width="7.0"/>
    <col customWidth="1" min="72" max="72" width="5.0"/>
    <col customWidth="1" min="73" max="73" width="6.0"/>
    <col customWidth="1" min="74" max="74" width="4.57"/>
    <col customWidth="1" min="75" max="75" width="6.0"/>
    <col customWidth="1" min="76" max="76" width="4.57"/>
    <col customWidth="1" min="77" max="77" width="7.0"/>
    <col customWidth="1" min="78" max="78" width="6.0"/>
    <col customWidth="1" min="79" max="79" width="8.71"/>
    <col customWidth="1" min="80" max="80" width="9.57"/>
  </cols>
  <sheetData>
    <row r="1" ht="12.75" customHeight="1">
      <c r="A1" s="1" t="s">
        <v>27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28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 t="s">
        <v>29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 t="s">
        <v>4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2" t="s">
        <v>5</v>
      </c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 t="s">
        <v>30</v>
      </c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ht="12.75" customHeight="1">
      <c r="A4" s="3" t="s">
        <v>31</v>
      </c>
      <c r="B4" s="4" t="s">
        <v>7</v>
      </c>
      <c r="C4" s="5"/>
      <c r="D4" s="6" t="s">
        <v>8</v>
      </c>
      <c r="E4" s="5"/>
      <c r="F4" s="4" t="s">
        <v>9</v>
      </c>
      <c r="G4" s="5"/>
      <c r="H4" s="7" t="s">
        <v>10</v>
      </c>
      <c r="I4" s="8"/>
      <c r="J4" s="4" t="s">
        <v>11</v>
      </c>
      <c r="K4" s="5"/>
      <c r="L4" s="7" t="s">
        <v>12</v>
      </c>
      <c r="M4" s="8"/>
      <c r="N4" s="4" t="s">
        <v>13</v>
      </c>
      <c r="O4" s="5"/>
      <c r="P4" s="7" t="s">
        <v>14</v>
      </c>
      <c r="Q4" s="8"/>
      <c r="R4" s="4" t="s">
        <v>15</v>
      </c>
      <c r="S4" s="5"/>
      <c r="T4" s="4" t="s">
        <v>16</v>
      </c>
      <c r="U4" s="5"/>
      <c r="V4" s="7" t="s">
        <v>17</v>
      </c>
      <c r="W4" s="9"/>
      <c r="X4" s="10"/>
      <c r="Y4" s="11" t="s">
        <v>18</v>
      </c>
      <c r="Z4" s="9"/>
      <c r="AA4" s="10"/>
      <c r="AB4" s="1"/>
      <c r="AC4" s="3" t="s">
        <v>31</v>
      </c>
      <c r="AD4" s="4" t="s">
        <v>7</v>
      </c>
      <c r="AE4" s="5"/>
      <c r="AF4" s="6" t="s">
        <v>8</v>
      </c>
      <c r="AG4" s="5"/>
      <c r="AH4" s="4" t="s">
        <v>9</v>
      </c>
      <c r="AI4" s="5"/>
      <c r="AJ4" s="7" t="s">
        <v>10</v>
      </c>
      <c r="AK4" s="8"/>
      <c r="AL4" s="4" t="s">
        <v>11</v>
      </c>
      <c r="AM4" s="5"/>
      <c r="AN4" s="7" t="s">
        <v>12</v>
      </c>
      <c r="AO4" s="8"/>
      <c r="AP4" s="4" t="s">
        <v>13</v>
      </c>
      <c r="AQ4" s="5"/>
      <c r="AR4" s="7" t="s">
        <v>14</v>
      </c>
      <c r="AS4" s="8"/>
      <c r="AT4" s="4" t="s">
        <v>15</v>
      </c>
      <c r="AU4" s="5"/>
      <c r="AV4" s="4" t="s">
        <v>16</v>
      </c>
      <c r="AW4" s="5"/>
      <c r="AX4" s="7" t="s">
        <v>17</v>
      </c>
      <c r="AY4" s="9"/>
      <c r="AZ4" s="10"/>
      <c r="BA4" s="11" t="s">
        <v>19</v>
      </c>
      <c r="BB4" s="9"/>
      <c r="BC4" s="10"/>
      <c r="BD4" s="1"/>
      <c r="BE4" s="3" t="s">
        <v>31</v>
      </c>
      <c r="BF4" s="4" t="s">
        <v>7</v>
      </c>
      <c r="BG4" s="5"/>
      <c r="BH4" s="6" t="s">
        <v>8</v>
      </c>
      <c r="BI4" s="5"/>
      <c r="BJ4" s="4" t="s">
        <v>9</v>
      </c>
      <c r="BK4" s="5"/>
      <c r="BL4" s="7" t="s">
        <v>10</v>
      </c>
      <c r="BM4" s="8"/>
      <c r="BN4" s="4" t="s">
        <v>11</v>
      </c>
      <c r="BO4" s="5"/>
      <c r="BP4" s="7" t="s">
        <v>12</v>
      </c>
      <c r="BQ4" s="8"/>
      <c r="BR4" s="4" t="s">
        <v>13</v>
      </c>
      <c r="BS4" s="5"/>
      <c r="BT4" s="7" t="s">
        <v>14</v>
      </c>
      <c r="BU4" s="8"/>
      <c r="BV4" s="4" t="s">
        <v>15</v>
      </c>
      <c r="BW4" s="5"/>
      <c r="BX4" s="4" t="s">
        <v>16</v>
      </c>
      <c r="BY4" s="5"/>
      <c r="BZ4" s="7" t="s">
        <v>17</v>
      </c>
      <c r="CA4" s="9"/>
      <c r="CB4" s="10"/>
    </row>
    <row r="5" ht="12.75" customHeight="1">
      <c r="A5" s="12"/>
      <c r="B5" s="13" t="s">
        <v>20</v>
      </c>
      <c r="C5" s="13" t="s">
        <v>21</v>
      </c>
      <c r="D5" s="14" t="s">
        <v>20</v>
      </c>
      <c r="E5" s="13" t="s">
        <v>21</v>
      </c>
      <c r="F5" s="13" t="s">
        <v>20</v>
      </c>
      <c r="G5" s="13" t="s">
        <v>21</v>
      </c>
      <c r="H5" s="13" t="s">
        <v>20</v>
      </c>
      <c r="I5" s="13" t="s">
        <v>21</v>
      </c>
      <c r="J5" s="13" t="s">
        <v>20</v>
      </c>
      <c r="K5" s="13" t="s">
        <v>21</v>
      </c>
      <c r="L5" s="13" t="s">
        <v>20</v>
      </c>
      <c r="M5" s="13" t="s">
        <v>21</v>
      </c>
      <c r="N5" s="13" t="s">
        <v>20</v>
      </c>
      <c r="O5" s="13" t="s">
        <v>21</v>
      </c>
      <c r="P5" s="13" t="s">
        <v>20</v>
      </c>
      <c r="Q5" s="13" t="s">
        <v>21</v>
      </c>
      <c r="R5" s="13" t="s">
        <v>20</v>
      </c>
      <c r="S5" s="13" t="s">
        <v>21</v>
      </c>
      <c r="T5" s="13" t="s">
        <v>20</v>
      </c>
      <c r="U5" s="13" t="s">
        <v>21</v>
      </c>
      <c r="V5" s="13" t="s">
        <v>20</v>
      </c>
      <c r="W5" s="13" t="s">
        <v>21</v>
      </c>
      <c r="X5" s="15" t="s">
        <v>22</v>
      </c>
      <c r="Y5" s="16" t="s">
        <v>20</v>
      </c>
      <c r="Z5" s="16" t="s">
        <v>21</v>
      </c>
      <c r="AA5" s="17" t="s">
        <v>22</v>
      </c>
      <c r="AB5" s="1"/>
      <c r="AC5" s="12"/>
      <c r="AD5" s="13" t="s">
        <v>20</v>
      </c>
      <c r="AE5" s="13" t="s">
        <v>21</v>
      </c>
      <c r="AF5" s="14" t="s">
        <v>20</v>
      </c>
      <c r="AG5" s="13" t="s">
        <v>21</v>
      </c>
      <c r="AH5" s="13" t="s">
        <v>20</v>
      </c>
      <c r="AI5" s="13" t="s">
        <v>21</v>
      </c>
      <c r="AJ5" s="13" t="s">
        <v>20</v>
      </c>
      <c r="AK5" s="13" t="s">
        <v>21</v>
      </c>
      <c r="AL5" s="13" t="s">
        <v>20</v>
      </c>
      <c r="AM5" s="13" t="s">
        <v>21</v>
      </c>
      <c r="AN5" s="13" t="s">
        <v>20</v>
      </c>
      <c r="AO5" s="13" t="s">
        <v>21</v>
      </c>
      <c r="AP5" s="13" t="s">
        <v>20</v>
      </c>
      <c r="AQ5" s="13" t="s">
        <v>21</v>
      </c>
      <c r="AR5" s="13" t="s">
        <v>20</v>
      </c>
      <c r="AS5" s="13" t="s">
        <v>21</v>
      </c>
      <c r="AT5" s="13" t="s">
        <v>20</v>
      </c>
      <c r="AU5" s="13" t="s">
        <v>21</v>
      </c>
      <c r="AV5" s="13" t="s">
        <v>20</v>
      </c>
      <c r="AW5" s="13" t="s">
        <v>21</v>
      </c>
      <c r="AX5" s="13" t="s">
        <v>20</v>
      </c>
      <c r="AY5" s="13" t="s">
        <v>21</v>
      </c>
      <c r="AZ5" s="15" t="s">
        <v>22</v>
      </c>
      <c r="BA5" s="16" t="s">
        <v>20</v>
      </c>
      <c r="BB5" s="16" t="s">
        <v>21</v>
      </c>
      <c r="BC5" s="17" t="s">
        <v>22</v>
      </c>
      <c r="BD5" s="1"/>
      <c r="BE5" s="12"/>
      <c r="BF5" s="13" t="s">
        <v>20</v>
      </c>
      <c r="BG5" s="13" t="s">
        <v>21</v>
      </c>
      <c r="BH5" s="14" t="s">
        <v>20</v>
      </c>
      <c r="BI5" s="13" t="s">
        <v>21</v>
      </c>
      <c r="BJ5" s="13" t="s">
        <v>20</v>
      </c>
      <c r="BK5" s="13" t="s">
        <v>21</v>
      </c>
      <c r="BL5" s="13" t="s">
        <v>20</v>
      </c>
      <c r="BM5" s="13" t="s">
        <v>21</v>
      </c>
      <c r="BN5" s="13" t="s">
        <v>20</v>
      </c>
      <c r="BO5" s="13" t="s">
        <v>21</v>
      </c>
      <c r="BP5" s="13" t="s">
        <v>20</v>
      </c>
      <c r="BQ5" s="13" t="s">
        <v>21</v>
      </c>
      <c r="BR5" s="13" t="s">
        <v>20</v>
      </c>
      <c r="BS5" s="13" t="s">
        <v>21</v>
      </c>
      <c r="BT5" s="13" t="s">
        <v>20</v>
      </c>
      <c r="BU5" s="13" t="s">
        <v>21</v>
      </c>
      <c r="BV5" s="13" t="s">
        <v>20</v>
      </c>
      <c r="BW5" s="13" t="s">
        <v>21</v>
      </c>
      <c r="BX5" s="13" t="s">
        <v>20</v>
      </c>
      <c r="BY5" s="13" t="s">
        <v>21</v>
      </c>
      <c r="BZ5" s="13" t="s">
        <v>20</v>
      </c>
      <c r="CA5" s="13" t="s">
        <v>21</v>
      </c>
      <c r="CB5" s="15" t="s">
        <v>22</v>
      </c>
    </row>
    <row r="6" ht="12.75" customHeight="1">
      <c r="A6" s="29">
        <v>1.0</v>
      </c>
      <c r="B6" s="30">
        <v>15704.0</v>
      </c>
      <c r="C6" s="31">
        <v>3777.930313543573</v>
      </c>
      <c r="D6" s="32">
        <v>8752.0</v>
      </c>
      <c r="E6" s="32">
        <v>6489.826441355366</v>
      </c>
      <c r="F6" s="30">
        <v>10805.0</v>
      </c>
      <c r="G6" s="31">
        <v>15776.506395454571</v>
      </c>
      <c r="H6" s="32">
        <v>13718.0</v>
      </c>
      <c r="I6" s="32">
        <v>44574.42000977902</v>
      </c>
      <c r="J6" s="30">
        <v>7408.0</v>
      </c>
      <c r="K6" s="31">
        <v>52329.98893802099</v>
      </c>
      <c r="L6" s="32">
        <v>3512.0</v>
      </c>
      <c r="M6" s="32">
        <v>48130.825553588584</v>
      </c>
      <c r="N6" s="30">
        <v>1170.0</v>
      </c>
      <c r="O6" s="31">
        <v>32642.34272063861</v>
      </c>
      <c r="P6" s="32">
        <v>64.0</v>
      </c>
      <c r="Q6" s="32">
        <v>4024.15</v>
      </c>
      <c r="R6" s="30">
        <v>4.0</v>
      </c>
      <c r="S6" s="31">
        <v>491.0</v>
      </c>
      <c r="T6" s="30"/>
      <c r="U6" s="31"/>
      <c r="V6" s="32">
        <f t="shared" ref="V6:W6" si="1">B6+D6+F6+H6+J6+L6+N6+P6+R6+T6</f>
        <v>61137</v>
      </c>
      <c r="W6" s="35">
        <f t="shared" si="1"/>
        <v>208236.9904</v>
      </c>
      <c r="X6" s="36">
        <f t="shared" ref="X6:X21" si="4">W6/V6</f>
        <v>3.406071452</v>
      </c>
      <c r="Y6" s="21">
        <f t="shared" ref="Y6:AA6" si="2">AX6</f>
        <v>69500</v>
      </c>
      <c r="Z6" s="22">
        <f t="shared" si="2"/>
        <v>224858.6156</v>
      </c>
      <c r="AA6" s="23">
        <f t="shared" si="2"/>
        <v>3.235375764</v>
      </c>
      <c r="AB6" s="1"/>
      <c r="AC6" s="29">
        <v>1.0</v>
      </c>
      <c r="AD6" s="30">
        <v>24188.0</v>
      </c>
      <c r="AE6" s="31">
        <v>5264.609739707286</v>
      </c>
      <c r="AF6" s="32">
        <v>8256.0</v>
      </c>
      <c r="AG6" s="32">
        <v>6171.337424483227</v>
      </c>
      <c r="AH6" s="30">
        <v>10113.0</v>
      </c>
      <c r="AI6" s="31">
        <v>14920.3879372488</v>
      </c>
      <c r="AJ6" s="32">
        <v>13463.0</v>
      </c>
      <c r="AK6" s="32">
        <v>44374.55731496627</v>
      </c>
      <c r="AL6" s="30">
        <v>8057.0</v>
      </c>
      <c r="AM6" s="31">
        <v>57123.85384853338</v>
      </c>
      <c r="AN6" s="32">
        <v>4034.0</v>
      </c>
      <c r="AO6" s="32">
        <v>55179.77008491952</v>
      </c>
      <c r="AP6" s="30">
        <v>1315.0</v>
      </c>
      <c r="AQ6" s="31">
        <v>36708.37927485091</v>
      </c>
      <c r="AR6" s="32">
        <v>70.0</v>
      </c>
      <c r="AS6" s="32">
        <v>4467.02</v>
      </c>
      <c r="AT6" s="30">
        <v>4.0</v>
      </c>
      <c r="AU6" s="31">
        <v>648.6999999999999</v>
      </c>
      <c r="AV6" s="30"/>
      <c r="AW6" s="31"/>
      <c r="AX6" s="32">
        <v>69500.0</v>
      </c>
      <c r="AY6" s="35">
        <v>224858.6156247094</v>
      </c>
      <c r="AZ6" s="36">
        <f t="shared" ref="AZ6:AZ22" si="6">AY6/AX6</f>
        <v>3.235375764</v>
      </c>
      <c r="BA6" s="21">
        <v>55929.0</v>
      </c>
      <c r="BB6" s="22">
        <v>247886.58051</v>
      </c>
      <c r="BC6" s="23">
        <v>4.432165433138444</v>
      </c>
      <c r="BD6" s="1"/>
      <c r="BE6" s="18">
        <v>1.0</v>
      </c>
      <c r="BF6" s="19">
        <v>9299.0</v>
      </c>
      <c r="BG6" s="20">
        <v>2459.833471</v>
      </c>
      <c r="BH6" s="21">
        <v>6549.0</v>
      </c>
      <c r="BI6" s="21">
        <v>4676.738199</v>
      </c>
      <c r="BJ6" s="19">
        <v>9672.0</v>
      </c>
      <c r="BK6" s="20">
        <v>13989.429704</v>
      </c>
      <c r="BL6" s="21">
        <v>14666.0</v>
      </c>
      <c r="BM6" s="21">
        <v>47590.701467</v>
      </c>
      <c r="BN6" s="19">
        <v>9340.0</v>
      </c>
      <c r="BO6" s="20">
        <v>65399.301486</v>
      </c>
      <c r="BP6" s="21">
        <v>4786.0</v>
      </c>
      <c r="BQ6" s="21">
        <v>65043.407053</v>
      </c>
      <c r="BR6" s="19">
        <v>1524.0</v>
      </c>
      <c r="BS6" s="20">
        <v>42461.54413</v>
      </c>
      <c r="BT6" s="21">
        <v>89.0</v>
      </c>
      <c r="BU6" s="21">
        <v>5624.025</v>
      </c>
      <c r="BV6" s="19">
        <v>4.0</v>
      </c>
      <c r="BW6" s="20">
        <v>641.6</v>
      </c>
      <c r="BX6" s="19">
        <v>0.0</v>
      </c>
      <c r="BY6" s="20">
        <v>0.0</v>
      </c>
      <c r="BZ6" s="21">
        <v>55929.0</v>
      </c>
      <c r="CA6" s="22">
        <v>247886.58051</v>
      </c>
      <c r="CB6" s="23">
        <f t="shared" ref="CB6:CB21" si="7">CA6/BZ6</f>
        <v>4.432165433</v>
      </c>
    </row>
    <row r="7" ht="12.75" customHeight="1">
      <c r="A7" s="37">
        <v>2.0</v>
      </c>
      <c r="B7" s="38">
        <v>1113.0</v>
      </c>
      <c r="C7" s="39">
        <v>340.0115561569263</v>
      </c>
      <c r="D7" s="40">
        <v>1654.0</v>
      </c>
      <c r="E7" s="40">
        <v>1241.5718317496248</v>
      </c>
      <c r="F7" s="38">
        <v>3160.0</v>
      </c>
      <c r="G7" s="39">
        <v>4703.846274872625</v>
      </c>
      <c r="H7" s="40">
        <v>6404.0</v>
      </c>
      <c r="I7" s="40">
        <v>21514.682881482408</v>
      </c>
      <c r="J7" s="38">
        <v>5428.0</v>
      </c>
      <c r="K7" s="39">
        <v>38913.824348007714</v>
      </c>
      <c r="L7" s="40">
        <v>3519.0</v>
      </c>
      <c r="M7" s="40">
        <v>48633.423050593556</v>
      </c>
      <c r="N7" s="38">
        <v>1298.0</v>
      </c>
      <c r="O7" s="39">
        <v>36258.78866000364</v>
      </c>
      <c r="P7" s="40">
        <v>77.0</v>
      </c>
      <c r="Q7" s="40">
        <v>4783.586666666668</v>
      </c>
      <c r="R7" s="38">
        <v>5.0</v>
      </c>
      <c r="S7" s="39">
        <v>763.4782485659659</v>
      </c>
      <c r="T7" s="38"/>
      <c r="U7" s="39"/>
      <c r="V7" s="40">
        <f t="shared" ref="V7:W7" si="3">B7+D7+F7+H7+J7+L7+N7+P7+R7+T7</f>
        <v>22658</v>
      </c>
      <c r="W7" s="40">
        <f t="shared" si="3"/>
        <v>157153.2135</v>
      </c>
      <c r="X7" s="41">
        <f t="shared" si="4"/>
        <v>6.935881963</v>
      </c>
      <c r="Y7" s="27">
        <f t="shared" ref="Y7:AA7" si="5">AX7</f>
        <v>23261</v>
      </c>
      <c r="Z7" s="27">
        <f t="shared" si="5"/>
        <v>171141.4178</v>
      </c>
      <c r="AA7" s="28">
        <f t="shared" si="5"/>
        <v>7.357440255</v>
      </c>
      <c r="AB7" s="1"/>
      <c r="AC7" s="37">
        <v>2.0</v>
      </c>
      <c r="AD7" s="38">
        <v>1321.0</v>
      </c>
      <c r="AE7" s="39">
        <v>403.5609559151312</v>
      </c>
      <c r="AF7" s="40">
        <v>1662.0</v>
      </c>
      <c r="AG7" s="40">
        <v>1246.472812219461</v>
      </c>
      <c r="AH7" s="38">
        <v>2966.0</v>
      </c>
      <c r="AI7" s="39">
        <v>4435.177248870969</v>
      </c>
      <c r="AJ7" s="40">
        <v>6307.0</v>
      </c>
      <c r="AK7" s="40">
        <v>21484.979897471</v>
      </c>
      <c r="AL7" s="38">
        <v>5529.0</v>
      </c>
      <c r="AM7" s="39">
        <v>39868.841103932</v>
      </c>
      <c r="AN7" s="40">
        <v>3871.0</v>
      </c>
      <c r="AO7" s="40">
        <v>53601.17115601296</v>
      </c>
      <c r="AP7" s="38">
        <v>1507.0</v>
      </c>
      <c r="AQ7" s="39">
        <v>42601.48791945403</v>
      </c>
      <c r="AR7" s="40">
        <v>87.0</v>
      </c>
      <c r="AS7" s="40">
        <v>5365.226666666666</v>
      </c>
      <c r="AT7" s="38">
        <v>11.0</v>
      </c>
      <c r="AU7" s="39">
        <v>2134.5</v>
      </c>
      <c r="AV7" s="38"/>
      <c r="AW7" s="39"/>
      <c r="AX7" s="40">
        <v>23261.0</v>
      </c>
      <c r="AY7" s="40">
        <v>171141.41776054222</v>
      </c>
      <c r="AZ7" s="41">
        <f t="shared" si="6"/>
        <v>7.357440255</v>
      </c>
      <c r="BA7" s="27">
        <v>22264.0</v>
      </c>
      <c r="BB7" s="27">
        <v>187803.70413499998</v>
      </c>
      <c r="BC7" s="28">
        <v>8.435308306458856</v>
      </c>
      <c r="BD7" s="1"/>
      <c r="BE7" s="24">
        <v>2.0</v>
      </c>
      <c r="BF7" s="25">
        <v>479.0</v>
      </c>
      <c r="BG7" s="26">
        <v>152.960205</v>
      </c>
      <c r="BH7" s="27">
        <v>1011.0</v>
      </c>
      <c r="BI7" s="27">
        <v>747.417509</v>
      </c>
      <c r="BJ7" s="25">
        <v>2310.0</v>
      </c>
      <c r="BK7" s="26">
        <v>3448.527555</v>
      </c>
      <c r="BL7" s="27">
        <v>6071.0</v>
      </c>
      <c r="BM7" s="27">
        <v>20612.137783</v>
      </c>
      <c r="BN7" s="25">
        <v>6072.0</v>
      </c>
      <c r="BO7" s="26">
        <v>43813.9676</v>
      </c>
      <c r="BP7" s="27">
        <v>4456.0</v>
      </c>
      <c r="BQ7" s="27">
        <v>61559.999715</v>
      </c>
      <c r="BR7" s="25">
        <v>1758.0</v>
      </c>
      <c r="BS7" s="26">
        <v>49592.595258</v>
      </c>
      <c r="BT7" s="27">
        <v>96.0</v>
      </c>
      <c r="BU7" s="27">
        <v>5947.19851</v>
      </c>
      <c r="BV7" s="25">
        <v>11.0</v>
      </c>
      <c r="BW7" s="26">
        <v>1928.9</v>
      </c>
      <c r="BX7" s="25">
        <v>0.0</v>
      </c>
      <c r="BY7" s="26">
        <v>0.0</v>
      </c>
      <c r="BZ7" s="27">
        <v>22264.0</v>
      </c>
      <c r="CA7" s="27">
        <v>187803.70413499998</v>
      </c>
      <c r="CB7" s="28">
        <f t="shared" si="7"/>
        <v>8.435308306</v>
      </c>
    </row>
    <row r="8" ht="12.75" customHeight="1">
      <c r="A8" s="37">
        <v>3.0</v>
      </c>
      <c r="B8" s="38">
        <v>104.0</v>
      </c>
      <c r="C8" s="39">
        <v>37.1873717240701</v>
      </c>
      <c r="D8" s="40">
        <v>352.0</v>
      </c>
      <c r="E8" s="40">
        <v>273.5152619261201</v>
      </c>
      <c r="F8" s="38">
        <v>733.0</v>
      </c>
      <c r="G8" s="39">
        <v>1105.2879467344671</v>
      </c>
      <c r="H8" s="40">
        <v>2250.0</v>
      </c>
      <c r="I8" s="40">
        <v>7791.280936872397</v>
      </c>
      <c r="J8" s="38">
        <v>2529.0</v>
      </c>
      <c r="K8" s="39">
        <v>18496.47533539188</v>
      </c>
      <c r="L8" s="40">
        <v>2270.0</v>
      </c>
      <c r="M8" s="40">
        <v>31840.708547457318</v>
      </c>
      <c r="N8" s="38">
        <v>1119.0</v>
      </c>
      <c r="O8" s="39">
        <v>31921.871557413717</v>
      </c>
      <c r="P8" s="40">
        <v>97.0</v>
      </c>
      <c r="Q8" s="40">
        <v>5977.062180685481</v>
      </c>
      <c r="R8" s="38">
        <v>5.0</v>
      </c>
      <c r="S8" s="39">
        <v>635.8600000000001</v>
      </c>
      <c r="T8" s="38"/>
      <c r="U8" s="39"/>
      <c r="V8" s="40">
        <f t="shared" ref="V8:W8" si="8">B8+D8+F8+H8+J8+L8+N8+P8+R8+T8</f>
        <v>9459</v>
      </c>
      <c r="W8" s="40">
        <f t="shared" si="8"/>
        <v>98079.24914</v>
      </c>
      <c r="X8" s="41">
        <f t="shared" si="4"/>
        <v>10.3688814</v>
      </c>
      <c r="Y8" s="27">
        <f t="shared" ref="Y8:AA8" si="9">AX8</f>
        <v>9560</v>
      </c>
      <c r="Z8" s="27">
        <f t="shared" si="9"/>
        <v>103759.8796</v>
      </c>
      <c r="AA8" s="28">
        <f t="shared" si="9"/>
        <v>10.85354389</v>
      </c>
      <c r="AB8" s="1"/>
      <c r="AC8" s="37">
        <v>3.0</v>
      </c>
      <c r="AD8" s="38">
        <v>116.0</v>
      </c>
      <c r="AE8" s="39">
        <v>36.86272923901898</v>
      </c>
      <c r="AF8" s="40">
        <v>309.0</v>
      </c>
      <c r="AG8" s="40">
        <v>237.2306567370527</v>
      </c>
      <c r="AH8" s="38">
        <v>735.0</v>
      </c>
      <c r="AI8" s="39">
        <v>1124.854132601065</v>
      </c>
      <c r="AJ8" s="40">
        <v>2150.0</v>
      </c>
      <c r="AK8" s="40">
        <v>7415.99522308979</v>
      </c>
      <c r="AL8" s="38">
        <v>2418.0</v>
      </c>
      <c r="AM8" s="39">
        <v>17682.62648554332</v>
      </c>
      <c r="AN8" s="40">
        <v>2474.0</v>
      </c>
      <c r="AO8" s="40">
        <v>34833.9485719885</v>
      </c>
      <c r="AP8" s="38">
        <v>1253.0</v>
      </c>
      <c r="AQ8" s="39">
        <v>35428.14001584858</v>
      </c>
      <c r="AR8" s="40">
        <v>98.0</v>
      </c>
      <c r="AS8" s="40">
        <v>6184.41180496249</v>
      </c>
      <c r="AT8" s="38">
        <v>7.0</v>
      </c>
      <c r="AU8" s="39">
        <v>815.8100000000001</v>
      </c>
      <c r="AV8" s="38"/>
      <c r="AW8" s="39"/>
      <c r="AX8" s="40">
        <v>9560.0</v>
      </c>
      <c r="AY8" s="40">
        <v>103759.87962000981</v>
      </c>
      <c r="AZ8" s="41">
        <f t="shared" si="6"/>
        <v>10.85354389</v>
      </c>
      <c r="BA8" s="27">
        <v>9368.0</v>
      </c>
      <c r="BB8" s="27">
        <v>115104.013743</v>
      </c>
      <c r="BC8" s="28">
        <v>12.286935711251068</v>
      </c>
      <c r="BD8" s="1"/>
      <c r="BE8" s="24">
        <v>3.0</v>
      </c>
      <c r="BF8" s="25">
        <v>50.0</v>
      </c>
      <c r="BG8" s="26">
        <v>18.127253</v>
      </c>
      <c r="BH8" s="27">
        <v>159.0</v>
      </c>
      <c r="BI8" s="27">
        <v>127.479707</v>
      </c>
      <c r="BJ8" s="25">
        <v>516.0</v>
      </c>
      <c r="BK8" s="26">
        <v>781.200582</v>
      </c>
      <c r="BL8" s="27">
        <v>1801.0</v>
      </c>
      <c r="BM8" s="27">
        <v>6311.464779</v>
      </c>
      <c r="BN8" s="25">
        <v>2453.0</v>
      </c>
      <c r="BO8" s="26">
        <v>17900.271343</v>
      </c>
      <c r="BP8" s="27">
        <v>2762.0</v>
      </c>
      <c r="BQ8" s="27">
        <v>39052.405963</v>
      </c>
      <c r="BR8" s="25">
        <v>1502.0</v>
      </c>
      <c r="BS8" s="26">
        <v>42457.345008</v>
      </c>
      <c r="BT8" s="27">
        <v>118.0</v>
      </c>
      <c r="BU8" s="27">
        <v>7553.869108</v>
      </c>
      <c r="BV8" s="25">
        <v>7.0</v>
      </c>
      <c r="BW8" s="26">
        <v>901.85</v>
      </c>
      <c r="BX8" s="25">
        <v>0.0</v>
      </c>
      <c r="BY8" s="26">
        <v>0.0</v>
      </c>
      <c r="BZ8" s="27">
        <v>9368.0</v>
      </c>
      <c r="CA8" s="27">
        <v>115104.013743</v>
      </c>
      <c r="CB8" s="28">
        <f t="shared" si="7"/>
        <v>12.28693571</v>
      </c>
    </row>
    <row r="9" ht="12.75" customHeight="1">
      <c r="A9" s="37">
        <v>4.0</v>
      </c>
      <c r="B9" s="38">
        <v>20.0</v>
      </c>
      <c r="C9" s="39">
        <v>6.849638303227078</v>
      </c>
      <c r="D9" s="40">
        <v>52.0</v>
      </c>
      <c r="E9" s="40">
        <v>37.05257134205751</v>
      </c>
      <c r="F9" s="38">
        <v>176.0</v>
      </c>
      <c r="G9" s="39">
        <v>267.7221868587184</v>
      </c>
      <c r="H9" s="40">
        <v>813.0</v>
      </c>
      <c r="I9" s="40">
        <v>2824.6104244242383</v>
      </c>
      <c r="J9" s="38">
        <v>1220.0</v>
      </c>
      <c r="K9" s="39">
        <v>8977.874877910603</v>
      </c>
      <c r="L9" s="40">
        <v>1341.0</v>
      </c>
      <c r="M9" s="40">
        <v>19128.577189317544</v>
      </c>
      <c r="N9" s="38">
        <v>875.0</v>
      </c>
      <c r="O9" s="39">
        <v>25206.88434672011</v>
      </c>
      <c r="P9" s="40">
        <v>75.0</v>
      </c>
      <c r="Q9" s="40">
        <v>4705.000000000001</v>
      </c>
      <c r="R9" s="38">
        <v>5.0</v>
      </c>
      <c r="S9" s="39">
        <v>755.03</v>
      </c>
      <c r="T9" s="38"/>
      <c r="U9" s="39"/>
      <c r="V9" s="40">
        <f t="shared" ref="V9:W9" si="10">B9+D9+F9+H9+J9+L9+N9+P9+R9+T9</f>
        <v>4577</v>
      </c>
      <c r="W9" s="40">
        <f t="shared" si="10"/>
        <v>61909.60123</v>
      </c>
      <c r="X9" s="41">
        <f t="shared" si="4"/>
        <v>13.52624016</v>
      </c>
      <c r="Y9" s="27">
        <f t="shared" ref="Y9:AA9" si="11">AX9</f>
        <v>4448</v>
      </c>
      <c r="Z9" s="27">
        <f t="shared" si="11"/>
        <v>62564.10959</v>
      </c>
      <c r="AA9" s="28">
        <f t="shared" si="11"/>
        <v>14.06567212</v>
      </c>
      <c r="AB9" s="1"/>
      <c r="AC9" s="37">
        <v>4.0</v>
      </c>
      <c r="AD9" s="38">
        <v>37.0</v>
      </c>
      <c r="AE9" s="39">
        <v>9.024340557085344</v>
      </c>
      <c r="AF9" s="40">
        <v>73.0</v>
      </c>
      <c r="AG9" s="40">
        <v>54.73658577500517</v>
      </c>
      <c r="AH9" s="38">
        <v>191.0</v>
      </c>
      <c r="AI9" s="39">
        <v>289.0550415507357</v>
      </c>
      <c r="AJ9" s="40">
        <v>719.0</v>
      </c>
      <c r="AK9" s="40">
        <v>2516.07546310968</v>
      </c>
      <c r="AL9" s="38">
        <v>1166.0</v>
      </c>
      <c r="AM9" s="39">
        <v>8602.798848710188</v>
      </c>
      <c r="AN9" s="40">
        <v>1270.0</v>
      </c>
      <c r="AO9" s="40">
        <v>18224.65641741697</v>
      </c>
      <c r="AP9" s="38">
        <v>891.0</v>
      </c>
      <c r="AQ9" s="39">
        <v>26035.26039127932</v>
      </c>
      <c r="AR9" s="40">
        <v>96.0</v>
      </c>
      <c r="AS9" s="40">
        <v>6193.2025</v>
      </c>
      <c r="AT9" s="38">
        <v>5.0</v>
      </c>
      <c r="AU9" s="39">
        <v>639.3000000000001</v>
      </c>
      <c r="AV9" s="38"/>
      <c r="AW9" s="39"/>
      <c r="AX9" s="40">
        <v>4448.0</v>
      </c>
      <c r="AY9" s="40">
        <v>62564.109588398984</v>
      </c>
      <c r="AZ9" s="41">
        <f t="shared" si="6"/>
        <v>14.06567212</v>
      </c>
      <c r="BA9" s="27">
        <v>4265.0</v>
      </c>
      <c r="BB9" s="27">
        <v>68236.997793</v>
      </c>
      <c r="BC9" s="28">
        <v>15.999296082766707</v>
      </c>
      <c r="BD9" s="1"/>
      <c r="BE9" s="24">
        <v>4.0</v>
      </c>
      <c r="BF9" s="25">
        <v>18.0</v>
      </c>
      <c r="BG9" s="26">
        <v>4.240243</v>
      </c>
      <c r="BH9" s="27">
        <v>33.0</v>
      </c>
      <c r="BI9" s="27">
        <v>23.571913</v>
      </c>
      <c r="BJ9" s="25">
        <v>127.0</v>
      </c>
      <c r="BK9" s="26">
        <v>191.038845</v>
      </c>
      <c r="BL9" s="27">
        <v>592.0</v>
      </c>
      <c r="BM9" s="27">
        <v>2088.904113</v>
      </c>
      <c r="BN9" s="25">
        <v>984.0</v>
      </c>
      <c r="BO9" s="26">
        <v>7286.235796</v>
      </c>
      <c r="BP9" s="27">
        <v>1341.0</v>
      </c>
      <c r="BQ9" s="27">
        <v>19348.804864</v>
      </c>
      <c r="BR9" s="25">
        <v>1035.0</v>
      </c>
      <c r="BS9" s="26">
        <v>30241.922826</v>
      </c>
      <c r="BT9" s="27">
        <v>128.0</v>
      </c>
      <c r="BU9" s="27">
        <v>8135.779213</v>
      </c>
      <c r="BV9" s="25">
        <v>7.0</v>
      </c>
      <c r="BW9" s="26">
        <v>916.49998</v>
      </c>
      <c r="BX9" s="25">
        <v>0.0</v>
      </c>
      <c r="BY9" s="26">
        <v>0.0</v>
      </c>
      <c r="BZ9" s="27">
        <v>4265.0</v>
      </c>
      <c r="CA9" s="27">
        <v>68236.997793</v>
      </c>
      <c r="CB9" s="28">
        <f t="shared" si="7"/>
        <v>15.99929608</v>
      </c>
    </row>
    <row r="10" ht="12.75" customHeight="1">
      <c r="A10" s="37">
        <v>5.0</v>
      </c>
      <c r="B10" s="38">
        <v>28.0</v>
      </c>
      <c r="C10" s="39">
        <v>9.13913211788212</v>
      </c>
      <c r="D10" s="40">
        <v>33.0</v>
      </c>
      <c r="E10" s="40">
        <v>26.80466547619048</v>
      </c>
      <c r="F10" s="38">
        <v>71.0</v>
      </c>
      <c r="G10" s="39">
        <v>111.15719876591564</v>
      </c>
      <c r="H10" s="40">
        <v>341.0</v>
      </c>
      <c r="I10" s="40">
        <v>1200.892908013703</v>
      </c>
      <c r="J10" s="38">
        <v>506.0</v>
      </c>
      <c r="K10" s="39">
        <v>3780.5359437532825</v>
      </c>
      <c r="L10" s="40">
        <v>680.0</v>
      </c>
      <c r="M10" s="40">
        <v>9750.945004751182</v>
      </c>
      <c r="N10" s="38">
        <v>591.0</v>
      </c>
      <c r="O10" s="39">
        <v>17374.075542030307</v>
      </c>
      <c r="P10" s="40">
        <v>81.0</v>
      </c>
      <c r="Q10" s="40">
        <v>5291.663505668935</v>
      </c>
      <c r="R10" s="38">
        <v>3.0</v>
      </c>
      <c r="S10" s="39">
        <v>349.4</v>
      </c>
      <c r="T10" s="38"/>
      <c r="U10" s="39"/>
      <c r="V10" s="40">
        <f t="shared" ref="V10:W10" si="12">B10+D10+F10+H10+J10+L10+N10+P10+R10+T10</f>
        <v>2334</v>
      </c>
      <c r="W10" s="40">
        <f t="shared" si="12"/>
        <v>37894.6139</v>
      </c>
      <c r="X10" s="41">
        <f t="shared" si="4"/>
        <v>16.23590998</v>
      </c>
      <c r="Y10" s="27">
        <f t="shared" ref="Y10:AA10" si="13">AX10</f>
        <v>2300</v>
      </c>
      <c r="Z10" s="27">
        <f t="shared" si="13"/>
        <v>39466.04892</v>
      </c>
      <c r="AA10" s="28">
        <f t="shared" si="13"/>
        <v>17.1591517</v>
      </c>
      <c r="AB10" s="1"/>
      <c r="AC10" s="37">
        <v>5.0</v>
      </c>
      <c r="AD10" s="38">
        <v>2.0</v>
      </c>
      <c r="AE10" s="39">
        <v>0.616975045787548</v>
      </c>
      <c r="AF10" s="40">
        <v>33.0</v>
      </c>
      <c r="AG10" s="40">
        <v>25.61466269825261</v>
      </c>
      <c r="AH10" s="38">
        <v>81.0</v>
      </c>
      <c r="AI10" s="39">
        <v>124.0843846173993</v>
      </c>
      <c r="AJ10" s="40">
        <v>319.0</v>
      </c>
      <c r="AK10" s="40">
        <v>1100.844112130558</v>
      </c>
      <c r="AL10" s="38">
        <v>475.0</v>
      </c>
      <c r="AM10" s="39">
        <v>3539.086927523789</v>
      </c>
      <c r="AN10" s="40">
        <v>667.0</v>
      </c>
      <c r="AO10" s="40">
        <v>9583.945327037474</v>
      </c>
      <c r="AP10" s="38">
        <v>633.0</v>
      </c>
      <c r="AQ10" s="39">
        <v>18769.77152773416</v>
      </c>
      <c r="AR10" s="40">
        <v>84.0</v>
      </c>
      <c r="AS10" s="40">
        <v>5483.745000000001</v>
      </c>
      <c r="AT10" s="38">
        <v>6.0</v>
      </c>
      <c r="AU10" s="39">
        <v>838.34</v>
      </c>
      <c r="AV10" s="38"/>
      <c r="AW10" s="39"/>
      <c r="AX10" s="40">
        <v>2300.0</v>
      </c>
      <c r="AY10" s="40">
        <v>39466.04891678742</v>
      </c>
      <c r="AZ10" s="41">
        <f t="shared" si="6"/>
        <v>17.1591517</v>
      </c>
      <c r="BA10" s="27">
        <v>2211.0</v>
      </c>
      <c r="BB10" s="27">
        <v>43697.202785</v>
      </c>
      <c r="BC10" s="28">
        <v>19.763547166440524</v>
      </c>
      <c r="BD10" s="1"/>
      <c r="BE10" s="24">
        <v>5.0</v>
      </c>
      <c r="BF10" s="25">
        <v>5.0</v>
      </c>
      <c r="BG10" s="26">
        <v>1.582813</v>
      </c>
      <c r="BH10" s="27">
        <v>15.0</v>
      </c>
      <c r="BI10" s="27">
        <v>11.496703</v>
      </c>
      <c r="BJ10" s="25">
        <v>38.0</v>
      </c>
      <c r="BK10" s="26">
        <v>63.132133</v>
      </c>
      <c r="BL10" s="27">
        <v>221.0</v>
      </c>
      <c r="BM10" s="27">
        <v>781.623367</v>
      </c>
      <c r="BN10" s="25">
        <v>438.0</v>
      </c>
      <c r="BO10" s="26">
        <v>3252.330739</v>
      </c>
      <c r="BP10" s="27">
        <v>630.0</v>
      </c>
      <c r="BQ10" s="27">
        <v>9043.882415</v>
      </c>
      <c r="BR10" s="25">
        <v>745.0</v>
      </c>
      <c r="BS10" s="26">
        <v>22428.552245</v>
      </c>
      <c r="BT10" s="27">
        <v>112.0</v>
      </c>
      <c r="BU10" s="27">
        <v>7126.76237</v>
      </c>
      <c r="BV10" s="25">
        <v>7.0</v>
      </c>
      <c r="BW10" s="26">
        <v>987.84</v>
      </c>
      <c r="BX10" s="25">
        <v>0.0</v>
      </c>
      <c r="BY10" s="26">
        <v>0.0</v>
      </c>
      <c r="BZ10" s="27">
        <v>2211.0</v>
      </c>
      <c r="CA10" s="27">
        <v>43697.202785</v>
      </c>
      <c r="CB10" s="28">
        <f t="shared" si="7"/>
        <v>19.76354717</v>
      </c>
    </row>
    <row r="11" ht="12.75" customHeight="1">
      <c r="A11" s="37">
        <v>6.0</v>
      </c>
      <c r="B11" s="38">
        <v>3.0</v>
      </c>
      <c r="C11" s="39">
        <v>0.574285714285713</v>
      </c>
      <c r="D11" s="40">
        <v>3.0</v>
      </c>
      <c r="E11" s="40">
        <v>2.215529411764706</v>
      </c>
      <c r="F11" s="38">
        <v>27.0</v>
      </c>
      <c r="G11" s="39">
        <v>44.07476190476189</v>
      </c>
      <c r="H11" s="40">
        <v>116.0</v>
      </c>
      <c r="I11" s="40">
        <v>423.9497976631547</v>
      </c>
      <c r="J11" s="38">
        <v>226.0</v>
      </c>
      <c r="K11" s="39">
        <v>1704.553667418109</v>
      </c>
      <c r="L11" s="40">
        <v>382.0</v>
      </c>
      <c r="M11" s="40">
        <v>5567.759866412702</v>
      </c>
      <c r="N11" s="38">
        <v>438.0</v>
      </c>
      <c r="O11" s="39">
        <v>13534.764345155127</v>
      </c>
      <c r="P11" s="40">
        <v>74.0</v>
      </c>
      <c r="Q11" s="40">
        <v>4579.971846666667</v>
      </c>
      <c r="R11" s="38">
        <v>8.0</v>
      </c>
      <c r="S11" s="39">
        <v>1247.836666666667</v>
      </c>
      <c r="T11" s="38"/>
      <c r="U11" s="39"/>
      <c r="V11" s="40">
        <f t="shared" ref="V11:W11" si="14">B11+D11+F11+H11+J11+L11+N11+P11+R11+T11</f>
        <v>1277</v>
      </c>
      <c r="W11" s="40">
        <f t="shared" si="14"/>
        <v>27105.70077</v>
      </c>
      <c r="X11" s="41">
        <f t="shared" si="4"/>
        <v>21.22607734</v>
      </c>
      <c r="Y11" s="27">
        <f t="shared" ref="Y11:AA11" si="15">AX11</f>
        <v>1198</v>
      </c>
      <c r="Z11" s="27">
        <f t="shared" si="15"/>
        <v>27152.52763</v>
      </c>
      <c r="AA11" s="28">
        <f t="shared" si="15"/>
        <v>22.66488116</v>
      </c>
      <c r="AB11" s="1"/>
      <c r="AC11" s="37">
        <v>6.0</v>
      </c>
      <c r="AD11" s="38"/>
      <c r="AE11" s="39"/>
      <c r="AF11" s="40">
        <v>13.0</v>
      </c>
      <c r="AG11" s="40">
        <v>10.30591666666665</v>
      </c>
      <c r="AH11" s="38">
        <v>31.0</v>
      </c>
      <c r="AI11" s="39">
        <v>54.02370560412692</v>
      </c>
      <c r="AJ11" s="40">
        <v>123.0</v>
      </c>
      <c r="AK11" s="40">
        <v>429.9550945835956</v>
      </c>
      <c r="AL11" s="38">
        <v>183.0</v>
      </c>
      <c r="AM11" s="39">
        <v>1370.751876115932</v>
      </c>
      <c r="AN11" s="40">
        <v>343.0</v>
      </c>
      <c r="AO11" s="40">
        <v>5030.895262019369</v>
      </c>
      <c r="AP11" s="38">
        <v>396.0</v>
      </c>
      <c r="AQ11" s="39">
        <v>12295.5739563742</v>
      </c>
      <c r="AR11" s="40">
        <v>95.0</v>
      </c>
      <c r="AS11" s="40">
        <v>6165.175150586735</v>
      </c>
      <c r="AT11" s="38">
        <v>14.0</v>
      </c>
      <c r="AU11" s="39">
        <v>1795.846666666667</v>
      </c>
      <c r="AV11" s="38"/>
      <c r="AW11" s="39"/>
      <c r="AX11" s="40">
        <v>1198.0</v>
      </c>
      <c r="AY11" s="40">
        <v>27152.527628617296</v>
      </c>
      <c r="AZ11" s="41">
        <f t="shared" si="6"/>
        <v>22.66488116</v>
      </c>
      <c r="BA11" s="27">
        <v>1097.0</v>
      </c>
      <c r="BB11" s="27">
        <v>27607.27994</v>
      </c>
      <c r="BC11" s="28">
        <v>25.16616220601641</v>
      </c>
      <c r="BD11" s="1"/>
      <c r="BE11" s="24">
        <v>6.0</v>
      </c>
      <c r="BF11" s="25"/>
      <c r="BG11" s="26"/>
      <c r="BH11" s="27">
        <v>5.0</v>
      </c>
      <c r="BI11" s="27">
        <v>4.665</v>
      </c>
      <c r="BJ11" s="25">
        <v>22.0</v>
      </c>
      <c r="BK11" s="26">
        <v>38.349842</v>
      </c>
      <c r="BL11" s="27">
        <v>68.0</v>
      </c>
      <c r="BM11" s="27">
        <v>236.45846</v>
      </c>
      <c r="BN11" s="25">
        <v>126.0</v>
      </c>
      <c r="BO11" s="26">
        <v>957.919157</v>
      </c>
      <c r="BP11" s="27">
        <v>318.0</v>
      </c>
      <c r="BQ11" s="27">
        <v>4715.650398</v>
      </c>
      <c r="BR11" s="25">
        <v>446.0</v>
      </c>
      <c r="BS11" s="26">
        <v>13860.829578</v>
      </c>
      <c r="BT11" s="27">
        <v>104.0</v>
      </c>
      <c r="BU11" s="27">
        <v>6789.542375</v>
      </c>
      <c r="BV11" s="25">
        <v>8.0</v>
      </c>
      <c r="BW11" s="26">
        <v>1003.86513</v>
      </c>
      <c r="BX11" s="25">
        <v>0.0</v>
      </c>
      <c r="BY11" s="26">
        <v>0.0</v>
      </c>
      <c r="BZ11" s="27">
        <v>1097.0</v>
      </c>
      <c r="CA11" s="27">
        <v>27607.27994</v>
      </c>
      <c r="CB11" s="28">
        <f t="shared" si="7"/>
        <v>25.16616221</v>
      </c>
    </row>
    <row r="12" ht="12.75" customHeight="1">
      <c r="A12" s="37">
        <v>7.0</v>
      </c>
      <c r="B12" s="38"/>
      <c r="C12" s="39"/>
      <c r="D12" s="40">
        <v>6.0</v>
      </c>
      <c r="E12" s="40">
        <v>5.632499999999999</v>
      </c>
      <c r="F12" s="38">
        <v>11.0</v>
      </c>
      <c r="G12" s="39">
        <v>17.0575</v>
      </c>
      <c r="H12" s="40">
        <v>37.0</v>
      </c>
      <c r="I12" s="40">
        <v>127.21591233877344</v>
      </c>
      <c r="J12" s="38">
        <v>113.0</v>
      </c>
      <c r="K12" s="39">
        <v>839.6967408808155</v>
      </c>
      <c r="L12" s="40">
        <v>200.0</v>
      </c>
      <c r="M12" s="40">
        <v>3009.0637654819166</v>
      </c>
      <c r="N12" s="38">
        <v>268.0</v>
      </c>
      <c r="O12" s="39">
        <v>8416.63525050313</v>
      </c>
      <c r="P12" s="40">
        <v>74.0</v>
      </c>
      <c r="Q12" s="40">
        <v>4986.804672941175</v>
      </c>
      <c r="R12" s="38">
        <v>12.0</v>
      </c>
      <c r="S12" s="39">
        <v>1582.3882667017363</v>
      </c>
      <c r="T12" s="38"/>
      <c r="U12" s="39"/>
      <c r="V12" s="40">
        <f t="shared" ref="V12:W12" si="16">B12+D12+F12+H12+J12+L12+N12+P12+R12+T12</f>
        <v>721</v>
      </c>
      <c r="W12" s="40">
        <f t="shared" si="16"/>
        <v>18984.49461</v>
      </c>
      <c r="X12" s="41">
        <f t="shared" si="4"/>
        <v>26.33078309</v>
      </c>
      <c r="Y12" s="27">
        <f t="shared" ref="Y12:AA12" si="17">AX12</f>
        <v>689</v>
      </c>
      <c r="Z12" s="27">
        <f t="shared" si="17"/>
        <v>18052.21891</v>
      </c>
      <c r="AA12" s="28">
        <f t="shared" si="17"/>
        <v>26.200608</v>
      </c>
      <c r="AB12" s="1"/>
      <c r="AC12" s="37">
        <v>7.0</v>
      </c>
      <c r="AD12" s="38">
        <v>3.0</v>
      </c>
      <c r="AE12" s="39">
        <v>0.853714285714299</v>
      </c>
      <c r="AF12" s="40"/>
      <c r="AG12" s="40"/>
      <c r="AH12" s="38">
        <v>18.0</v>
      </c>
      <c r="AI12" s="39">
        <v>26.3277777777778</v>
      </c>
      <c r="AJ12" s="40">
        <v>61.0</v>
      </c>
      <c r="AK12" s="40">
        <v>233.8528655133368</v>
      </c>
      <c r="AL12" s="38">
        <v>101.0</v>
      </c>
      <c r="AM12" s="39">
        <v>750.1783824665479</v>
      </c>
      <c r="AN12" s="40">
        <v>141.0</v>
      </c>
      <c r="AO12" s="40">
        <v>2127.371585679435</v>
      </c>
      <c r="AP12" s="38">
        <v>283.0</v>
      </c>
      <c r="AQ12" s="39">
        <v>8979.206501647888</v>
      </c>
      <c r="AR12" s="40">
        <v>75.0</v>
      </c>
      <c r="AS12" s="40">
        <v>4950.354816796367</v>
      </c>
      <c r="AT12" s="38">
        <v>7.0</v>
      </c>
      <c r="AU12" s="39">
        <v>984.073266701736</v>
      </c>
      <c r="AV12" s="38"/>
      <c r="AW12" s="39"/>
      <c r="AX12" s="40">
        <v>689.0</v>
      </c>
      <c r="AY12" s="40">
        <v>18052.218910868804</v>
      </c>
      <c r="AZ12" s="41">
        <f t="shared" si="6"/>
        <v>26.200608</v>
      </c>
      <c r="BA12" s="27">
        <v>631.0</v>
      </c>
      <c r="BB12" s="27">
        <v>18009.342038</v>
      </c>
      <c r="BC12" s="28">
        <v>28.540954101426305</v>
      </c>
      <c r="BD12" s="1"/>
      <c r="BE12" s="24">
        <v>7.0</v>
      </c>
      <c r="BF12" s="25"/>
      <c r="BG12" s="26"/>
      <c r="BH12" s="27">
        <v>1.0</v>
      </c>
      <c r="BI12" s="27">
        <v>0.9282</v>
      </c>
      <c r="BJ12" s="25">
        <v>7.0</v>
      </c>
      <c r="BK12" s="26">
        <v>11.278675</v>
      </c>
      <c r="BL12" s="27">
        <v>40.0</v>
      </c>
      <c r="BM12" s="27">
        <v>145.354551</v>
      </c>
      <c r="BN12" s="25">
        <v>90.0</v>
      </c>
      <c r="BO12" s="26">
        <v>702.786575</v>
      </c>
      <c r="BP12" s="27">
        <v>148.0</v>
      </c>
      <c r="BQ12" s="27">
        <v>2241.624247</v>
      </c>
      <c r="BR12" s="25">
        <v>254.0</v>
      </c>
      <c r="BS12" s="26">
        <v>8291.80706</v>
      </c>
      <c r="BT12" s="27">
        <v>80.0</v>
      </c>
      <c r="BU12" s="27">
        <v>5192.83273</v>
      </c>
      <c r="BV12" s="25">
        <v>11.0</v>
      </c>
      <c r="BW12" s="26">
        <v>1422.73</v>
      </c>
      <c r="BX12" s="25">
        <v>0.0</v>
      </c>
      <c r="BY12" s="26">
        <v>0.0</v>
      </c>
      <c r="BZ12" s="27">
        <v>631.0</v>
      </c>
      <c r="CA12" s="27">
        <v>18009.342038</v>
      </c>
      <c r="CB12" s="28">
        <f t="shared" si="7"/>
        <v>28.5409541</v>
      </c>
    </row>
    <row r="13" ht="12.75" customHeight="1">
      <c r="A13" s="37">
        <v>8.0</v>
      </c>
      <c r="B13" s="38"/>
      <c r="C13" s="39"/>
      <c r="D13" s="40"/>
      <c r="E13" s="40"/>
      <c r="F13" s="38">
        <v>5.0</v>
      </c>
      <c r="G13" s="39">
        <v>7.29361904761905</v>
      </c>
      <c r="H13" s="40">
        <v>27.0</v>
      </c>
      <c r="I13" s="40">
        <v>92.16000000000003</v>
      </c>
      <c r="J13" s="38">
        <v>67.0</v>
      </c>
      <c r="K13" s="39">
        <v>522.5317385186415</v>
      </c>
      <c r="L13" s="40">
        <v>108.0</v>
      </c>
      <c r="M13" s="40">
        <v>1589.9572466165762</v>
      </c>
      <c r="N13" s="38">
        <v>201.0</v>
      </c>
      <c r="O13" s="39">
        <v>6327.640663828398</v>
      </c>
      <c r="P13" s="40">
        <v>60.0</v>
      </c>
      <c r="Q13" s="40">
        <v>3837.883184534296</v>
      </c>
      <c r="R13" s="38">
        <v>7.0</v>
      </c>
      <c r="S13" s="39">
        <v>817.096666666667</v>
      </c>
      <c r="T13" s="38"/>
      <c r="U13" s="39"/>
      <c r="V13" s="40">
        <f t="shared" ref="V13:W13" si="18">B13+D13+F13+H13+J13+L13+N13+P13+R13+T13</f>
        <v>475</v>
      </c>
      <c r="W13" s="40">
        <f t="shared" si="18"/>
        <v>13194.56312</v>
      </c>
      <c r="X13" s="41">
        <f t="shared" si="4"/>
        <v>27.77802762</v>
      </c>
      <c r="Y13" s="27">
        <f t="shared" ref="Y13:AA13" si="19">AX13</f>
        <v>463</v>
      </c>
      <c r="Z13" s="27">
        <f t="shared" si="19"/>
        <v>13721.7817</v>
      </c>
      <c r="AA13" s="28">
        <f t="shared" si="19"/>
        <v>29.63667753</v>
      </c>
      <c r="AB13" s="1"/>
      <c r="AC13" s="37">
        <v>8.0</v>
      </c>
      <c r="AD13" s="38"/>
      <c r="AE13" s="39"/>
      <c r="AF13" s="40">
        <v>2.0</v>
      </c>
      <c r="AG13" s="40">
        <v>1.84</v>
      </c>
      <c r="AH13" s="38">
        <v>8.0</v>
      </c>
      <c r="AI13" s="39">
        <v>11.60511904761906</v>
      </c>
      <c r="AJ13" s="40">
        <v>51.0</v>
      </c>
      <c r="AK13" s="40">
        <v>185.6702630703029</v>
      </c>
      <c r="AL13" s="38">
        <v>54.0</v>
      </c>
      <c r="AM13" s="39">
        <v>404.9736904761908</v>
      </c>
      <c r="AN13" s="40">
        <v>92.0</v>
      </c>
      <c r="AO13" s="40">
        <v>1358.190150760309</v>
      </c>
      <c r="AP13" s="38">
        <v>175.0</v>
      </c>
      <c r="AQ13" s="39">
        <v>5779.276188921388</v>
      </c>
      <c r="AR13" s="40">
        <v>70.0</v>
      </c>
      <c r="AS13" s="40">
        <v>4643.671044803623</v>
      </c>
      <c r="AT13" s="38">
        <v>11.0</v>
      </c>
      <c r="AU13" s="39">
        <v>1336.555238095238</v>
      </c>
      <c r="AV13" s="38"/>
      <c r="AW13" s="39"/>
      <c r="AX13" s="40">
        <v>463.0</v>
      </c>
      <c r="AY13" s="40">
        <v>13721.78169517467</v>
      </c>
      <c r="AZ13" s="41">
        <f t="shared" si="6"/>
        <v>29.63667753</v>
      </c>
      <c r="BA13" s="27">
        <v>396.0</v>
      </c>
      <c r="BB13" s="27">
        <v>14852.679363000001</v>
      </c>
      <c r="BC13" s="28">
        <v>37.50676606818182</v>
      </c>
      <c r="BD13" s="1"/>
      <c r="BE13" s="24">
        <v>8.0</v>
      </c>
      <c r="BF13" s="25"/>
      <c r="BG13" s="26"/>
      <c r="BH13" s="27"/>
      <c r="BI13" s="27"/>
      <c r="BJ13" s="25">
        <v>3.0</v>
      </c>
      <c r="BK13" s="26">
        <v>3.795</v>
      </c>
      <c r="BL13" s="27">
        <v>20.0</v>
      </c>
      <c r="BM13" s="27">
        <v>66.478618</v>
      </c>
      <c r="BN13" s="25">
        <v>35.0</v>
      </c>
      <c r="BO13" s="26">
        <v>254.121608</v>
      </c>
      <c r="BP13" s="27">
        <v>71.0</v>
      </c>
      <c r="BQ13" s="27">
        <v>1043.140449</v>
      </c>
      <c r="BR13" s="25">
        <v>175.0</v>
      </c>
      <c r="BS13" s="26">
        <v>5850.384178</v>
      </c>
      <c r="BT13" s="27">
        <v>75.0</v>
      </c>
      <c r="BU13" s="27">
        <v>5173.15747</v>
      </c>
      <c r="BV13" s="25">
        <v>17.0</v>
      </c>
      <c r="BW13" s="26">
        <v>2461.60204</v>
      </c>
      <c r="BX13" s="25">
        <v>0.0</v>
      </c>
      <c r="BY13" s="26">
        <v>0.0</v>
      </c>
      <c r="BZ13" s="27">
        <v>396.0</v>
      </c>
      <c r="CA13" s="27">
        <v>14852.679363000001</v>
      </c>
      <c r="CB13" s="28">
        <f t="shared" si="7"/>
        <v>37.50676607</v>
      </c>
    </row>
    <row r="14" ht="12.75" customHeight="1">
      <c r="A14" s="37">
        <v>9.0</v>
      </c>
      <c r="B14" s="38"/>
      <c r="C14" s="39"/>
      <c r="D14" s="40"/>
      <c r="E14" s="40"/>
      <c r="F14" s="38"/>
      <c r="G14" s="39"/>
      <c r="H14" s="40">
        <v>5.0</v>
      </c>
      <c r="I14" s="40">
        <v>20.60583333333334</v>
      </c>
      <c r="J14" s="38">
        <v>35.0</v>
      </c>
      <c r="K14" s="39">
        <v>256.5700287806502</v>
      </c>
      <c r="L14" s="40">
        <v>62.0</v>
      </c>
      <c r="M14" s="40">
        <v>904.8203620123842</v>
      </c>
      <c r="N14" s="38">
        <v>129.0</v>
      </c>
      <c r="O14" s="39">
        <v>4049.737608124105</v>
      </c>
      <c r="P14" s="40">
        <v>54.0</v>
      </c>
      <c r="Q14" s="40">
        <v>3598.938058852501</v>
      </c>
      <c r="R14" s="38">
        <v>9.0</v>
      </c>
      <c r="S14" s="39">
        <v>1206.1499999999999</v>
      </c>
      <c r="T14" s="38"/>
      <c r="U14" s="39"/>
      <c r="V14" s="40">
        <f t="shared" ref="V14:W14" si="20">B14+D14+F14+H14+J14+L14+N14+P14+R14+T14</f>
        <v>294</v>
      </c>
      <c r="W14" s="40">
        <f t="shared" si="20"/>
        <v>10036.82189</v>
      </c>
      <c r="X14" s="41">
        <f t="shared" si="4"/>
        <v>34.13884997</v>
      </c>
      <c r="Y14" s="27">
        <f t="shared" ref="Y14:AA14" si="21">AX14</f>
        <v>277</v>
      </c>
      <c r="Z14" s="27">
        <f t="shared" si="21"/>
        <v>10156.67076</v>
      </c>
      <c r="AA14" s="28">
        <f t="shared" si="21"/>
        <v>36.66668144</v>
      </c>
      <c r="AB14" s="1"/>
      <c r="AC14" s="37">
        <v>9.0</v>
      </c>
      <c r="AD14" s="38"/>
      <c r="AE14" s="39"/>
      <c r="AF14" s="40">
        <v>1.0</v>
      </c>
      <c r="AG14" s="40">
        <v>0.7</v>
      </c>
      <c r="AH14" s="38">
        <v>6.0</v>
      </c>
      <c r="AI14" s="39">
        <v>8.395</v>
      </c>
      <c r="AJ14" s="40">
        <v>15.0</v>
      </c>
      <c r="AK14" s="40">
        <v>53.43666666666667</v>
      </c>
      <c r="AL14" s="38">
        <v>29.0</v>
      </c>
      <c r="AM14" s="39">
        <v>214.5834277643261</v>
      </c>
      <c r="AN14" s="40">
        <v>42.0</v>
      </c>
      <c r="AO14" s="40">
        <v>647.0139527657874</v>
      </c>
      <c r="AP14" s="38">
        <v>116.0</v>
      </c>
      <c r="AQ14" s="39">
        <v>3716.650128529452</v>
      </c>
      <c r="AR14" s="40">
        <v>55.0</v>
      </c>
      <c r="AS14" s="40">
        <v>3704.568285061848</v>
      </c>
      <c r="AT14" s="38">
        <v>13.0</v>
      </c>
      <c r="AU14" s="39">
        <v>1811.32329766537</v>
      </c>
      <c r="AV14" s="38"/>
      <c r="AW14" s="39"/>
      <c r="AX14" s="40">
        <v>277.0</v>
      </c>
      <c r="AY14" s="40">
        <v>10156.67075845345</v>
      </c>
      <c r="AZ14" s="41">
        <f t="shared" si="6"/>
        <v>36.66668144</v>
      </c>
      <c r="BA14" s="27">
        <v>241.0</v>
      </c>
      <c r="BB14" s="27">
        <v>10882.078849000001</v>
      </c>
      <c r="BC14" s="28">
        <v>45.15385414522822</v>
      </c>
      <c r="BD14" s="1"/>
      <c r="BE14" s="24">
        <v>9.0</v>
      </c>
      <c r="BF14" s="25"/>
      <c r="BG14" s="26"/>
      <c r="BH14" s="27"/>
      <c r="BI14" s="27"/>
      <c r="BJ14" s="25">
        <v>3.0</v>
      </c>
      <c r="BK14" s="26">
        <v>4.70998</v>
      </c>
      <c r="BL14" s="27">
        <v>4.0</v>
      </c>
      <c r="BM14" s="27">
        <v>11.2375</v>
      </c>
      <c r="BN14" s="25">
        <v>18.0</v>
      </c>
      <c r="BO14" s="26">
        <v>140.135737</v>
      </c>
      <c r="BP14" s="27">
        <v>31.0</v>
      </c>
      <c r="BQ14" s="27">
        <v>454.078843</v>
      </c>
      <c r="BR14" s="25">
        <v>103.0</v>
      </c>
      <c r="BS14" s="26">
        <v>3375.673369</v>
      </c>
      <c r="BT14" s="27">
        <v>65.0</v>
      </c>
      <c r="BU14" s="27">
        <v>4595.64356</v>
      </c>
      <c r="BV14" s="25">
        <v>17.0</v>
      </c>
      <c r="BW14" s="26">
        <v>2300.59986</v>
      </c>
      <c r="BX14" s="25">
        <v>0.0</v>
      </c>
      <c r="BY14" s="26">
        <v>0.0</v>
      </c>
      <c r="BZ14" s="27">
        <v>241.0</v>
      </c>
      <c r="CA14" s="27">
        <v>10882.078849000001</v>
      </c>
      <c r="CB14" s="28">
        <f t="shared" si="7"/>
        <v>45.15385415</v>
      </c>
    </row>
    <row r="15" ht="12.75" customHeight="1">
      <c r="A15" s="37">
        <v>10.0</v>
      </c>
      <c r="B15" s="38"/>
      <c r="C15" s="39"/>
      <c r="D15" s="40"/>
      <c r="E15" s="40"/>
      <c r="F15" s="38">
        <v>2.0</v>
      </c>
      <c r="G15" s="39">
        <v>3.56733333333334</v>
      </c>
      <c r="H15" s="40">
        <v>15.0</v>
      </c>
      <c r="I15" s="40">
        <v>52.03174999999999</v>
      </c>
      <c r="J15" s="38">
        <v>23.0</v>
      </c>
      <c r="K15" s="39">
        <v>158.02946569318894</v>
      </c>
      <c r="L15" s="40">
        <v>41.0</v>
      </c>
      <c r="M15" s="40">
        <v>631.581180575552</v>
      </c>
      <c r="N15" s="38">
        <v>84.0</v>
      </c>
      <c r="O15" s="39">
        <v>2743.069031504396</v>
      </c>
      <c r="P15" s="40">
        <v>40.0</v>
      </c>
      <c r="Q15" s="40">
        <v>2665.1686222676526</v>
      </c>
      <c r="R15" s="38">
        <v>12.0</v>
      </c>
      <c r="S15" s="39">
        <v>1377.69</v>
      </c>
      <c r="T15" s="38"/>
      <c r="U15" s="39"/>
      <c r="V15" s="40">
        <f t="shared" ref="V15:W15" si="22">B15+D15+F15+H15+J15+L15+N15+P15+R15+T15</f>
        <v>217</v>
      </c>
      <c r="W15" s="40">
        <f t="shared" si="22"/>
        <v>7631.137383</v>
      </c>
      <c r="X15" s="41">
        <f t="shared" si="4"/>
        <v>35.16653172</v>
      </c>
      <c r="Y15" s="27">
        <f t="shared" ref="Y15:AA15" si="23">AX15</f>
        <v>184</v>
      </c>
      <c r="Z15" s="27">
        <f t="shared" si="23"/>
        <v>7600.2884</v>
      </c>
      <c r="AA15" s="28">
        <f t="shared" si="23"/>
        <v>41.30591522</v>
      </c>
      <c r="AB15" s="1"/>
      <c r="AC15" s="37">
        <v>10.0</v>
      </c>
      <c r="AD15" s="38"/>
      <c r="AE15" s="39"/>
      <c r="AF15" s="40"/>
      <c r="AG15" s="40"/>
      <c r="AH15" s="38">
        <v>1.0</v>
      </c>
      <c r="AI15" s="39">
        <v>1.94</v>
      </c>
      <c r="AJ15" s="40">
        <v>12.0</v>
      </c>
      <c r="AK15" s="40">
        <v>44.24250000000001</v>
      </c>
      <c r="AL15" s="38">
        <v>26.0</v>
      </c>
      <c r="AM15" s="39">
        <v>191.812751507104</v>
      </c>
      <c r="AN15" s="40">
        <v>26.0</v>
      </c>
      <c r="AO15" s="40">
        <v>391.7348920331756</v>
      </c>
      <c r="AP15" s="38">
        <v>62.0</v>
      </c>
      <c r="AQ15" s="39">
        <v>2085.638983155236</v>
      </c>
      <c r="AR15" s="40">
        <v>43.0</v>
      </c>
      <c r="AS15" s="40">
        <v>3134.177606942496</v>
      </c>
      <c r="AT15" s="38">
        <v>14.0</v>
      </c>
      <c r="AU15" s="39">
        <v>1750.741666666667</v>
      </c>
      <c r="AV15" s="38"/>
      <c r="AW15" s="39"/>
      <c r="AX15" s="40">
        <v>184.0</v>
      </c>
      <c r="AY15" s="40">
        <v>7600.288400304678</v>
      </c>
      <c r="AZ15" s="41">
        <f t="shared" si="6"/>
        <v>41.30591522</v>
      </c>
      <c r="BA15" s="27">
        <v>141.0</v>
      </c>
      <c r="BB15" s="27">
        <v>7390.427786</v>
      </c>
      <c r="BC15" s="28">
        <v>52.41438146099291</v>
      </c>
      <c r="BD15" s="1"/>
      <c r="BE15" s="24">
        <v>10.0</v>
      </c>
      <c r="BF15" s="25"/>
      <c r="BG15" s="26"/>
      <c r="BH15" s="27"/>
      <c r="BI15" s="27"/>
      <c r="BJ15" s="25"/>
      <c r="BK15" s="26"/>
      <c r="BL15" s="27">
        <v>1.0</v>
      </c>
      <c r="BM15" s="27">
        <v>2.68</v>
      </c>
      <c r="BN15" s="25">
        <v>8.0</v>
      </c>
      <c r="BO15" s="26">
        <v>65.334938</v>
      </c>
      <c r="BP15" s="27">
        <v>20.0</v>
      </c>
      <c r="BQ15" s="27">
        <v>303.468136</v>
      </c>
      <c r="BR15" s="25">
        <v>44.0</v>
      </c>
      <c r="BS15" s="26">
        <v>1482.221526</v>
      </c>
      <c r="BT15" s="27">
        <v>54.0</v>
      </c>
      <c r="BU15" s="27">
        <v>3752.533186</v>
      </c>
      <c r="BV15" s="25">
        <v>14.0</v>
      </c>
      <c r="BW15" s="26">
        <v>1784.19</v>
      </c>
      <c r="BX15" s="25">
        <v>0.0</v>
      </c>
      <c r="BY15" s="26">
        <v>0.0</v>
      </c>
      <c r="BZ15" s="27">
        <v>141.0</v>
      </c>
      <c r="CA15" s="27">
        <v>7390.427786</v>
      </c>
      <c r="CB15" s="28">
        <f t="shared" si="7"/>
        <v>52.41438146</v>
      </c>
    </row>
    <row r="16" ht="12.75" customHeight="1">
      <c r="A16" s="56" t="s">
        <v>32</v>
      </c>
      <c r="B16" s="38"/>
      <c r="C16" s="39"/>
      <c r="D16" s="40"/>
      <c r="E16" s="40"/>
      <c r="F16" s="38"/>
      <c r="G16" s="39"/>
      <c r="H16" s="40">
        <v>4.0</v>
      </c>
      <c r="I16" s="40">
        <v>15.65214285714286</v>
      </c>
      <c r="J16" s="38">
        <v>24.0</v>
      </c>
      <c r="K16" s="39">
        <v>189.8755347712816</v>
      </c>
      <c r="L16" s="40">
        <v>61.0</v>
      </c>
      <c r="M16" s="40">
        <v>929.1438044970663</v>
      </c>
      <c r="N16" s="38">
        <v>213.0</v>
      </c>
      <c r="O16" s="39">
        <v>7380.877969315048</v>
      </c>
      <c r="P16" s="40">
        <v>124.0</v>
      </c>
      <c r="Q16" s="40">
        <v>8682.371221767864</v>
      </c>
      <c r="R16" s="38">
        <v>50.0</v>
      </c>
      <c r="S16" s="39">
        <v>6724.675581733412</v>
      </c>
      <c r="T16" s="38">
        <v>1.0</v>
      </c>
      <c r="U16" s="39">
        <v>671.66</v>
      </c>
      <c r="V16" s="40">
        <f t="shared" ref="V16:W16" si="24">B16+D16+F16+H16+J16+L16+N16+P16+R16+T16</f>
        <v>477</v>
      </c>
      <c r="W16" s="40">
        <f t="shared" si="24"/>
        <v>24594.25625</v>
      </c>
      <c r="X16" s="41">
        <f t="shared" si="4"/>
        <v>51.56028565</v>
      </c>
      <c r="Y16" s="27">
        <f t="shared" ref="Y16:AA16" si="25">AX16</f>
        <v>436</v>
      </c>
      <c r="Z16" s="27">
        <f t="shared" si="25"/>
        <v>22259.99987</v>
      </c>
      <c r="AA16" s="28">
        <f t="shared" si="25"/>
        <v>51.05504558</v>
      </c>
      <c r="AB16" s="1"/>
      <c r="AC16" s="56" t="s">
        <v>32</v>
      </c>
      <c r="AD16" s="38"/>
      <c r="AE16" s="39"/>
      <c r="AF16" s="40"/>
      <c r="AG16" s="40"/>
      <c r="AH16" s="38">
        <v>2.0</v>
      </c>
      <c r="AI16" s="39">
        <v>2.6</v>
      </c>
      <c r="AJ16" s="40">
        <v>16.0</v>
      </c>
      <c r="AK16" s="40">
        <v>54.11615454545454</v>
      </c>
      <c r="AL16" s="38">
        <v>32.0</v>
      </c>
      <c r="AM16" s="39">
        <v>248.3071314285713</v>
      </c>
      <c r="AN16" s="40">
        <v>60.0</v>
      </c>
      <c r="AO16" s="40">
        <v>891.7675132118914</v>
      </c>
      <c r="AP16" s="38">
        <v>148.0</v>
      </c>
      <c r="AQ16" s="39">
        <v>5034.98003616945</v>
      </c>
      <c r="AR16" s="40">
        <v>125.0</v>
      </c>
      <c r="AS16" s="40">
        <v>8868.432682014429</v>
      </c>
      <c r="AT16" s="38">
        <v>53.0</v>
      </c>
      <c r="AU16" s="39">
        <v>7159.796354970746</v>
      </c>
      <c r="AV16" s="38"/>
      <c r="AW16" s="39"/>
      <c r="AX16" s="40">
        <v>436.0</v>
      </c>
      <c r="AY16" s="40">
        <v>22259.999872340537</v>
      </c>
      <c r="AZ16" s="41">
        <f t="shared" si="6"/>
        <v>51.05504558</v>
      </c>
      <c r="BA16" s="27">
        <v>357.0</v>
      </c>
      <c r="BB16" s="27">
        <v>23687.264355999996</v>
      </c>
      <c r="BC16" s="28">
        <v>66.35088054901959</v>
      </c>
      <c r="BD16" s="1"/>
      <c r="BE16" s="42" t="s">
        <v>32</v>
      </c>
      <c r="BF16" s="25"/>
      <c r="BG16" s="26"/>
      <c r="BH16" s="27"/>
      <c r="BI16" s="27"/>
      <c r="BJ16" s="25"/>
      <c r="BK16" s="26"/>
      <c r="BL16" s="27">
        <v>4.0</v>
      </c>
      <c r="BM16" s="27">
        <v>17.78</v>
      </c>
      <c r="BN16" s="25">
        <v>8.0</v>
      </c>
      <c r="BO16" s="26">
        <v>68.664154</v>
      </c>
      <c r="BP16" s="27">
        <v>26.0</v>
      </c>
      <c r="BQ16" s="27">
        <v>403.403466</v>
      </c>
      <c r="BR16" s="25">
        <v>115.0</v>
      </c>
      <c r="BS16" s="26">
        <v>4057.71933</v>
      </c>
      <c r="BT16" s="27">
        <v>142.0</v>
      </c>
      <c r="BU16" s="27">
        <v>10288.84248</v>
      </c>
      <c r="BV16" s="25">
        <v>62.0</v>
      </c>
      <c r="BW16" s="26">
        <v>8850.854926</v>
      </c>
      <c r="BX16" s="25">
        <v>0.0</v>
      </c>
      <c r="BY16" s="26">
        <v>0.0</v>
      </c>
      <c r="BZ16" s="27">
        <v>357.0</v>
      </c>
      <c r="CA16" s="27">
        <v>23687.264355999996</v>
      </c>
      <c r="CB16" s="28">
        <f t="shared" si="7"/>
        <v>66.35088055</v>
      </c>
    </row>
    <row r="17" ht="12.75" customHeight="1">
      <c r="A17" s="61" t="s">
        <v>33</v>
      </c>
      <c r="B17" s="38"/>
      <c r="C17" s="39"/>
      <c r="D17" s="40"/>
      <c r="E17" s="40"/>
      <c r="F17" s="38"/>
      <c r="G17" s="39"/>
      <c r="H17" s="40"/>
      <c r="I17" s="40"/>
      <c r="J17" s="38">
        <v>2.0</v>
      </c>
      <c r="K17" s="39">
        <v>18.0</v>
      </c>
      <c r="L17" s="40">
        <v>5.0</v>
      </c>
      <c r="M17" s="40">
        <v>79.49755277218179</v>
      </c>
      <c r="N17" s="38">
        <v>72.0</v>
      </c>
      <c r="O17" s="39">
        <v>2487.9556373269093</v>
      </c>
      <c r="P17" s="40">
        <v>56.0</v>
      </c>
      <c r="Q17" s="40">
        <v>4041.482051590674</v>
      </c>
      <c r="R17" s="38">
        <v>64.0</v>
      </c>
      <c r="S17" s="39">
        <v>9806.01729022479</v>
      </c>
      <c r="T17" s="38"/>
      <c r="U17" s="39"/>
      <c r="V17" s="40">
        <f t="shared" ref="V17:W17" si="26">B17+D17+F17+H17+J17+L17+N17+P17+R17+T17</f>
        <v>199</v>
      </c>
      <c r="W17" s="40">
        <f t="shared" si="26"/>
        <v>16432.95253</v>
      </c>
      <c r="X17" s="41">
        <f t="shared" si="4"/>
        <v>82.57765091</v>
      </c>
      <c r="Y17" s="27">
        <f t="shared" ref="Y17:AA17" si="27">AX17</f>
        <v>202</v>
      </c>
      <c r="Z17" s="27">
        <f t="shared" si="27"/>
        <v>17580.82518</v>
      </c>
      <c r="AA17" s="28">
        <f t="shared" si="27"/>
        <v>87.03378801</v>
      </c>
      <c r="AB17" s="1"/>
      <c r="AC17" s="61" t="s">
        <v>33</v>
      </c>
      <c r="AD17" s="38"/>
      <c r="AE17" s="39"/>
      <c r="AF17" s="40"/>
      <c r="AG17" s="40"/>
      <c r="AH17" s="38"/>
      <c r="AI17" s="39"/>
      <c r="AJ17" s="40">
        <v>5.0</v>
      </c>
      <c r="AK17" s="40">
        <v>16.0325</v>
      </c>
      <c r="AL17" s="38">
        <v>8.0</v>
      </c>
      <c r="AM17" s="39">
        <v>56.071428571428584</v>
      </c>
      <c r="AN17" s="40">
        <v>16.0</v>
      </c>
      <c r="AO17" s="40">
        <v>242.22748334337558</v>
      </c>
      <c r="AP17" s="38">
        <v>46.0</v>
      </c>
      <c r="AQ17" s="39">
        <v>1638.469277771033</v>
      </c>
      <c r="AR17" s="40">
        <v>63.0</v>
      </c>
      <c r="AS17" s="40">
        <v>4511.511262130744</v>
      </c>
      <c r="AT17" s="38">
        <v>62.0</v>
      </c>
      <c r="AU17" s="39">
        <v>9621.563226609538</v>
      </c>
      <c r="AV17" s="38">
        <v>2.0</v>
      </c>
      <c r="AW17" s="39">
        <v>1494.9499999999998</v>
      </c>
      <c r="AX17" s="40">
        <v>202.0</v>
      </c>
      <c r="AY17" s="40">
        <v>17580.82517842612</v>
      </c>
      <c r="AZ17" s="41">
        <f t="shared" si="6"/>
        <v>87.03378801</v>
      </c>
      <c r="BA17" s="27">
        <v>114.0</v>
      </c>
      <c r="BB17" s="27">
        <v>12833.805477</v>
      </c>
      <c r="BC17" s="28">
        <v>112.57724102631579</v>
      </c>
      <c r="BD17" s="1"/>
      <c r="BE17" s="43" t="s">
        <v>33</v>
      </c>
      <c r="BF17" s="25"/>
      <c r="BG17" s="26"/>
      <c r="BH17" s="27"/>
      <c r="BI17" s="27"/>
      <c r="BJ17" s="25"/>
      <c r="BK17" s="26"/>
      <c r="BL17" s="27"/>
      <c r="BM17" s="27"/>
      <c r="BN17" s="25"/>
      <c r="BO17" s="26"/>
      <c r="BP17" s="27">
        <v>1.0</v>
      </c>
      <c r="BQ17" s="27">
        <v>13.064546</v>
      </c>
      <c r="BR17" s="25">
        <v>19.0</v>
      </c>
      <c r="BS17" s="26">
        <v>701.803015</v>
      </c>
      <c r="BT17" s="27">
        <v>35.0</v>
      </c>
      <c r="BU17" s="27">
        <v>2438.2766330000004</v>
      </c>
      <c r="BV17" s="25">
        <v>58.0</v>
      </c>
      <c r="BW17" s="26">
        <v>8906.781283</v>
      </c>
      <c r="BX17" s="25">
        <v>1.0</v>
      </c>
      <c r="BY17" s="26">
        <v>773.88</v>
      </c>
      <c r="BZ17" s="27">
        <v>114.0</v>
      </c>
      <c r="CA17" s="27">
        <v>12833.805477</v>
      </c>
      <c r="CB17" s="28">
        <f t="shared" si="7"/>
        <v>112.577241</v>
      </c>
    </row>
    <row r="18" ht="12.75" customHeight="1">
      <c r="A18" s="75" t="s">
        <v>35</v>
      </c>
      <c r="B18" s="38"/>
      <c r="C18" s="39"/>
      <c r="D18" s="40"/>
      <c r="E18" s="40"/>
      <c r="F18" s="38"/>
      <c r="G18" s="39"/>
      <c r="H18" s="40"/>
      <c r="I18" s="40"/>
      <c r="J18" s="38"/>
      <c r="K18" s="39"/>
      <c r="L18" s="40">
        <v>4.0</v>
      </c>
      <c r="M18" s="40">
        <v>72.9578217821782</v>
      </c>
      <c r="N18" s="38">
        <v>37.0</v>
      </c>
      <c r="O18" s="39">
        <v>1303.9319220612524</v>
      </c>
      <c r="P18" s="40">
        <v>63.0</v>
      </c>
      <c r="Q18" s="40">
        <v>4633.4669126164235</v>
      </c>
      <c r="R18" s="38">
        <v>76.0</v>
      </c>
      <c r="S18" s="39">
        <v>12985.338497849056</v>
      </c>
      <c r="T18" s="38">
        <v>1.0</v>
      </c>
      <c r="U18" s="39">
        <v>507.37</v>
      </c>
      <c r="V18" s="40">
        <f t="shared" ref="V18:W18" si="28">B18+D18+F18+H18+J18+L18+N18+P18+R18+T18</f>
        <v>181</v>
      </c>
      <c r="W18" s="40">
        <f t="shared" si="28"/>
        <v>19503.06515</v>
      </c>
      <c r="X18" s="41">
        <f t="shared" si="4"/>
        <v>107.7517412</v>
      </c>
      <c r="Y18" s="27">
        <f t="shared" ref="Y18:AA18" si="29">AX18</f>
        <v>165</v>
      </c>
      <c r="Z18" s="27">
        <f t="shared" si="29"/>
        <v>21449.13705</v>
      </c>
      <c r="AA18" s="28">
        <f t="shared" si="29"/>
        <v>129.99477</v>
      </c>
      <c r="AB18" s="1"/>
      <c r="AC18" s="75" t="s">
        <v>35</v>
      </c>
      <c r="AD18" s="38"/>
      <c r="AE18" s="39"/>
      <c r="AF18" s="40"/>
      <c r="AG18" s="40"/>
      <c r="AH18" s="38"/>
      <c r="AI18" s="39"/>
      <c r="AJ18" s="40">
        <v>5.0</v>
      </c>
      <c r="AK18" s="40">
        <v>19.87</v>
      </c>
      <c r="AL18" s="38">
        <v>8.0</v>
      </c>
      <c r="AM18" s="39">
        <v>58.199999999999996</v>
      </c>
      <c r="AN18" s="40">
        <v>4.0</v>
      </c>
      <c r="AO18" s="40">
        <v>53.260000000000005</v>
      </c>
      <c r="AP18" s="38">
        <v>23.0</v>
      </c>
      <c r="AQ18" s="39">
        <v>831.0930146216978</v>
      </c>
      <c r="AR18" s="40">
        <v>32.0</v>
      </c>
      <c r="AS18" s="40">
        <v>2375.408089241078</v>
      </c>
      <c r="AT18" s="38">
        <v>92.0</v>
      </c>
      <c r="AU18" s="39">
        <v>17576.14595034914</v>
      </c>
      <c r="AV18" s="38">
        <v>1.0</v>
      </c>
      <c r="AW18" s="39">
        <v>535.16</v>
      </c>
      <c r="AX18" s="40">
        <v>165.0</v>
      </c>
      <c r="AY18" s="40">
        <v>21449.13705421192</v>
      </c>
      <c r="AZ18" s="41">
        <f t="shared" si="6"/>
        <v>129.99477</v>
      </c>
      <c r="BA18" s="27">
        <v>105.0</v>
      </c>
      <c r="BB18" s="27">
        <v>19394.09862</v>
      </c>
      <c r="BC18" s="28">
        <v>184.70570114285715</v>
      </c>
      <c r="BD18" s="1"/>
      <c r="BE18" s="44" t="s">
        <v>35</v>
      </c>
      <c r="BF18" s="25"/>
      <c r="BG18" s="26"/>
      <c r="BH18" s="27"/>
      <c r="BI18" s="27"/>
      <c r="BJ18" s="25"/>
      <c r="BK18" s="26"/>
      <c r="BL18" s="27"/>
      <c r="BM18" s="27"/>
      <c r="BN18" s="25"/>
      <c r="BO18" s="26"/>
      <c r="BP18" s="27"/>
      <c r="BQ18" s="27"/>
      <c r="BR18" s="25">
        <v>3.0</v>
      </c>
      <c r="BS18" s="26">
        <v>110.46</v>
      </c>
      <c r="BT18" s="27">
        <v>16.0</v>
      </c>
      <c r="BU18" s="27">
        <v>1115.7813600000002</v>
      </c>
      <c r="BV18" s="25">
        <v>85.0</v>
      </c>
      <c r="BW18" s="26">
        <v>17665.49726</v>
      </c>
      <c r="BX18" s="25">
        <v>1.0</v>
      </c>
      <c r="BY18" s="26">
        <v>502.36</v>
      </c>
      <c r="BZ18" s="27">
        <v>105.0</v>
      </c>
      <c r="CA18" s="27">
        <v>19394.09862</v>
      </c>
      <c r="CB18" s="28">
        <f t="shared" si="7"/>
        <v>184.7057011</v>
      </c>
    </row>
    <row r="19" ht="12.75" customHeight="1">
      <c r="A19" s="75" t="s">
        <v>44</v>
      </c>
      <c r="B19" s="38"/>
      <c r="C19" s="39"/>
      <c r="D19" s="40"/>
      <c r="E19" s="40"/>
      <c r="F19" s="38"/>
      <c r="G19" s="39"/>
      <c r="H19" s="40"/>
      <c r="I19" s="40"/>
      <c r="J19" s="38"/>
      <c r="K19" s="39"/>
      <c r="L19" s="40">
        <v>1.0</v>
      </c>
      <c r="M19" s="40">
        <v>18.479375</v>
      </c>
      <c r="N19" s="38">
        <v>13.0</v>
      </c>
      <c r="O19" s="39">
        <v>464.21648909043597</v>
      </c>
      <c r="P19" s="40">
        <v>39.0</v>
      </c>
      <c r="Q19" s="40">
        <v>2850.934456982282</v>
      </c>
      <c r="R19" s="38">
        <v>132.0</v>
      </c>
      <c r="S19" s="39">
        <v>34598.38780563188</v>
      </c>
      <c r="T19" s="38">
        <v>35.0</v>
      </c>
      <c r="U19" s="39">
        <v>24285.009173775226</v>
      </c>
      <c r="V19" s="40">
        <f t="shared" ref="V19:W19" si="30">B19+D19+F19+H19+J19+L19+N19+P19+R19+T19</f>
        <v>220</v>
      </c>
      <c r="W19" s="40">
        <f t="shared" si="30"/>
        <v>62217.0273</v>
      </c>
      <c r="X19" s="41">
        <f t="shared" si="4"/>
        <v>282.8046695</v>
      </c>
      <c r="Y19" s="27">
        <f t="shared" ref="Y19:AA19" si="31">AX19</f>
        <v>168</v>
      </c>
      <c r="Z19" s="27">
        <f t="shared" si="31"/>
        <v>54119.85337</v>
      </c>
      <c r="AA19" s="28">
        <f t="shared" si="31"/>
        <v>322.1419844</v>
      </c>
      <c r="AB19" s="1"/>
      <c r="AC19" s="75" t="s">
        <v>44</v>
      </c>
      <c r="AD19" s="38"/>
      <c r="AE19" s="39"/>
      <c r="AF19" s="40"/>
      <c r="AG19" s="40"/>
      <c r="AH19" s="38"/>
      <c r="AI19" s="39"/>
      <c r="AJ19" s="40">
        <v>1.0</v>
      </c>
      <c r="AK19" s="40">
        <v>5.0</v>
      </c>
      <c r="AL19" s="38">
        <v>1.0</v>
      </c>
      <c r="AM19" s="39">
        <v>9.930000000000001</v>
      </c>
      <c r="AN19" s="40">
        <v>2.0</v>
      </c>
      <c r="AO19" s="40">
        <v>38.010000000000005</v>
      </c>
      <c r="AP19" s="38">
        <v>11.0</v>
      </c>
      <c r="AQ19" s="39">
        <v>336.1254875</v>
      </c>
      <c r="AR19" s="40">
        <v>14.0</v>
      </c>
      <c r="AS19" s="40">
        <v>1089.0237768081586</v>
      </c>
      <c r="AT19" s="38">
        <v>104.0</v>
      </c>
      <c r="AU19" s="39">
        <v>28035.158402705347</v>
      </c>
      <c r="AV19" s="38">
        <v>35.0</v>
      </c>
      <c r="AW19" s="39">
        <v>24606.605705139336</v>
      </c>
      <c r="AX19" s="40">
        <v>168.0</v>
      </c>
      <c r="AY19" s="40">
        <v>54119.853372152844</v>
      </c>
      <c r="AZ19" s="41">
        <f t="shared" si="6"/>
        <v>322.1419844</v>
      </c>
      <c r="BA19" s="27">
        <v>111.0</v>
      </c>
      <c r="BB19" s="27">
        <v>46965.148407000015</v>
      </c>
      <c r="BC19" s="28">
        <v>423.1094451081082</v>
      </c>
      <c r="BD19" s="1"/>
      <c r="BE19" s="44" t="s">
        <v>44</v>
      </c>
      <c r="BF19" s="25"/>
      <c r="BG19" s="26"/>
      <c r="BH19" s="27"/>
      <c r="BI19" s="27"/>
      <c r="BJ19" s="25"/>
      <c r="BK19" s="26"/>
      <c r="BL19" s="27"/>
      <c r="BM19" s="27"/>
      <c r="BN19" s="25"/>
      <c r="BO19" s="26"/>
      <c r="BP19" s="27"/>
      <c r="BQ19" s="27"/>
      <c r="BR19" s="25"/>
      <c r="BS19" s="26"/>
      <c r="BT19" s="27">
        <v>7.0</v>
      </c>
      <c r="BU19" s="27">
        <v>559.0623400000001</v>
      </c>
      <c r="BV19" s="25">
        <v>70.0</v>
      </c>
      <c r="BW19" s="26">
        <v>22959.409341000006</v>
      </c>
      <c r="BX19" s="25">
        <v>34.0</v>
      </c>
      <c r="BY19" s="26">
        <v>23446.676726000005</v>
      </c>
      <c r="BZ19" s="27">
        <v>111.0</v>
      </c>
      <c r="CA19" s="27">
        <v>46965.148407000015</v>
      </c>
      <c r="CB19" s="28">
        <f t="shared" si="7"/>
        <v>423.1094451</v>
      </c>
    </row>
    <row r="20" ht="12.75" customHeight="1">
      <c r="A20" s="96" t="s">
        <v>41</v>
      </c>
      <c r="B20" s="97"/>
      <c r="C20" s="98"/>
      <c r="D20" s="99"/>
      <c r="E20" s="99"/>
      <c r="F20" s="97"/>
      <c r="G20" s="98"/>
      <c r="H20" s="99"/>
      <c r="I20" s="99"/>
      <c r="J20" s="97"/>
      <c r="K20" s="98"/>
      <c r="L20" s="99"/>
      <c r="M20" s="99"/>
      <c r="N20" s="97"/>
      <c r="O20" s="98"/>
      <c r="P20" s="99">
        <v>1.0</v>
      </c>
      <c r="Q20" s="99">
        <v>80.6154588084809</v>
      </c>
      <c r="R20" s="97">
        <v>5.0</v>
      </c>
      <c r="S20" s="98">
        <v>1527.1571820854679</v>
      </c>
      <c r="T20" s="97">
        <v>79.0</v>
      </c>
      <c r="U20" s="98">
        <v>350113.8986961345</v>
      </c>
      <c r="V20" s="99">
        <f t="shared" ref="V20:W20" si="32">B20+D20+F20+H20+J20+L20+N20+P20+R20+T20</f>
        <v>85</v>
      </c>
      <c r="W20" s="99">
        <f t="shared" si="32"/>
        <v>351721.6713</v>
      </c>
      <c r="X20" s="101">
        <f t="shared" si="4"/>
        <v>4137.902016</v>
      </c>
      <c r="Y20" s="48">
        <f t="shared" ref="Y20:AA20" si="33">AX20</f>
        <v>71</v>
      </c>
      <c r="Z20" s="48">
        <f t="shared" si="33"/>
        <v>272109.3692</v>
      </c>
      <c r="AA20" s="49">
        <f t="shared" si="33"/>
        <v>3832.526327</v>
      </c>
      <c r="AB20" s="1"/>
      <c r="AC20" s="96" t="s">
        <v>38</v>
      </c>
      <c r="AD20" s="97"/>
      <c r="AE20" s="98"/>
      <c r="AF20" s="99"/>
      <c r="AG20" s="99"/>
      <c r="AH20" s="97"/>
      <c r="AI20" s="98"/>
      <c r="AJ20" s="99"/>
      <c r="AK20" s="99"/>
      <c r="AL20" s="97"/>
      <c r="AM20" s="98"/>
      <c r="AN20" s="99"/>
      <c r="AO20" s="99"/>
      <c r="AP20" s="97">
        <v>1.0</v>
      </c>
      <c r="AQ20" s="98">
        <v>39.36999999999998</v>
      </c>
      <c r="AR20" s="99">
        <v>0.0</v>
      </c>
      <c r="AS20" s="99">
        <v>0.0</v>
      </c>
      <c r="AT20" s="97">
        <v>3.0</v>
      </c>
      <c r="AU20" s="98">
        <v>813.7757975167146</v>
      </c>
      <c r="AV20" s="97">
        <v>67.0</v>
      </c>
      <c r="AW20" s="98">
        <v>271256.223419866</v>
      </c>
      <c r="AX20" s="99">
        <v>71.0</v>
      </c>
      <c r="AY20" s="99">
        <v>272109.36921738274</v>
      </c>
      <c r="AZ20" s="101">
        <f t="shared" si="6"/>
        <v>3832.526327</v>
      </c>
      <c r="BA20" s="48">
        <v>42.0</v>
      </c>
      <c r="BB20" s="48">
        <v>166437.23334200002</v>
      </c>
      <c r="BC20" s="49">
        <v>3962.7912700476195</v>
      </c>
      <c r="BD20" s="1"/>
      <c r="BE20" s="45" t="s">
        <v>38</v>
      </c>
      <c r="BF20" s="46"/>
      <c r="BG20" s="47"/>
      <c r="BH20" s="48"/>
      <c r="BI20" s="48"/>
      <c r="BJ20" s="46"/>
      <c r="BK20" s="47"/>
      <c r="BL20" s="48"/>
      <c r="BM20" s="48"/>
      <c r="BN20" s="46"/>
      <c r="BO20" s="47"/>
      <c r="BP20" s="48"/>
      <c r="BQ20" s="48"/>
      <c r="BR20" s="46"/>
      <c r="BS20" s="47"/>
      <c r="BT20" s="48"/>
      <c r="BU20" s="48"/>
      <c r="BV20" s="46">
        <v>1.0</v>
      </c>
      <c r="BW20" s="47">
        <v>408.25382</v>
      </c>
      <c r="BX20" s="46">
        <v>41.0</v>
      </c>
      <c r="BY20" s="47">
        <v>166028.979522</v>
      </c>
      <c r="BZ20" s="48">
        <v>42.0</v>
      </c>
      <c r="CA20" s="48">
        <v>166437.23334200002</v>
      </c>
      <c r="CB20" s="49">
        <f t="shared" si="7"/>
        <v>3962.79127</v>
      </c>
    </row>
    <row r="21" ht="12.75" customHeight="1">
      <c r="A21" s="109" t="s">
        <v>17</v>
      </c>
      <c r="B21" s="111">
        <f t="shared" ref="B21:W21" si="34">SUM(B6:B20)</f>
        <v>16972</v>
      </c>
      <c r="C21" s="113">
        <f t="shared" si="34"/>
        <v>4171.692298</v>
      </c>
      <c r="D21" s="115">
        <f t="shared" si="34"/>
        <v>10852</v>
      </c>
      <c r="E21" s="115">
        <f t="shared" si="34"/>
        <v>8076.618801</v>
      </c>
      <c r="F21" s="111">
        <f t="shared" si="34"/>
        <v>14990</v>
      </c>
      <c r="G21" s="113">
        <f t="shared" si="34"/>
        <v>22036.51322</v>
      </c>
      <c r="H21" s="115">
        <f t="shared" si="34"/>
        <v>23730</v>
      </c>
      <c r="I21" s="115">
        <f t="shared" si="34"/>
        <v>78637.5026</v>
      </c>
      <c r="J21" s="111">
        <f t="shared" si="34"/>
        <v>17581</v>
      </c>
      <c r="K21" s="113">
        <f t="shared" si="34"/>
        <v>126187.9566</v>
      </c>
      <c r="L21" s="115">
        <f t="shared" si="34"/>
        <v>12186</v>
      </c>
      <c r="M21" s="115">
        <f t="shared" si="34"/>
        <v>170287.7403</v>
      </c>
      <c r="N21" s="111">
        <f t="shared" si="34"/>
        <v>6508</v>
      </c>
      <c r="O21" s="113">
        <f t="shared" si="34"/>
        <v>190112.7917</v>
      </c>
      <c r="P21" s="115">
        <f t="shared" si="34"/>
        <v>979</v>
      </c>
      <c r="Q21" s="115">
        <f t="shared" si="34"/>
        <v>64739.09884</v>
      </c>
      <c r="R21" s="111">
        <f t="shared" si="34"/>
        <v>397</v>
      </c>
      <c r="S21" s="113">
        <f t="shared" si="34"/>
        <v>74867.50621</v>
      </c>
      <c r="T21" s="111">
        <f t="shared" si="34"/>
        <v>116</v>
      </c>
      <c r="U21" s="113">
        <f t="shared" si="34"/>
        <v>375577.9379</v>
      </c>
      <c r="V21" s="115">
        <f t="shared" si="34"/>
        <v>104311</v>
      </c>
      <c r="W21" s="115">
        <f t="shared" si="34"/>
        <v>1114695.359</v>
      </c>
      <c r="X21" s="116">
        <f t="shared" si="4"/>
        <v>10.68626855</v>
      </c>
      <c r="Y21" s="62">
        <f t="shared" ref="Y21:AA21" si="35">AX21</f>
        <v>112922</v>
      </c>
      <c r="Z21" s="62">
        <f t="shared" si="35"/>
        <v>1065992.744</v>
      </c>
      <c r="AA21" s="63">
        <f t="shared" si="35"/>
        <v>9.440080264</v>
      </c>
      <c r="AB21" s="1"/>
      <c r="AC21" s="109" t="s">
        <v>17</v>
      </c>
      <c r="AD21" s="111">
        <v>25667.0</v>
      </c>
      <c r="AE21" s="113">
        <v>5715.528454750023</v>
      </c>
      <c r="AF21" s="115">
        <v>10349.0</v>
      </c>
      <c r="AG21" s="115">
        <v>7748.2380585796645</v>
      </c>
      <c r="AH21" s="111">
        <v>14152.0</v>
      </c>
      <c r="AI21" s="113">
        <v>20998.450347318485</v>
      </c>
      <c r="AJ21" s="115">
        <v>23247.0</v>
      </c>
      <c r="AK21" s="115">
        <v>77934.62805514665</v>
      </c>
      <c r="AL21" s="111">
        <v>18087.0</v>
      </c>
      <c r="AM21" s="113">
        <v>130122.01590257276</v>
      </c>
      <c r="AN21" s="115">
        <v>13042.0</v>
      </c>
      <c r="AO21" s="115">
        <v>182203.96239718873</v>
      </c>
      <c r="AP21" s="111">
        <v>6860.0</v>
      </c>
      <c r="AQ21" s="113">
        <v>200279.42270385733</v>
      </c>
      <c r="AR21" s="115">
        <v>1007.0</v>
      </c>
      <c r="AS21" s="115">
        <v>67135.92868601462</v>
      </c>
      <c r="AT21" s="111">
        <v>406.0</v>
      </c>
      <c r="AU21" s="113">
        <v>75961.62986794718</v>
      </c>
      <c r="AV21" s="111">
        <v>105.0</v>
      </c>
      <c r="AW21" s="113">
        <v>297892.9391250054</v>
      </c>
      <c r="AX21" s="115">
        <v>112922.0</v>
      </c>
      <c r="AY21" s="115">
        <v>1065992.7435983801</v>
      </c>
      <c r="AZ21" s="116">
        <f t="shared" si="6"/>
        <v>9.440080264</v>
      </c>
      <c r="BA21" s="62">
        <v>97272.0</v>
      </c>
      <c r="BB21" s="62">
        <v>1010787.8571439997</v>
      </c>
      <c r="BC21" s="63">
        <v>10.391354728431612</v>
      </c>
      <c r="BD21" s="1"/>
      <c r="BE21" s="55" t="s">
        <v>17</v>
      </c>
      <c r="BF21" s="57">
        <v>9851.0</v>
      </c>
      <c r="BG21" s="58">
        <v>2636.743985</v>
      </c>
      <c r="BH21" s="59">
        <v>7773.0</v>
      </c>
      <c r="BI21" s="59">
        <v>5592.2972310000005</v>
      </c>
      <c r="BJ21" s="57">
        <v>12698.0</v>
      </c>
      <c r="BK21" s="58">
        <v>18531.462315999997</v>
      </c>
      <c r="BL21" s="59">
        <v>23488.0</v>
      </c>
      <c r="BM21" s="59">
        <v>77864.82063799998</v>
      </c>
      <c r="BN21" s="57">
        <v>19572.0</v>
      </c>
      <c r="BO21" s="58">
        <v>139841.069133</v>
      </c>
      <c r="BP21" s="59">
        <v>14590.0</v>
      </c>
      <c r="BQ21" s="59">
        <v>203222.93009500005</v>
      </c>
      <c r="BR21" s="57">
        <v>7723.0</v>
      </c>
      <c r="BS21" s="58">
        <v>224912.857523</v>
      </c>
      <c r="BT21" s="59">
        <v>1121.0</v>
      </c>
      <c r="BU21" s="59">
        <v>74293.30633499997</v>
      </c>
      <c r="BV21" s="57">
        <v>379.0</v>
      </c>
      <c r="BW21" s="58">
        <v>73140.47364</v>
      </c>
      <c r="BX21" s="57">
        <v>77.0</v>
      </c>
      <c r="BY21" s="58">
        <v>190751.896248</v>
      </c>
      <c r="BZ21" s="59">
        <v>97272.0</v>
      </c>
      <c r="CA21" s="59">
        <v>1010787.8571439997</v>
      </c>
      <c r="CB21" s="60">
        <f t="shared" si="7"/>
        <v>10.39135473</v>
      </c>
    </row>
    <row r="22" ht="12.75" customHeight="1">
      <c r="A22" s="118" t="s">
        <v>18</v>
      </c>
      <c r="B22" s="119">
        <f t="shared" ref="B22:X22" si="36">AD21</f>
        <v>25667</v>
      </c>
      <c r="C22" s="120">
        <f t="shared" si="36"/>
        <v>5715.528455</v>
      </c>
      <c r="D22" s="121">
        <f t="shared" si="36"/>
        <v>10349</v>
      </c>
      <c r="E22" s="121">
        <f t="shared" si="36"/>
        <v>7748.238059</v>
      </c>
      <c r="F22" s="119">
        <f t="shared" si="36"/>
        <v>14152</v>
      </c>
      <c r="G22" s="120">
        <f t="shared" si="36"/>
        <v>20998.45035</v>
      </c>
      <c r="H22" s="121">
        <f t="shared" si="36"/>
        <v>23247</v>
      </c>
      <c r="I22" s="121">
        <f t="shared" si="36"/>
        <v>77934.62806</v>
      </c>
      <c r="J22" s="119">
        <f t="shared" si="36"/>
        <v>18087</v>
      </c>
      <c r="K22" s="120">
        <f t="shared" si="36"/>
        <v>130122.0159</v>
      </c>
      <c r="L22" s="121">
        <f t="shared" si="36"/>
        <v>13042</v>
      </c>
      <c r="M22" s="121">
        <f t="shared" si="36"/>
        <v>182203.9624</v>
      </c>
      <c r="N22" s="119">
        <f t="shared" si="36"/>
        <v>6860</v>
      </c>
      <c r="O22" s="120">
        <f t="shared" si="36"/>
        <v>200279.4227</v>
      </c>
      <c r="P22" s="121">
        <f t="shared" si="36"/>
        <v>1007</v>
      </c>
      <c r="Q22" s="121">
        <f t="shared" si="36"/>
        <v>67135.92869</v>
      </c>
      <c r="R22" s="119">
        <f t="shared" si="36"/>
        <v>406</v>
      </c>
      <c r="S22" s="120">
        <f t="shared" si="36"/>
        <v>75961.62987</v>
      </c>
      <c r="T22" s="119">
        <f t="shared" si="36"/>
        <v>105</v>
      </c>
      <c r="U22" s="120">
        <f t="shared" si="36"/>
        <v>297892.9391</v>
      </c>
      <c r="V22" s="121">
        <f t="shared" si="36"/>
        <v>112922</v>
      </c>
      <c r="W22" s="121">
        <f t="shared" si="36"/>
        <v>1065992.744</v>
      </c>
      <c r="X22" s="122">
        <f t="shared" si="36"/>
        <v>9.440080264</v>
      </c>
      <c r="Y22" s="1"/>
      <c r="Z22" s="1"/>
      <c r="AA22" s="1"/>
      <c r="AB22" s="1"/>
      <c r="AC22" s="118" t="s">
        <v>17</v>
      </c>
      <c r="AD22" s="119">
        <v>9851.0</v>
      </c>
      <c r="AE22" s="120">
        <v>2636.743985</v>
      </c>
      <c r="AF22" s="121">
        <v>7773.0</v>
      </c>
      <c r="AG22" s="121">
        <v>5592.2972310000005</v>
      </c>
      <c r="AH22" s="119">
        <v>12698.0</v>
      </c>
      <c r="AI22" s="120">
        <v>18531.462315999997</v>
      </c>
      <c r="AJ22" s="121">
        <v>23488.0</v>
      </c>
      <c r="AK22" s="121">
        <v>77864.82063799998</v>
      </c>
      <c r="AL22" s="119">
        <v>19572.0</v>
      </c>
      <c r="AM22" s="120">
        <v>139841.069133</v>
      </c>
      <c r="AN22" s="121">
        <v>14590.0</v>
      </c>
      <c r="AO22" s="121">
        <v>203222.93009500005</v>
      </c>
      <c r="AP22" s="119">
        <v>7723.0</v>
      </c>
      <c r="AQ22" s="120">
        <v>224912.857523</v>
      </c>
      <c r="AR22" s="121">
        <v>1121.0</v>
      </c>
      <c r="AS22" s="121">
        <v>74293.30633499997</v>
      </c>
      <c r="AT22" s="119">
        <v>379.0</v>
      </c>
      <c r="AU22" s="120">
        <v>73140.47364</v>
      </c>
      <c r="AV22" s="119">
        <v>77.0</v>
      </c>
      <c r="AW22" s="120">
        <v>190751.896248</v>
      </c>
      <c r="AX22" s="121">
        <v>97272.0</v>
      </c>
      <c r="AY22" s="121">
        <v>1010787.8571439997</v>
      </c>
      <c r="AZ22" s="122">
        <f t="shared" si="6"/>
        <v>10.39135473</v>
      </c>
      <c r="BA22" s="123"/>
      <c r="BB22" s="123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ht="15.75" customHeight="1">
      <c r="A23" s="124"/>
      <c r="B23" s="71" t="s">
        <v>42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3"/>
      <c r="X23" s="1"/>
      <c r="Y23" s="1"/>
      <c r="Z23" s="1"/>
      <c r="AA23" s="1"/>
      <c r="AB23" s="1"/>
      <c r="AC23" s="124"/>
      <c r="AD23" s="71" t="s">
        <v>42</v>
      </c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3"/>
      <c r="AZ23" s="1"/>
      <c r="BA23" s="1"/>
      <c r="BB23" s="1"/>
      <c r="BC23" s="1"/>
      <c r="BD23" s="1"/>
      <c r="BE23" s="125" t="s">
        <v>42</v>
      </c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7"/>
      <c r="CB23" s="1"/>
    </row>
    <row r="24" ht="12.75" customHeight="1">
      <c r="A24" s="18">
        <v>1.0</v>
      </c>
      <c r="B24" s="90">
        <f t="shared" ref="B24:W24" si="37">IF(ISBLANK(B6),"",B6*100/B$21)</f>
        <v>92.52887108</v>
      </c>
      <c r="C24" s="91">
        <f t="shared" si="37"/>
        <v>90.56109713</v>
      </c>
      <c r="D24" s="92">
        <f t="shared" si="37"/>
        <v>80.64872835</v>
      </c>
      <c r="E24" s="92">
        <f t="shared" si="37"/>
        <v>80.35325922</v>
      </c>
      <c r="F24" s="90">
        <f t="shared" si="37"/>
        <v>72.08138759</v>
      </c>
      <c r="G24" s="91">
        <f t="shared" si="37"/>
        <v>71.59257111</v>
      </c>
      <c r="H24" s="92">
        <f t="shared" si="37"/>
        <v>57.80868099</v>
      </c>
      <c r="I24" s="92">
        <f t="shared" si="37"/>
        <v>56.68341254</v>
      </c>
      <c r="J24" s="90">
        <f t="shared" si="37"/>
        <v>42.13639725</v>
      </c>
      <c r="K24" s="91">
        <f t="shared" si="37"/>
        <v>41.46987584</v>
      </c>
      <c r="L24" s="92">
        <f t="shared" si="37"/>
        <v>28.81995733</v>
      </c>
      <c r="M24" s="92">
        <f t="shared" si="37"/>
        <v>28.26441026</v>
      </c>
      <c r="N24" s="90">
        <f t="shared" si="37"/>
        <v>17.97787339</v>
      </c>
      <c r="O24" s="91">
        <f t="shared" si="37"/>
        <v>17.16998757</v>
      </c>
      <c r="P24" s="92">
        <f t="shared" si="37"/>
        <v>6.537282942</v>
      </c>
      <c r="Q24" s="92">
        <f t="shared" si="37"/>
        <v>6.215949978</v>
      </c>
      <c r="R24" s="90">
        <f t="shared" si="37"/>
        <v>1.007556675</v>
      </c>
      <c r="S24" s="91">
        <f t="shared" si="37"/>
        <v>0.655825237</v>
      </c>
      <c r="T24" s="90" t="str">
        <f t="shared" si="37"/>
        <v/>
      </c>
      <c r="U24" s="91" t="str">
        <f t="shared" si="37"/>
        <v/>
      </c>
      <c r="V24" s="90">
        <f t="shared" si="37"/>
        <v>58.61030956</v>
      </c>
      <c r="W24" s="23">
        <f t="shared" si="37"/>
        <v>18.68106732</v>
      </c>
      <c r="X24" s="1"/>
      <c r="Y24" s="1"/>
      <c r="Z24" s="1"/>
      <c r="AA24" s="1"/>
      <c r="AB24" s="1"/>
      <c r="AC24" s="18">
        <v>1.0</v>
      </c>
      <c r="AD24" s="90">
        <f t="shared" ref="AD24:AU24" si="38">AD6*100/AD$21</f>
        <v>94.23773717</v>
      </c>
      <c r="AE24" s="91">
        <f t="shared" si="38"/>
        <v>92.11063826</v>
      </c>
      <c r="AF24" s="92">
        <f t="shared" si="38"/>
        <v>79.77582375</v>
      </c>
      <c r="AG24" s="92">
        <f t="shared" si="38"/>
        <v>79.64826813</v>
      </c>
      <c r="AH24" s="90">
        <f t="shared" si="38"/>
        <v>71.45986433</v>
      </c>
      <c r="AI24" s="91">
        <f t="shared" si="38"/>
        <v>71.05470971</v>
      </c>
      <c r="AJ24" s="92">
        <f t="shared" si="38"/>
        <v>57.91284897</v>
      </c>
      <c r="AK24" s="92">
        <f t="shared" si="38"/>
        <v>56.93817809</v>
      </c>
      <c r="AL24" s="90">
        <f t="shared" si="38"/>
        <v>44.54580638</v>
      </c>
      <c r="AM24" s="91">
        <f t="shared" si="38"/>
        <v>43.900222</v>
      </c>
      <c r="AN24" s="92">
        <f t="shared" si="38"/>
        <v>30.93083883</v>
      </c>
      <c r="AO24" s="92">
        <f t="shared" si="38"/>
        <v>30.28461586</v>
      </c>
      <c r="AP24" s="90">
        <f t="shared" si="38"/>
        <v>19.16909621</v>
      </c>
      <c r="AQ24" s="91">
        <f t="shared" si="38"/>
        <v>18.32858253</v>
      </c>
      <c r="AR24" s="92">
        <f t="shared" si="38"/>
        <v>6.951340616</v>
      </c>
      <c r="AS24" s="92">
        <f t="shared" si="38"/>
        <v>6.653695104</v>
      </c>
      <c r="AT24" s="90">
        <f t="shared" si="38"/>
        <v>0.9852216749</v>
      </c>
      <c r="AU24" s="91">
        <f t="shared" si="38"/>
        <v>0.8539837825</v>
      </c>
      <c r="AV24" s="90"/>
      <c r="AW24" s="91"/>
      <c r="AX24" s="90">
        <f t="shared" ref="AX24:AY24" si="39">AX6*100/AX$21</f>
        <v>61.54690849</v>
      </c>
      <c r="AY24" s="23">
        <f t="shared" si="39"/>
        <v>21.09382235</v>
      </c>
      <c r="AZ24" s="1"/>
      <c r="BA24" s="1"/>
      <c r="BB24" s="1"/>
      <c r="BC24" s="1"/>
      <c r="BD24" s="1"/>
      <c r="BE24" s="18">
        <v>1.0</v>
      </c>
      <c r="BF24" s="90">
        <f t="shared" ref="BF24:CA24" si="40">BF6*100/BF$21</f>
        <v>94.39650797</v>
      </c>
      <c r="BG24" s="91">
        <f t="shared" si="40"/>
        <v>93.29056916</v>
      </c>
      <c r="BH24" s="92">
        <f t="shared" si="40"/>
        <v>84.2531841</v>
      </c>
      <c r="BI24" s="92">
        <f t="shared" si="40"/>
        <v>83.62821227</v>
      </c>
      <c r="BJ24" s="90">
        <f t="shared" si="40"/>
        <v>76.16947551</v>
      </c>
      <c r="BK24" s="91">
        <f t="shared" si="40"/>
        <v>75.49015542</v>
      </c>
      <c r="BL24" s="92">
        <f t="shared" si="40"/>
        <v>62.4403951</v>
      </c>
      <c r="BM24" s="92">
        <f t="shared" si="40"/>
        <v>61.11964437</v>
      </c>
      <c r="BN24" s="90">
        <f t="shared" si="40"/>
        <v>47.72123442</v>
      </c>
      <c r="BO24" s="91">
        <f t="shared" si="40"/>
        <v>46.76687749</v>
      </c>
      <c r="BP24" s="92">
        <f t="shared" si="40"/>
        <v>32.80328992</v>
      </c>
      <c r="BQ24" s="92">
        <f t="shared" si="40"/>
        <v>32.00593901</v>
      </c>
      <c r="BR24" s="90">
        <f t="shared" si="40"/>
        <v>19.73326428</v>
      </c>
      <c r="BS24" s="91">
        <f t="shared" si="40"/>
        <v>18.87910927</v>
      </c>
      <c r="BT24" s="92">
        <f t="shared" si="40"/>
        <v>7.939339875</v>
      </c>
      <c r="BU24" s="92">
        <f t="shared" si="40"/>
        <v>7.570029223</v>
      </c>
      <c r="BV24" s="90">
        <f t="shared" si="40"/>
        <v>1.055408971</v>
      </c>
      <c r="BW24" s="91">
        <f t="shared" si="40"/>
        <v>0.8772160858</v>
      </c>
      <c r="BX24" s="90">
        <f t="shared" si="40"/>
        <v>0</v>
      </c>
      <c r="BY24" s="91">
        <f t="shared" si="40"/>
        <v>0</v>
      </c>
      <c r="BZ24" s="90">
        <f t="shared" si="40"/>
        <v>57.49753269</v>
      </c>
      <c r="CA24" s="23">
        <f t="shared" si="40"/>
        <v>24.52409561</v>
      </c>
      <c r="CB24" s="1"/>
    </row>
    <row r="25" ht="12.75" customHeight="1">
      <c r="A25" s="24">
        <v>2.0</v>
      </c>
      <c r="B25" s="105">
        <f t="shared" ref="B25:W25" si="41">IF(ISBLANK(B7),"",B7*100/B$21)</f>
        <v>6.557860005</v>
      </c>
      <c r="C25" s="106">
        <f t="shared" si="41"/>
        <v>8.150446675</v>
      </c>
      <c r="D25" s="107">
        <f t="shared" si="41"/>
        <v>15.24143015</v>
      </c>
      <c r="E25" s="107">
        <f t="shared" si="41"/>
        <v>15.37242084</v>
      </c>
      <c r="F25" s="105">
        <f t="shared" si="41"/>
        <v>21.08072048</v>
      </c>
      <c r="G25" s="106">
        <f t="shared" si="41"/>
        <v>21.34569216</v>
      </c>
      <c r="H25" s="107">
        <f t="shared" si="41"/>
        <v>26.98693637</v>
      </c>
      <c r="I25" s="107">
        <f t="shared" si="41"/>
        <v>27.35931607</v>
      </c>
      <c r="J25" s="105">
        <f t="shared" si="41"/>
        <v>30.87423924</v>
      </c>
      <c r="K25" s="106">
        <f t="shared" si="41"/>
        <v>30.83798596</v>
      </c>
      <c r="L25" s="107">
        <f t="shared" si="41"/>
        <v>28.8774003</v>
      </c>
      <c r="M25" s="107">
        <f t="shared" si="41"/>
        <v>28.55955629</v>
      </c>
      <c r="N25" s="105">
        <f t="shared" si="41"/>
        <v>19.94468347</v>
      </c>
      <c r="O25" s="106">
        <f t="shared" si="41"/>
        <v>19.07225091</v>
      </c>
      <c r="P25" s="107">
        <f t="shared" si="41"/>
        <v>7.865168539</v>
      </c>
      <c r="Q25" s="107">
        <f t="shared" si="41"/>
        <v>7.389022635</v>
      </c>
      <c r="R25" s="105">
        <f t="shared" si="41"/>
        <v>1.259445844</v>
      </c>
      <c r="S25" s="106">
        <f t="shared" si="41"/>
        <v>1.019772512</v>
      </c>
      <c r="T25" s="105" t="str">
        <f t="shared" si="41"/>
        <v/>
      </c>
      <c r="U25" s="106" t="str">
        <f t="shared" si="41"/>
        <v/>
      </c>
      <c r="V25" s="105">
        <f t="shared" si="41"/>
        <v>21.72158258</v>
      </c>
      <c r="W25" s="28">
        <f t="shared" si="41"/>
        <v>14.09831057</v>
      </c>
      <c r="X25" s="1"/>
      <c r="Y25" s="1"/>
      <c r="Z25" s="1"/>
      <c r="AA25" s="1"/>
      <c r="AB25" s="1"/>
      <c r="AC25" s="24">
        <v>2.0</v>
      </c>
      <c r="AD25" s="105">
        <f t="shared" ref="AD25:AU25" si="42">AD7*100/AD$21</f>
        <v>5.146686407</v>
      </c>
      <c r="AE25" s="106">
        <f t="shared" si="42"/>
        <v>7.060781153</v>
      </c>
      <c r="AF25" s="107">
        <f t="shared" si="42"/>
        <v>16.05952266</v>
      </c>
      <c r="AG25" s="107">
        <f t="shared" si="42"/>
        <v>16.08717753</v>
      </c>
      <c r="AH25" s="105">
        <f t="shared" si="42"/>
        <v>20.95816846</v>
      </c>
      <c r="AI25" s="106">
        <f t="shared" si="42"/>
        <v>21.12145028</v>
      </c>
      <c r="AJ25" s="107">
        <f t="shared" si="42"/>
        <v>27.13038241</v>
      </c>
      <c r="AK25" s="107">
        <f t="shared" si="42"/>
        <v>27.56795077</v>
      </c>
      <c r="AL25" s="105">
        <f t="shared" si="42"/>
        <v>30.5689169</v>
      </c>
      <c r="AM25" s="106">
        <f t="shared" si="42"/>
        <v>30.63958149</v>
      </c>
      <c r="AN25" s="107">
        <f t="shared" si="42"/>
        <v>29.68103052</v>
      </c>
      <c r="AO25" s="107">
        <f t="shared" si="42"/>
        <v>29.41822475</v>
      </c>
      <c r="AP25" s="105">
        <f t="shared" si="42"/>
        <v>21.96793003</v>
      </c>
      <c r="AQ25" s="106">
        <f t="shared" si="42"/>
        <v>21.27102592</v>
      </c>
      <c r="AR25" s="107">
        <f t="shared" si="42"/>
        <v>8.639523337</v>
      </c>
      <c r="AS25" s="107">
        <f t="shared" si="42"/>
        <v>7.991587771</v>
      </c>
      <c r="AT25" s="105">
        <f t="shared" si="42"/>
        <v>2.709359606</v>
      </c>
      <c r="AU25" s="106">
        <f t="shared" si="42"/>
        <v>2.809971302</v>
      </c>
      <c r="AV25" s="105"/>
      <c r="AW25" s="106"/>
      <c r="AX25" s="105">
        <f t="shared" ref="AX25:AY25" si="43">AX7*100/AX$21</f>
        <v>20.59917465</v>
      </c>
      <c r="AY25" s="28">
        <f t="shared" si="43"/>
        <v>16.05465129</v>
      </c>
      <c r="AZ25" s="1"/>
      <c r="BA25" s="1"/>
      <c r="BB25" s="1"/>
      <c r="BC25" s="1"/>
      <c r="BD25" s="1"/>
      <c r="BE25" s="24">
        <v>2.0</v>
      </c>
      <c r="BF25" s="105">
        <f t="shared" ref="BF25:CA25" si="44">BF7*100/BF$21</f>
        <v>4.862450513</v>
      </c>
      <c r="BG25" s="106">
        <f t="shared" si="44"/>
        <v>5.801101884</v>
      </c>
      <c r="BH25" s="107">
        <f t="shared" si="44"/>
        <v>13.00656117</v>
      </c>
      <c r="BI25" s="107">
        <f t="shared" si="44"/>
        <v>13.36512489</v>
      </c>
      <c r="BJ25" s="105">
        <f t="shared" si="44"/>
        <v>18.19184123</v>
      </c>
      <c r="BK25" s="106">
        <f t="shared" si="44"/>
        <v>18.60904173</v>
      </c>
      <c r="BL25" s="107">
        <f t="shared" si="44"/>
        <v>25.84724114</v>
      </c>
      <c r="BM25" s="107">
        <f t="shared" si="44"/>
        <v>26.47169494</v>
      </c>
      <c r="BN25" s="105">
        <f t="shared" si="44"/>
        <v>31.02391171</v>
      </c>
      <c r="BO25" s="106">
        <f t="shared" si="44"/>
        <v>31.33125903</v>
      </c>
      <c r="BP25" s="107">
        <f t="shared" si="44"/>
        <v>30.54146676</v>
      </c>
      <c r="BQ25" s="107">
        <f t="shared" si="44"/>
        <v>30.29185717</v>
      </c>
      <c r="BR25" s="105">
        <f t="shared" si="44"/>
        <v>22.76317493</v>
      </c>
      <c r="BS25" s="106">
        <f t="shared" si="44"/>
        <v>22.04969329</v>
      </c>
      <c r="BT25" s="107">
        <f t="shared" si="44"/>
        <v>8.563782337</v>
      </c>
      <c r="BU25" s="107">
        <f t="shared" si="44"/>
        <v>8.005026029</v>
      </c>
      <c r="BV25" s="105">
        <f t="shared" si="44"/>
        <v>2.90237467</v>
      </c>
      <c r="BW25" s="106">
        <f t="shared" si="44"/>
        <v>2.637253909</v>
      </c>
      <c r="BX25" s="105">
        <f t="shared" si="44"/>
        <v>0</v>
      </c>
      <c r="BY25" s="106">
        <f t="shared" si="44"/>
        <v>0</v>
      </c>
      <c r="BZ25" s="105">
        <f t="shared" si="44"/>
        <v>22.88839543</v>
      </c>
      <c r="CA25" s="28">
        <f t="shared" si="44"/>
        <v>18.57993275</v>
      </c>
      <c r="CB25" s="1"/>
    </row>
    <row r="26" ht="12.75" customHeight="1">
      <c r="A26" s="24">
        <v>3.0</v>
      </c>
      <c r="B26" s="105">
        <f t="shared" ref="B26:W26" si="45">IF(ISBLANK(B8),"",B8*100/B$21)</f>
        <v>0.6127739807</v>
      </c>
      <c r="C26" s="106">
        <f t="shared" si="45"/>
        <v>0.8914217318</v>
      </c>
      <c r="D26" s="107">
        <f t="shared" si="45"/>
        <v>3.243641725</v>
      </c>
      <c r="E26" s="107">
        <f t="shared" si="45"/>
        <v>3.386507011</v>
      </c>
      <c r="F26" s="105">
        <f t="shared" si="45"/>
        <v>4.889926618</v>
      </c>
      <c r="G26" s="106">
        <f t="shared" si="45"/>
        <v>5.015711587</v>
      </c>
      <c r="H26" s="107">
        <f t="shared" si="45"/>
        <v>9.481668774</v>
      </c>
      <c r="I26" s="107">
        <f t="shared" si="45"/>
        <v>9.907843814</v>
      </c>
      <c r="J26" s="105">
        <f t="shared" si="45"/>
        <v>14.38484728</v>
      </c>
      <c r="K26" s="106">
        <f t="shared" si="45"/>
        <v>14.65787689</v>
      </c>
      <c r="L26" s="107">
        <f t="shared" si="45"/>
        <v>18.62793369</v>
      </c>
      <c r="M26" s="107">
        <f t="shared" si="45"/>
        <v>18.6981802</v>
      </c>
      <c r="N26" s="105">
        <f t="shared" si="45"/>
        <v>17.1942225</v>
      </c>
      <c r="O26" s="106">
        <f t="shared" si="45"/>
        <v>16.7910172</v>
      </c>
      <c r="P26" s="107">
        <f t="shared" si="45"/>
        <v>9.908069459</v>
      </c>
      <c r="Q26" s="107">
        <f t="shared" si="45"/>
        <v>9.232538432</v>
      </c>
      <c r="R26" s="105">
        <f t="shared" si="45"/>
        <v>1.259445844</v>
      </c>
      <c r="S26" s="106">
        <f t="shared" si="45"/>
        <v>0.8493137173</v>
      </c>
      <c r="T26" s="105" t="str">
        <f t="shared" si="45"/>
        <v/>
      </c>
      <c r="U26" s="106" t="str">
        <f t="shared" si="45"/>
        <v/>
      </c>
      <c r="V26" s="105">
        <f t="shared" si="45"/>
        <v>9.068075275</v>
      </c>
      <c r="W26" s="28">
        <f t="shared" si="45"/>
        <v>8.798749218</v>
      </c>
      <c r="X26" s="1"/>
      <c r="Y26" s="1"/>
      <c r="Z26" s="1"/>
      <c r="AA26" s="1"/>
      <c r="AB26" s="1"/>
      <c r="AC26" s="24">
        <v>3.0</v>
      </c>
      <c r="AD26" s="105">
        <f t="shared" ref="AD26:AU26" si="46">AD8*100/AD$21</f>
        <v>0.4519421826</v>
      </c>
      <c r="AE26" s="106">
        <f t="shared" si="46"/>
        <v>0.6449574966</v>
      </c>
      <c r="AF26" s="107">
        <f t="shared" si="46"/>
        <v>2.985795729</v>
      </c>
      <c r="AG26" s="107">
        <f t="shared" si="46"/>
        <v>3.06173681</v>
      </c>
      <c r="AH26" s="105">
        <f t="shared" si="46"/>
        <v>5.19361221</v>
      </c>
      <c r="AI26" s="106">
        <f t="shared" si="46"/>
        <v>5.356843548</v>
      </c>
      <c r="AJ26" s="107">
        <f t="shared" si="46"/>
        <v>9.248505183</v>
      </c>
      <c r="AK26" s="107">
        <f t="shared" si="46"/>
        <v>9.515661277</v>
      </c>
      <c r="AL26" s="105">
        <f t="shared" si="46"/>
        <v>13.36871786</v>
      </c>
      <c r="AM26" s="106">
        <f t="shared" si="46"/>
        <v>13.58926571</v>
      </c>
      <c r="AN26" s="107">
        <f t="shared" si="46"/>
        <v>18.96948321</v>
      </c>
      <c r="AO26" s="107">
        <f t="shared" si="46"/>
        <v>19.11810705</v>
      </c>
      <c r="AP26" s="105">
        <f t="shared" si="46"/>
        <v>18.26530612</v>
      </c>
      <c r="AQ26" s="106">
        <f t="shared" si="46"/>
        <v>17.68935597</v>
      </c>
      <c r="AR26" s="107">
        <f t="shared" si="46"/>
        <v>9.731876862</v>
      </c>
      <c r="AS26" s="107">
        <f t="shared" si="46"/>
        <v>9.211776654</v>
      </c>
      <c r="AT26" s="105">
        <f t="shared" si="46"/>
        <v>1.724137931</v>
      </c>
      <c r="AU26" s="106">
        <f t="shared" si="46"/>
        <v>1.073976429</v>
      </c>
      <c r="AV26" s="105"/>
      <c r="AW26" s="106"/>
      <c r="AX26" s="105">
        <f t="shared" ref="AX26:AY26" si="47">AX8*100/AX$21</f>
        <v>8.466020793</v>
      </c>
      <c r="AY26" s="28">
        <f t="shared" si="47"/>
        <v>9.733638455</v>
      </c>
      <c r="AZ26" s="1"/>
      <c r="BA26" s="1"/>
      <c r="BB26" s="1"/>
      <c r="BC26" s="1"/>
      <c r="BD26" s="1"/>
      <c r="BE26" s="24">
        <v>3.0</v>
      </c>
      <c r="BF26" s="105">
        <f t="shared" ref="BF26:CA26" si="48">BF8*100/BF$21</f>
        <v>0.507562684</v>
      </c>
      <c r="BG26" s="106">
        <f t="shared" si="48"/>
        <v>0.6874862749</v>
      </c>
      <c r="BH26" s="107">
        <f t="shared" si="48"/>
        <v>2.045542262</v>
      </c>
      <c r="BI26" s="107">
        <f t="shared" si="48"/>
        <v>2.27955886</v>
      </c>
      <c r="BJ26" s="105">
        <f t="shared" si="48"/>
        <v>4.063632068</v>
      </c>
      <c r="BK26" s="106">
        <f t="shared" si="48"/>
        <v>4.21553663</v>
      </c>
      <c r="BL26" s="107">
        <f t="shared" si="48"/>
        <v>7.667745232</v>
      </c>
      <c r="BM26" s="107">
        <f t="shared" si="48"/>
        <v>8.105669193</v>
      </c>
      <c r="BN26" s="105">
        <f t="shared" si="48"/>
        <v>12.53321071</v>
      </c>
      <c r="BO26" s="106">
        <f t="shared" si="48"/>
        <v>12.80043942</v>
      </c>
      <c r="BP26" s="107">
        <f t="shared" si="48"/>
        <v>18.9307745</v>
      </c>
      <c r="BQ26" s="107">
        <f t="shared" si="48"/>
        <v>19.21653523</v>
      </c>
      <c r="BR26" s="105">
        <f t="shared" si="48"/>
        <v>19.44840088</v>
      </c>
      <c r="BS26" s="106">
        <f t="shared" si="48"/>
        <v>18.87724227</v>
      </c>
      <c r="BT26" s="107">
        <f t="shared" si="48"/>
        <v>10.52631579</v>
      </c>
      <c r="BU26" s="107">
        <f t="shared" si="48"/>
        <v>10.16763081</v>
      </c>
      <c r="BV26" s="105">
        <f t="shared" si="48"/>
        <v>1.846965699</v>
      </c>
      <c r="BW26" s="106">
        <f t="shared" si="48"/>
        <v>1.233038228</v>
      </c>
      <c r="BX26" s="105">
        <f t="shared" si="48"/>
        <v>0</v>
      </c>
      <c r="BY26" s="106">
        <f t="shared" si="48"/>
        <v>0</v>
      </c>
      <c r="BZ26" s="105">
        <f t="shared" si="48"/>
        <v>9.630726211</v>
      </c>
      <c r="CA26" s="28">
        <f t="shared" si="48"/>
        <v>11.38755407</v>
      </c>
      <c r="CB26" s="1"/>
    </row>
    <row r="27" ht="12.75" customHeight="1">
      <c r="A27" s="24">
        <v>4.0</v>
      </c>
      <c r="B27" s="105">
        <f t="shared" ref="B27:W27" si="49">IF(ISBLANK(B9),"",B9*100/B$21)</f>
        <v>0.1178411501</v>
      </c>
      <c r="C27" s="106">
        <f t="shared" si="49"/>
        <v>0.1641932773</v>
      </c>
      <c r="D27" s="107">
        <f t="shared" si="49"/>
        <v>0.4791743457</v>
      </c>
      <c r="E27" s="107">
        <f t="shared" si="49"/>
        <v>0.458763404</v>
      </c>
      <c r="F27" s="105">
        <f t="shared" si="49"/>
        <v>1.174116077</v>
      </c>
      <c r="G27" s="106">
        <f t="shared" si="49"/>
        <v>1.214902667</v>
      </c>
      <c r="H27" s="107">
        <f t="shared" si="49"/>
        <v>3.426042984</v>
      </c>
      <c r="I27" s="107">
        <f t="shared" si="49"/>
        <v>3.59193811</v>
      </c>
      <c r="J27" s="105">
        <f t="shared" si="49"/>
        <v>6.939309482</v>
      </c>
      <c r="K27" s="106">
        <f t="shared" si="49"/>
        <v>7.114684411</v>
      </c>
      <c r="L27" s="107">
        <f t="shared" si="49"/>
        <v>11.00443131</v>
      </c>
      <c r="M27" s="107">
        <f t="shared" si="49"/>
        <v>11.23309121</v>
      </c>
      <c r="N27" s="105">
        <f t="shared" si="49"/>
        <v>13.44499078</v>
      </c>
      <c r="O27" s="106">
        <f t="shared" si="49"/>
        <v>13.25891021</v>
      </c>
      <c r="P27" s="107">
        <f t="shared" si="49"/>
        <v>7.660878447</v>
      </c>
      <c r="Q27" s="107">
        <f t="shared" si="49"/>
        <v>7.267632828</v>
      </c>
      <c r="R27" s="105">
        <f t="shared" si="49"/>
        <v>1.259445844</v>
      </c>
      <c r="S27" s="106">
        <f t="shared" si="49"/>
        <v>1.008488246</v>
      </c>
      <c r="T27" s="105" t="str">
        <f t="shared" si="49"/>
        <v/>
      </c>
      <c r="U27" s="106" t="str">
        <f t="shared" si="49"/>
        <v/>
      </c>
      <c r="V27" s="105">
        <f t="shared" si="49"/>
        <v>4.387840209</v>
      </c>
      <c r="W27" s="28">
        <f t="shared" si="49"/>
        <v>5.55394806</v>
      </c>
      <c r="X27" s="1"/>
      <c r="Y27" s="1"/>
      <c r="Z27" s="1"/>
      <c r="AA27" s="1"/>
      <c r="AB27" s="1"/>
      <c r="AC27" s="24">
        <v>4.0</v>
      </c>
      <c r="AD27" s="105">
        <f t="shared" ref="AD27:AU27" si="50">AD9*100/AD$21</f>
        <v>0.144153972</v>
      </c>
      <c r="AE27" s="106">
        <f t="shared" si="50"/>
        <v>0.1578916215</v>
      </c>
      <c r="AF27" s="107">
        <f t="shared" si="50"/>
        <v>0.7053821625</v>
      </c>
      <c r="AG27" s="107">
        <f t="shared" si="50"/>
        <v>0.7064391331</v>
      </c>
      <c r="AH27" s="105">
        <f t="shared" si="50"/>
        <v>1.349632561</v>
      </c>
      <c r="AI27" s="106">
        <f t="shared" si="50"/>
        <v>1.376554159</v>
      </c>
      <c r="AJ27" s="107">
        <f t="shared" si="50"/>
        <v>3.092872199</v>
      </c>
      <c r="AK27" s="107">
        <f t="shared" si="50"/>
        <v>3.228443538</v>
      </c>
      <c r="AL27" s="105">
        <f t="shared" si="50"/>
        <v>6.446619119</v>
      </c>
      <c r="AM27" s="106">
        <f t="shared" si="50"/>
        <v>6.611332286</v>
      </c>
      <c r="AN27" s="107">
        <f t="shared" si="50"/>
        <v>9.737770281</v>
      </c>
      <c r="AO27" s="107">
        <f t="shared" si="50"/>
        <v>10.00233814</v>
      </c>
      <c r="AP27" s="105">
        <f t="shared" si="50"/>
        <v>12.98833819</v>
      </c>
      <c r="AQ27" s="106">
        <f t="shared" si="50"/>
        <v>12.99946846</v>
      </c>
      <c r="AR27" s="107">
        <f t="shared" si="50"/>
        <v>9.53326713</v>
      </c>
      <c r="AS27" s="107">
        <f t="shared" si="50"/>
        <v>9.224870529</v>
      </c>
      <c r="AT27" s="105">
        <f t="shared" si="50"/>
        <v>1.231527094</v>
      </c>
      <c r="AU27" s="106">
        <f t="shared" si="50"/>
        <v>0.8416091139</v>
      </c>
      <c r="AV27" s="105"/>
      <c r="AW27" s="106"/>
      <c r="AX27" s="105">
        <f t="shared" ref="AX27:AY27" si="51">AX9*100/AX$21</f>
        <v>3.939002143</v>
      </c>
      <c r="AY27" s="28">
        <f t="shared" si="51"/>
        <v>5.869093384</v>
      </c>
      <c r="AZ27" s="1"/>
      <c r="BA27" s="1"/>
      <c r="BB27" s="1"/>
      <c r="BC27" s="1"/>
      <c r="BD27" s="1"/>
      <c r="BE27" s="24">
        <v>4.0</v>
      </c>
      <c r="BF27" s="105">
        <f t="shared" ref="BF27:CA27" si="52">BF9*100/BF$21</f>
        <v>0.1827225662</v>
      </c>
      <c r="BG27" s="106">
        <f t="shared" si="52"/>
        <v>0.1608136028</v>
      </c>
      <c r="BH27" s="107">
        <f t="shared" si="52"/>
        <v>0.4245465071</v>
      </c>
      <c r="BI27" s="107">
        <f t="shared" si="52"/>
        <v>0.4215067981</v>
      </c>
      <c r="BJ27" s="105">
        <f t="shared" si="52"/>
        <v>1.000157505</v>
      </c>
      <c r="BK27" s="106">
        <f t="shared" si="52"/>
        <v>1.030889207</v>
      </c>
      <c r="BL27" s="107">
        <f t="shared" si="52"/>
        <v>2.520435967</v>
      </c>
      <c r="BM27" s="107">
        <f t="shared" si="52"/>
        <v>2.682731554</v>
      </c>
      <c r="BN27" s="105">
        <f t="shared" si="52"/>
        <v>5.027590435</v>
      </c>
      <c r="BO27" s="106">
        <f t="shared" si="52"/>
        <v>5.210369058</v>
      </c>
      <c r="BP27" s="107">
        <f t="shared" si="52"/>
        <v>9.191226868</v>
      </c>
      <c r="BQ27" s="107">
        <f t="shared" si="52"/>
        <v>9.520975244</v>
      </c>
      <c r="BR27" s="105">
        <f t="shared" si="52"/>
        <v>13.4015279</v>
      </c>
      <c r="BS27" s="106">
        <f t="shared" si="52"/>
        <v>13.44606225</v>
      </c>
      <c r="BT27" s="107">
        <f t="shared" si="52"/>
        <v>11.41837645</v>
      </c>
      <c r="BU27" s="107">
        <f t="shared" si="52"/>
        <v>10.95089129</v>
      </c>
      <c r="BV27" s="105">
        <f t="shared" si="52"/>
        <v>1.846965699</v>
      </c>
      <c r="BW27" s="106">
        <f t="shared" si="52"/>
        <v>1.25306815</v>
      </c>
      <c r="BX27" s="105">
        <f t="shared" si="52"/>
        <v>0</v>
      </c>
      <c r="BY27" s="106">
        <f t="shared" si="52"/>
        <v>0</v>
      </c>
      <c r="BZ27" s="105">
        <f t="shared" si="52"/>
        <v>4.384612221</v>
      </c>
      <c r="CA27" s="28">
        <f t="shared" si="52"/>
        <v>6.750872333</v>
      </c>
      <c r="CB27" s="1"/>
    </row>
    <row r="28" ht="12.75" customHeight="1">
      <c r="A28" s="24">
        <v>5.0</v>
      </c>
      <c r="B28" s="105">
        <f t="shared" ref="B28:W28" si="53">IF(ISBLANK(B10),"",B10*100/B$21)</f>
        <v>0.1649776102</v>
      </c>
      <c r="C28" s="106">
        <f t="shared" si="53"/>
        <v>0.2190749333</v>
      </c>
      <c r="D28" s="107">
        <f t="shared" si="53"/>
        <v>0.3040914117</v>
      </c>
      <c r="E28" s="107">
        <f t="shared" si="53"/>
        <v>0.3318797895</v>
      </c>
      <c r="F28" s="105">
        <f t="shared" si="53"/>
        <v>0.4736490994</v>
      </c>
      <c r="G28" s="106">
        <f t="shared" si="53"/>
        <v>0.5044228081</v>
      </c>
      <c r="H28" s="107">
        <f t="shared" si="53"/>
        <v>1.436999579</v>
      </c>
      <c r="I28" s="107">
        <f t="shared" si="53"/>
        <v>1.527124932</v>
      </c>
      <c r="J28" s="105">
        <f t="shared" si="53"/>
        <v>2.878107047</v>
      </c>
      <c r="K28" s="106">
        <f t="shared" si="53"/>
        <v>2.995956227</v>
      </c>
      <c r="L28" s="107">
        <f t="shared" si="53"/>
        <v>5.58017397</v>
      </c>
      <c r="M28" s="107">
        <f t="shared" si="53"/>
        <v>5.726157964</v>
      </c>
      <c r="N28" s="105">
        <f t="shared" si="53"/>
        <v>9.081130916</v>
      </c>
      <c r="O28" s="106">
        <f t="shared" si="53"/>
        <v>9.138825106</v>
      </c>
      <c r="P28" s="107">
        <f t="shared" si="53"/>
        <v>8.273748723</v>
      </c>
      <c r="Q28" s="107">
        <f t="shared" si="53"/>
        <v>8.173829418</v>
      </c>
      <c r="R28" s="105">
        <f t="shared" si="53"/>
        <v>0.7556675063</v>
      </c>
      <c r="S28" s="106">
        <f t="shared" si="53"/>
        <v>0.4666911157</v>
      </c>
      <c r="T28" s="105" t="str">
        <f t="shared" si="53"/>
        <v/>
      </c>
      <c r="U28" s="106" t="str">
        <f t="shared" si="53"/>
        <v/>
      </c>
      <c r="V28" s="105">
        <f t="shared" si="53"/>
        <v>2.237539665</v>
      </c>
      <c r="W28" s="28">
        <f t="shared" si="53"/>
        <v>3.399548909</v>
      </c>
      <c r="X28" s="1"/>
      <c r="Y28" s="1"/>
      <c r="Z28" s="1"/>
      <c r="AA28" s="1"/>
      <c r="AB28" s="1"/>
      <c r="AC28" s="24">
        <v>5.0</v>
      </c>
      <c r="AD28" s="105">
        <f t="shared" ref="AD28:AU28" si="54">AD10*100/AD$21</f>
        <v>0.007792106596</v>
      </c>
      <c r="AE28" s="106">
        <f t="shared" si="54"/>
        <v>0.01079471567</v>
      </c>
      <c r="AF28" s="107">
        <f t="shared" si="54"/>
        <v>0.3188713885</v>
      </c>
      <c r="AG28" s="107">
        <f t="shared" si="54"/>
        <v>0.3305869348</v>
      </c>
      <c r="AH28" s="105">
        <f t="shared" si="54"/>
        <v>0.572357264</v>
      </c>
      <c r="AI28" s="106">
        <f t="shared" si="54"/>
        <v>0.5909216279</v>
      </c>
      <c r="AJ28" s="107">
        <f t="shared" si="54"/>
        <v>1.372220071</v>
      </c>
      <c r="AK28" s="107">
        <f t="shared" si="54"/>
        <v>1.412522443</v>
      </c>
      <c r="AL28" s="105">
        <f t="shared" si="54"/>
        <v>2.62619561</v>
      </c>
      <c r="AM28" s="106">
        <f t="shared" si="54"/>
        <v>2.719821779</v>
      </c>
      <c r="AN28" s="107">
        <f t="shared" si="54"/>
        <v>5.114246281</v>
      </c>
      <c r="AO28" s="107">
        <f t="shared" si="54"/>
        <v>5.260009278</v>
      </c>
      <c r="AP28" s="105">
        <f t="shared" si="54"/>
        <v>9.227405248</v>
      </c>
      <c r="AQ28" s="106">
        <f t="shared" si="54"/>
        <v>9.371792306</v>
      </c>
      <c r="AR28" s="107">
        <f t="shared" si="54"/>
        <v>8.341608739</v>
      </c>
      <c r="AS28" s="107">
        <f t="shared" si="54"/>
        <v>8.168122654</v>
      </c>
      <c r="AT28" s="105">
        <f t="shared" si="54"/>
        <v>1.477832512</v>
      </c>
      <c r="AU28" s="106">
        <f t="shared" si="54"/>
        <v>1.10363614</v>
      </c>
      <c r="AV28" s="105"/>
      <c r="AW28" s="106"/>
      <c r="AX28" s="105">
        <f t="shared" ref="AX28:AY28" si="55">AX10*100/AX$21</f>
        <v>2.036804166</v>
      </c>
      <c r="AY28" s="28">
        <f t="shared" si="55"/>
        <v>3.702281198</v>
      </c>
      <c r="AZ28" s="1"/>
      <c r="BA28" s="1"/>
      <c r="BB28" s="1"/>
      <c r="BC28" s="1"/>
      <c r="BD28" s="1"/>
      <c r="BE28" s="24">
        <v>5.0</v>
      </c>
      <c r="BF28" s="105">
        <f t="shared" ref="BF28:CA28" si="56">BF10*100/BF$21</f>
        <v>0.0507562684</v>
      </c>
      <c r="BG28" s="106">
        <f t="shared" si="56"/>
        <v>0.06002907408</v>
      </c>
      <c r="BH28" s="107">
        <f t="shared" si="56"/>
        <v>0.1929756851</v>
      </c>
      <c r="BI28" s="107">
        <f t="shared" si="56"/>
        <v>0.2055810434</v>
      </c>
      <c r="BJ28" s="105">
        <f t="shared" si="56"/>
        <v>0.2992597259</v>
      </c>
      <c r="BK28" s="106">
        <f t="shared" si="56"/>
        <v>0.340675398</v>
      </c>
      <c r="BL28" s="107">
        <f t="shared" si="56"/>
        <v>0.9409059946</v>
      </c>
      <c r="BM28" s="107">
        <f t="shared" si="56"/>
        <v>1.00382093</v>
      </c>
      <c r="BN28" s="105">
        <f t="shared" si="56"/>
        <v>2.237890865</v>
      </c>
      <c r="BO28" s="106">
        <f t="shared" si="56"/>
        <v>2.325733605</v>
      </c>
      <c r="BP28" s="107">
        <f t="shared" si="56"/>
        <v>4.318026045</v>
      </c>
      <c r="BQ28" s="107">
        <f t="shared" si="56"/>
        <v>4.450227349</v>
      </c>
      <c r="BR28" s="105">
        <f t="shared" si="56"/>
        <v>9.646510423</v>
      </c>
      <c r="BS28" s="106">
        <f t="shared" si="56"/>
        <v>9.972107638</v>
      </c>
      <c r="BT28" s="107">
        <f t="shared" si="56"/>
        <v>9.991079393</v>
      </c>
      <c r="BU28" s="107">
        <f t="shared" si="56"/>
        <v>9.592738191</v>
      </c>
      <c r="BV28" s="105">
        <f t="shared" si="56"/>
        <v>1.846965699</v>
      </c>
      <c r="BW28" s="106">
        <f t="shared" si="56"/>
        <v>1.350606512</v>
      </c>
      <c r="BX28" s="105">
        <f t="shared" si="56"/>
        <v>0</v>
      </c>
      <c r="BY28" s="106">
        <f t="shared" si="56"/>
        <v>0</v>
      </c>
      <c r="BZ28" s="105">
        <f t="shared" si="56"/>
        <v>2.273007649</v>
      </c>
      <c r="CA28" s="28">
        <f t="shared" si="56"/>
        <v>4.323083472</v>
      </c>
      <c r="CB28" s="1"/>
    </row>
    <row r="29" ht="12.75" customHeight="1">
      <c r="A29" s="24">
        <v>6.0</v>
      </c>
      <c r="B29" s="105">
        <f t="shared" ref="B29:W29" si="57">IF(ISBLANK(B11),"",B11*100/B$21)</f>
        <v>0.01767617252</v>
      </c>
      <c r="C29" s="106">
        <f t="shared" si="57"/>
        <v>0.01376625296</v>
      </c>
      <c r="D29" s="107">
        <f t="shared" si="57"/>
        <v>0.02764467379</v>
      </c>
      <c r="E29" s="107">
        <f t="shared" si="57"/>
        <v>0.02743139755</v>
      </c>
      <c r="F29" s="105">
        <f t="shared" si="57"/>
        <v>0.1801200801</v>
      </c>
      <c r="G29" s="106">
        <f t="shared" si="57"/>
        <v>0.2000078754</v>
      </c>
      <c r="H29" s="107">
        <f t="shared" si="57"/>
        <v>0.4888327012</v>
      </c>
      <c r="I29" s="107">
        <f t="shared" si="57"/>
        <v>0.5391191018</v>
      </c>
      <c r="J29" s="105">
        <f t="shared" si="57"/>
        <v>1.285478642</v>
      </c>
      <c r="K29" s="106">
        <f t="shared" si="57"/>
        <v>1.350805349</v>
      </c>
      <c r="L29" s="107">
        <f t="shared" si="57"/>
        <v>3.134744789</v>
      </c>
      <c r="M29" s="107">
        <f t="shared" si="57"/>
        <v>3.269618738</v>
      </c>
      <c r="N29" s="105">
        <f t="shared" si="57"/>
        <v>6.730178242</v>
      </c>
      <c r="O29" s="106">
        <f t="shared" si="57"/>
        <v>7.119333855</v>
      </c>
      <c r="P29" s="107">
        <f t="shared" si="57"/>
        <v>7.558733401</v>
      </c>
      <c r="Q29" s="107">
        <f t="shared" si="57"/>
        <v>7.074506641</v>
      </c>
      <c r="R29" s="105">
        <f t="shared" si="57"/>
        <v>2.01511335</v>
      </c>
      <c r="S29" s="106">
        <f t="shared" si="57"/>
        <v>1.666726635</v>
      </c>
      <c r="T29" s="105" t="str">
        <f t="shared" si="57"/>
        <v/>
      </c>
      <c r="U29" s="106" t="str">
        <f t="shared" si="57"/>
        <v/>
      </c>
      <c r="V29" s="105">
        <f t="shared" si="57"/>
        <v>1.224223716</v>
      </c>
      <c r="W29" s="28">
        <f t="shared" si="57"/>
        <v>2.431668936</v>
      </c>
      <c r="X29" s="1"/>
      <c r="Y29" s="1"/>
      <c r="Z29" s="1"/>
      <c r="AA29" s="1"/>
      <c r="AB29" s="1"/>
      <c r="AC29" s="24">
        <v>6.0</v>
      </c>
      <c r="AD29" s="105"/>
      <c r="AE29" s="106"/>
      <c r="AF29" s="107">
        <f t="shared" ref="AF29:AU29" si="58">AF11*100/AF$21</f>
        <v>0.1256160015</v>
      </c>
      <c r="AG29" s="107">
        <f t="shared" si="58"/>
        <v>0.1330098093</v>
      </c>
      <c r="AH29" s="105">
        <f t="shared" si="58"/>
        <v>0.2190503109</v>
      </c>
      <c r="AI29" s="106">
        <f t="shared" si="58"/>
        <v>0.257274726</v>
      </c>
      <c r="AJ29" s="107">
        <f t="shared" si="58"/>
        <v>0.5291005291</v>
      </c>
      <c r="AK29" s="107">
        <f t="shared" si="58"/>
        <v>0.55168685</v>
      </c>
      <c r="AL29" s="105">
        <f t="shared" si="58"/>
        <v>1.011776414</v>
      </c>
      <c r="AM29" s="106">
        <f t="shared" si="58"/>
        <v>1.053435782</v>
      </c>
      <c r="AN29" s="107">
        <f t="shared" si="58"/>
        <v>2.629964729</v>
      </c>
      <c r="AO29" s="107">
        <f t="shared" si="58"/>
        <v>2.761133839</v>
      </c>
      <c r="AP29" s="105">
        <f t="shared" si="58"/>
        <v>5.772594752</v>
      </c>
      <c r="AQ29" s="106">
        <f t="shared" si="58"/>
        <v>6.139209805</v>
      </c>
      <c r="AR29" s="107">
        <f t="shared" si="58"/>
        <v>9.433962264</v>
      </c>
      <c r="AS29" s="107">
        <f t="shared" si="58"/>
        <v>9.183123361</v>
      </c>
      <c r="AT29" s="105">
        <f t="shared" si="58"/>
        <v>3.448275862</v>
      </c>
      <c r="AU29" s="106">
        <f t="shared" si="58"/>
        <v>2.364149729</v>
      </c>
      <c r="AV29" s="105"/>
      <c r="AW29" s="106"/>
      <c r="AX29" s="105">
        <f t="shared" ref="AX29:AY29" si="59">AX11*100/AX$21</f>
        <v>1.0609093</v>
      </c>
      <c r="AY29" s="28">
        <f t="shared" si="59"/>
        <v>2.547158767</v>
      </c>
      <c r="AZ29" s="1"/>
      <c r="BA29" s="1"/>
      <c r="BB29" s="1"/>
      <c r="BC29" s="1"/>
      <c r="BD29" s="1"/>
      <c r="BE29" s="24">
        <v>6.0</v>
      </c>
      <c r="BF29" s="105"/>
      <c r="BG29" s="106"/>
      <c r="BH29" s="107">
        <f t="shared" ref="BH29:CA29" si="60">BH11*100/BH$21</f>
        <v>0.06432522835</v>
      </c>
      <c r="BI29" s="107">
        <f t="shared" si="60"/>
        <v>0.08341831286</v>
      </c>
      <c r="BJ29" s="105">
        <f t="shared" si="60"/>
        <v>0.1732556308</v>
      </c>
      <c r="BK29" s="106">
        <f t="shared" si="60"/>
        <v>0.2069444998</v>
      </c>
      <c r="BL29" s="107">
        <f t="shared" si="60"/>
        <v>0.2895095368</v>
      </c>
      <c r="BM29" s="107">
        <f t="shared" si="60"/>
        <v>0.3036781669</v>
      </c>
      <c r="BN29" s="105">
        <f t="shared" si="60"/>
        <v>0.643776824</v>
      </c>
      <c r="BO29" s="106">
        <f t="shared" si="60"/>
        <v>0.6850056017</v>
      </c>
      <c r="BP29" s="107">
        <f t="shared" si="60"/>
        <v>2.179575051</v>
      </c>
      <c r="BQ29" s="107">
        <f t="shared" si="60"/>
        <v>2.320432244</v>
      </c>
      <c r="BR29" s="105">
        <f t="shared" si="60"/>
        <v>5.774957918</v>
      </c>
      <c r="BS29" s="106">
        <f t="shared" si="60"/>
        <v>6.162755536</v>
      </c>
      <c r="BT29" s="107">
        <f t="shared" si="60"/>
        <v>9.277430865</v>
      </c>
      <c r="BU29" s="107">
        <f t="shared" si="60"/>
        <v>9.138834587</v>
      </c>
      <c r="BV29" s="105">
        <f t="shared" si="60"/>
        <v>2.110817942</v>
      </c>
      <c r="BW29" s="106">
        <f t="shared" si="60"/>
        <v>1.372516584</v>
      </c>
      <c r="BX29" s="105">
        <f t="shared" si="60"/>
        <v>0</v>
      </c>
      <c r="BY29" s="106">
        <f t="shared" si="60"/>
        <v>0</v>
      </c>
      <c r="BZ29" s="105">
        <f t="shared" si="60"/>
        <v>1.127765441</v>
      </c>
      <c r="CA29" s="28">
        <f t="shared" si="60"/>
        <v>2.731263513</v>
      </c>
      <c r="CB29" s="1"/>
    </row>
    <row r="30" ht="12.75" customHeight="1">
      <c r="A30" s="24">
        <v>7.0</v>
      </c>
      <c r="B30" s="105" t="str">
        <f t="shared" ref="B30:W30" si="61">IF(ISBLANK(B12),"",B12*100/B$21)</f>
        <v/>
      </c>
      <c r="C30" s="106" t="str">
        <f t="shared" si="61"/>
        <v/>
      </c>
      <c r="D30" s="107">
        <f t="shared" si="61"/>
        <v>0.05528934759</v>
      </c>
      <c r="E30" s="107">
        <f t="shared" si="61"/>
        <v>0.06973834148</v>
      </c>
      <c r="F30" s="105">
        <f t="shared" si="61"/>
        <v>0.07338225484</v>
      </c>
      <c r="G30" s="106">
        <f t="shared" si="61"/>
        <v>0.07740562144</v>
      </c>
      <c r="H30" s="107">
        <f t="shared" si="61"/>
        <v>0.1559207754</v>
      </c>
      <c r="I30" s="107">
        <f t="shared" si="61"/>
        <v>0.1617751176</v>
      </c>
      <c r="J30" s="105">
        <f t="shared" si="61"/>
        <v>0.6427393209</v>
      </c>
      <c r="K30" s="106">
        <f t="shared" si="61"/>
        <v>0.6654333451</v>
      </c>
      <c r="L30" s="107">
        <f t="shared" si="61"/>
        <v>1.641227638</v>
      </c>
      <c r="M30" s="107">
        <f t="shared" si="61"/>
        <v>1.767046623</v>
      </c>
      <c r="N30" s="105">
        <f t="shared" si="61"/>
        <v>4.118008605</v>
      </c>
      <c r="O30" s="106">
        <f t="shared" si="61"/>
        <v>4.427179872</v>
      </c>
      <c r="P30" s="107">
        <f t="shared" si="61"/>
        <v>7.558733401</v>
      </c>
      <c r="Q30" s="107">
        <f t="shared" si="61"/>
        <v>7.702925685</v>
      </c>
      <c r="R30" s="105">
        <f t="shared" si="61"/>
        <v>3.022670025</v>
      </c>
      <c r="S30" s="106">
        <f t="shared" si="61"/>
        <v>2.113584847</v>
      </c>
      <c r="T30" s="105" t="str">
        <f t="shared" si="61"/>
        <v/>
      </c>
      <c r="U30" s="106" t="str">
        <f t="shared" si="61"/>
        <v/>
      </c>
      <c r="V30" s="105">
        <f t="shared" si="61"/>
        <v>0.6912022701</v>
      </c>
      <c r="W30" s="28">
        <f t="shared" si="61"/>
        <v>1.703110582</v>
      </c>
      <c r="X30" s="1"/>
      <c r="Y30" s="1"/>
      <c r="Z30" s="1"/>
      <c r="AA30" s="1"/>
      <c r="AB30" s="1"/>
      <c r="AC30" s="24">
        <v>7.0</v>
      </c>
      <c r="AD30" s="105">
        <f t="shared" ref="AD30:AE30" si="62">AD12*100/AD$21</f>
        <v>0.01168815989</v>
      </c>
      <c r="AE30" s="106">
        <f t="shared" si="62"/>
        <v>0.01493675156</v>
      </c>
      <c r="AF30" s="107"/>
      <c r="AG30" s="107"/>
      <c r="AH30" s="105">
        <f t="shared" ref="AH30:AU30" si="63">AH12*100/AH$21</f>
        <v>0.1271905031</v>
      </c>
      <c r="AI30" s="106">
        <f t="shared" si="63"/>
        <v>0.1253796225</v>
      </c>
      <c r="AJ30" s="107">
        <f t="shared" si="63"/>
        <v>0.2623994494</v>
      </c>
      <c r="AK30" s="107">
        <f t="shared" si="63"/>
        <v>0.3000628493</v>
      </c>
      <c r="AL30" s="105">
        <f t="shared" si="63"/>
        <v>0.5584121192</v>
      </c>
      <c r="AM30" s="106">
        <f t="shared" si="63"/>
        <v>0.5765191826</v>
      </c>
      <c r="AN30" s="107">
        <f t="shared" si="63"/>
        <v>1.081122527</v>
      </c>
      <c r="AO30" s="107">
        <f t="shared" si="63"/>
        <v>1.167577015</v>
      </c>
      <c r="AP30" s="105">
        <f t="shared" si="63"/>
        <v>4.125364431</v>
      </c>
      <c r="AQ30" s="106">
        <f t="shared" si="63"/>
        <v>4.483339517</v>
      </c>
      <c r="AR30" s="107">
        <f t="shared" si="63"/>
        <v>7.447864945</v>
      </c>
      <c r="AS30" s="107">
        <f t="shared" si="63"/>
        <v>7.373629759</v>
      </c>
      <c r="AT30" s="105">
        <f t="shared" si="63"/>
        <v>1.724137931</v>
      </c>
      <c r="AU30" s="106">
        <f t="shared" si="63"/>
        <v>1.295487299</v>
      </c>
      <c r="AV30" s="105"/>
      <c r="AW30" s="106"/>
      <c r="AX30" s="105">
        <f t="shared" ref="AX30:AY30" si="64">AX12*100/AX$21</f>
        <v>0.6101556827</v>
      </c>
      <c r="AY30" s="28">
        <f t="shared" si="64"/>
        <v>1.693465459</v>
      </c>
      <c r="AZ30" s="1"/>
      <c r="BA30" s="1"/>
      <c r="BB30" s="1"/>
      <c r="BC30" s="1"/>
      <c r="BD30" s="1"/>
      <c r="BE30" s="24">
        <v>7.0</v>
      </c>
      <c r="BF30" s="105"/>
      <c r="BG30" s="106"/>
      <c r="BH30" s="107">
        <f t="shared" ref="BH30:CA30" si="65">BH12*100/BH$21</f>
        <v>0.01286504567</v>
      </c>
      <c r="BI30" s="107">
        <f t="shared" si="65"/>
        <v>0.01659783022</v>
      </c>
      <c r="BJ30" s="105">
        <f t="shared" si="65"/>
        <v>0.05512679162</v>
      </c>
      <c r="BK30" s="106">
        <f t="shared" si="65"/>
        <v>0.06086230438</v>
      </c>
      <c r="BL30" s="107">
        <f t="shared" si="65"/>
        <v>0.1702997275</v>
      </c>
      <c r="BM30" s="107">
        <f t="shared" si="65"/>
        <v>0.18667551</v>
      </c>
      <c r="BN30" s="105">
        <f t="shared" si="65"/>
        <v>0.4598405886</v>
      </c>
      <c r="BO30" s="106">
        <f t="shared" si="65"/>
        <v>0.5025609282</v>
      </c>
      <c r="BP30" s="107">
        <f t="shared" si="65"/>
        <v>1.01439342</v>
      </c>
      <c r="BQ30" s="107">
        <f t="shared" si="65"/>
        <v>1.103037067</v>
      </c>
      <c r="BR30" s="105">
        <f t="shared" si="65"/>
        <v>3.288877379</v>
      </c>
      <c r="BS30" s="106">
        <f t="shared" si="65"/>
        <v>3.686675431</v>
      </c>
      <c r="BT30" s="107">
        <f t="shared" si="65"/>
        <v>7.136485281</v>
      </c>
      <c r="BU30" s="107">
        <f t="shared" si="65"/>
        <v>6.989637406</v>
      </c>
      <c r="BV30" s="105">
        <f t="shared" si="65"/>
        <v>2.90237467</v>
      </c>
      <c r="BW30" s="106">
        <f t="shared" si="65"/>
        <v>1.94520206</v>
      </c>
      <c r="BX30" s="105">
        <f t="shared" si="65"/>
        <v>0</v>
      </c>
      <c r="BY30" s="106">
        <f t="shared" si="65"/>
        <v>0</v>
      </c>
      <c r="BZ30" s="105">
        <f t="shared" si="65"/>
        <v>0.6486964389</v>
      </c>
      <c r="CA30" s="28">
        <f t="shared" si="65"/>
        <v>1.781713335</v>
      </c>
      <c r="CB30" s="1"/>
    </row>
    <row r="31" ht="12.75" customHeight="1">
      <c r="A31" s="24">
        <v>8.0</v>
      </c>
      <c r="B31" s="105" t="str">
        <f t="shared" ref="B31:W31" si="66">IF(ISBLANK(B13),"",B13*100/B$21)</f>
        <v/>
      </c>
      <c r="C31" s="106" t="str">
        <f t="shared" si="66"/>
        <v/>
      </c>
      <c r="D31" s="107" t="str">
        <f t="shared" si="66"/>
        <v/>
      </c>
      <c r="E31" s="107" t="str">
        <f t="shared" si="66"/>
        <v/>
      </c>
      <c r="F31" s="105">
        <f t="shared" si="66"/>
        <v>0.03335557038</v>
      </c>
      <c r="G31" s="106">
        <f t="shared" si="66"/>
        <v>0.03309788157</v>
      </c>
      <c r="H31" s="107">
        <f t="shared" si="66"/>
        <v>0.1137800253</v>
      </c>
      <c r="I31" s="107">
        <f t="shared" si="66"/>
        <v>0.1171959904</v>
      </c>
      <c r="J31" s="105">
        <f t="shared" si="66"/>
        <v>0.3810932256</v>
      </c>
      <c r="K31" s="106">
        <f t="shared" si="66"/>
        <v>0.4140900229</v>
      </c>
      <c r="L31" s="107">
        <f t="shared" si="66"/>
        <v>0.8862629247</v>
      </c>
      <c r="M31" s="107">
        <f t="shared" si="66"/>
        <v>0.9336886165</v>
      </c>
      <c r="N31" s="105">
        <f t="shared" si="66"/>
        <v>3.088506454</v>
      </c>
      <c r="O31" s="106">
        <f t="shared" si="66"/>
        <v>3.328361341</v>
      </c>
      <c r="P31" s="107">
        <f t="shared" si="66"/>
        <v>6.128702758</v>
      </c>
      <c r="Q31" s="107">
        <f t="shared" si="66"/>
        <v>5.928230781</v>
      </c>
      <c r="R31" s="105">
        <f t="shared" si="66"/>
        <v>1.763224181</v>
      </c>
      <c r="S31" s="106">
        <f t="shared" si="66"/>
        <v>1.091390255</v>
      </c>
      <c r="T31" s="105" t="str">
        <f t="shared" si="66"/>
        <v/>
      </c>
      <c r="U31" s="106" t="str">
        <f t="shared" si="66"/>
        <v/>
      </c>
      <c r="V31" s="105">
        <f t="shared" si="66"/>
        <v>0.4553690407</v>
      </c>
      <c r="W31" s="28">
        <f t="shared" si="66"/>
        <v>1.183692299</v>
      </c>
      <c r="X31" s="1"/>
      <c r="Y31" s="1"/>
      <c r="Z31" s="1"/>
      <c r="AA31" s="1"/>
      <c r="AB31" s="1"/>
      <c r="AC31" s="24">
        <v>8.0</v>
      </c>
      <c r="AD31" s="105"/>
      <c r="AE31" s="106"/>
      <c r="AF31" s="107">
        <f t="shared" ref="AF31:AU31" si="67">AF13*100/AF$21</f>
        <v>0.0193255387</v>
      </c>
      <c r="AG31" s="107">
        <f t="shared" si="67"/>
        <v>0.02374733438</v>
      </c>
      <c r="AH31" s="105">
        <f t="shared" si="67"/>
        <v>0.05652911249</v>
      </c>
      <c r="AI31" s="106">
        <f t="shared" si="67"/>
        <v>0.05526654994</v>
      </c>
      <c r="AJ31" s="107">
        <f t="shared" si="67"/>
        <v>0.2193831462</v>
      </c>
      <c r="AK31" s="107">
        <f t="shared" si="67"/>
        <v>0.2382384669</v>
      </c>
      <c r="AL31" s="105">
        <f t="shared" si="67"/>
        <v>0.2985569746</v>
      </c>
      <c r="AM31" s="106">
        <f t="shared" si="67"/>
        <v>0.3112261116</v>
      </c>
      <c r="AN31" s="107">
        <f t="shared" si="67"/>
        <v>0.7054132802</v>
      </c>
      <c r="AO31" s="107">
        <f t="shared" si="67"/>
        <v>0.7454229496</v>
      </c>
      <c r="AP31" s="105">
        <f t="shared" si="67"/>
        <v>2.551020408</v>
      </c>
      <c r="AQ31" s="106">
        <f t="shared" si="67"/>
        <v>2.885606575</v>
      </c>
      <c r="AR31" s="107">
        <f t="shared" si="67"/>
        <v>6.951340616</v>
      </c>
      <c r="AS31" s="107">
        <f t="shared" si="67"/>
        <v>6.916819557</v>
      </c>
      <c r="AT31" s="105">
        <f t="shared" si="67"/>
        <v>2.709359606</v>
      </c>
      <c r="AU31" s="106">
        <f t="shared" si="67"/>
        <v>1.759513639</v>
      </c>
      <c r="AV31" s="105"/>
      <c r="AW31" s="106"/>
      <c r="AX31" s="105">
        <f t="shared" ref="AX31:AY31" si="68">AX13*100/AX$21</f>
        <v>0.4100175342</v>
      </c>
      <c r="AY31" s="28">
        <f t="shared" si="68"/>
        <v>1.28723031</v>
      </c>
      <c r="AZ31" s="1"/>
      <c r="BA31" s="1"/>
      <c r="BB31" s="1"/>
      <c r="BC31" s="1"/>
      <c r="BD31" s="1"/>
      <c r="BE31" s="24">
        <v>8.0</v>
      </c>
      <c r="BF31" s="105"/>
      <c r="BG31" s="106"/>
      <c r="BH31" s="107"/>
      <c r="BI31" s="107"/>
      <c r="BJ31" s="105">
        <f t="shared" ref="BJ31:CA31" si="69">BJ13*100/BJ$21</f>
        <v>0.02362576784</v>
      </c>
      <c r="BK31" s="106">
        <f t="shared" si="69"/>
        <v>0.02047868611</v>
      </c>
      <c r="BL31" s="107">
        <f t="shared" si="69"/>
        <v>0.08514986376</v>
      </c>
      <c r="BM31" s="107">
        <f t="shared" si="69"/>
        <v>0.08537696158</v>
      </c>
      <c r="BN31" s="105">
        <f t="shared" si="69"/>
        <v>0.1788268956</v>
      </c>
      <c r="BO31" s="106">
        <f t="shared" si="69"/>
        <v>0.1817217285</v>
      </c>
      <c r="BP31" s="107">
        <f t="shared" si="69"/>
        <v>0.4866346813</v>
      </c>
      <c r="BQ31" s="107">
        <f t="shared" si="69"/>
        <v>0.513298597</v>
      </c>
      <c r="BR31" s="105">
        <f t="shared" si="69"/>
        <v>2.265958824</v>
      </c>
      <c r="BS31" s="106">
        <f t="shared" si="69"/>
        <v>2.601178182</v>
      </c>
      <c r="BT31" s="107">
        <f t="shared" si="69"/>
        <v>6.690454951</v>
      </c>
      <c r="BU31" s="107">
        <f t="shared" si="69"/>
        <v>6.963154186</v>
      </c>
      <c r="BV31" s="105">
        <f t="shared" si="69"/>
        <v>4.485488127</v>
      </c>
      <c r="BW31" s="106">
        <f t="shared" si="69"/>
        <v>3.365581213</v>
      </c>
      <c r="BX31" s="105">
        <f t="shared" si="69"/>
        <v>0</v>
      </c>
      <c r="BY31" s="106">
        <f t="shared" si="69"/>
        <v>0</v>
      </c>
      <c r="BZ31" s="105">
        <f t="shared" si="69"/>
        <v>0.4071058475</v>
      </c>
      <c r="CA31" s="28">
        <f t="shared" si="69"/>
        <v>1.469416085</v>
      </c>
      <c r="CB31" s="1"/>
    </row>
    <row r="32" ht="12.75" customHeight="1">
      <c r="A32" s="24">
        <v>9.0</v>
      </c>
      <c r="B32" s="105" t="str">
        <f t="shared" ref="B32:W32" si="70">IF(ISBLANK(B14),"",B14*100/B$21)</f>
        <v/>
      </c>
      <c r="C32" s="106" t="str">
        <f t="shared" si="70"/>
        <v/>
      </c>
      <c r="D32" s="107" t="str">
        <f t="shared" si="70"/>
        <v/>
      </c>
      <c r="E32" s="107" t="str">
        <f t="shared" si="70"/>
        <v/>
      </c>
      <c r="F32" s="105" t="str">
        <f t="shared" si="70"/>
        <v/>
      </c>
      <c r="G32" s="106" t="str">
        <f t="shared" si="70"/>
        <v/>
      </c>
      <c r="H32" s="107">
        <f t="shared" si="70"/>
        <v>0.02107037505</v>
      </c>
      <c r="I32" s="107">
        <f t="shared" si="70"/>
        <v>0.02620357037</v>
      </c>
      <c r="J32" s="105">
        <f t="shared" si="70"/>
        <v>0.1990785507</v>
      </c>
      <c r="K32" s="106">
        <f t="shared" si="70"/>
        <v>0.2033237051</v>
      </c>
      <c r="L32" s="107">
        <f t="shared" si="70"/>
        <v>0.5087805679</v>
      </c>
      <c r="M32" s="107">
        <f t="shared" si="70"/>
        <v>0.5313479175</v>
      </c>
      <c r="N32" s="105">
        <f t="shared" si="70"/>
        <v>1.982175784</v>
      </c>
      <c r="O32" s="106">
        <f t="shared" si="70"/>
        <v>2.130176287</v>
      </c>
      <c r="P32" s="107">
        <f t="shared" si="70"/>
        <v>5.515832482</v>
      </c>
      <c r="Q32" s="107">
        <f t="shared" si="70"/>
        <v>5.55914142</v>
      </c>
      <c r="R32" s="105">
        <f t="shared" si="70"/>
        <v>2.267002519</v>
      </c>
      <c r="S32" s="106">
        <f t="shared" si="70"/>
        <v>1.611046048</v>
      </c>
      <c r="T32" s="105" t="str">
        <f t="shared" si="70"/>
        <v/>
      </c>
      <c r="U32" s="106" t="str">
        <f t="shared" si="70"/>
        <v/>
      </c>
      <c r="V32" s="105">
        <f t="shared" si="70"/>
        <v>0.2818494694</v>
      </c>
      <c r="W32" s="28">
        <f t="shared" si="70"/>
        <v>0.9004094091</v>
      </c>
      <c r="X32" s="1"/>
      <c r="Y32" s="1"/>
      <c r="Z32" s="1"/>
      <c r="AA32" s="1"/>
      <c r="AB32" s="1"/>
      <c r="AC32" s="24">
        <v>9.0</v>
      </c>
      <c r="AD32" s="105"/>
      <c r="AE32" s="106"/>
      <c r="AF32" s="107">
        <f t="shared" ref="AF32:AU32" si="71">AF14*100/AF$21</f>
        <v>0.00966276935</v>
      </c>
      <c r="AG32" s="107">
        <f t="shared" si="71"/>
        <v>0.009034311991</v>
      </c>
      <c r="AH32" s="105">
        <f t="shared" si="71"/>
        <v>0.04239683437</v>
      </c>
      <c r="AI32" s="106">
        <f t="shared" si="71"/>
        <v>0.03997914066</v>
      </c>
      <c r="AJ32" s="107">
        <f t="shared" si="71"/>
        <v>0.06452445477</v>
      </c>
      <c r="AK32" s="107">
        <f t="shared" si="71"/>
        <v>0.06856601231</v>
      </c>
      <c r="AL32" s="105">
        <f t="shared" si="71"/>
        <v>0.160336153</v>
      </c>
      <c r="AM32" s="106">
        <f t="shared" si="71"/>
        <v>0.1649093939</v>
      </c>
      <c r="AN32" s="107">
        <f t="shared" si="71"/>
        <v>0.3220364975</v>
      </c>
      <c r="AO32" s="107">
        <f t="shared" si="71"/>
        <v>0.3551042163</v>
      </c>
      <c r="AP32" s="105">
        <f t="shared" si="71"/>
        <v>1.690962099</v>
      </c>
      <c r="AQ32" s="106">
        <f t="shared" si="71"/>
        <v>1.855732395</v>
      </c>
      <c r="AR32" s="107">
        <f t="shared" si="71"/>
        <v>5.461767627</v>
      </c>
      <c r="AS32" s="107">
        <f t="shared" si="71"/>
        <v>5.518011529</v>
      </c>
      <c r="AT32" s="105">
        <f t="shared" si="71"/>
        <v>3.201970443</v>
      </c>
      <c r="AU32" s="106">
        <f t="shared" si="71"/>
        <v>2.384524004</v>
      </c>
      <c r="AV32" s="105"/>
      <c r="AW32" s="106"/>
      <c r="AX32" s="105">
        <f t="shared" ref="AX32:AY32" si="72">AX14*100/AX$21</f>
        <v>0.2453020669</v>
      </c>
      <c r="AY32" s="28">
        <f t="shared" si="72"/>
        <v>0.952789859</v>
      </c>
      <c r="AZ32" s="1"/>
      <c r="BA32" s="1"/>
      <c r="BB32" s="1"/>
      <c r="BC32" s="1"/>
      <c r="BD32" s="1"/>
      <c r="BE32" s="24">
        <v>9.0</v>
      </c>
      <c r="BF32" s="105"/>
      <c r="BG32" s="106"/>
      <c r="BH32" s="107"/>
      <c r="BI32" s="107"/>
      <c r="BJ32" s="105">
        <f t="shared" ref="BJ32:CA32" si="73">BJ14*100/BJ$21</f>
        <v>0.02362576784</v>
      </c>
      <c r="BK32" s="106">
        <f t="shared" si="73"/>
        <v>0.02541612702</v>
      </c>
      <c r="BL32" s="107">
        <f t="shared" si="73"/>
        <v>0.01702997275</v>
      </c>
      <c r="BM32" s="107">
        <f t="shared" si="73"/>
        <v>0.01443206304</v>
      </c>
      <c r="BN32" s="105">
        <f t="shared" si="73"/>
        <v>0.09196811772</v>
      </c>
      <c r="BO32" s="106">
        <f t="shared" si="73"/>
        <v>0.1002107163</v>
      </c>
      <c r="BP32" s="107">
        <f t="shared" si="73"/>
        <v>0.2124742975</v>
      </c>
      <c r="BQ32" s="107">
        <f t="shared" si="73"/>
        <v>0.2234387836</v>
      </c>
      <c r="BR32" s="105">
        <f t="shared" si="73"/>
        <v>1.333678622</v>
      </c>
      <c r="BS32" s="106">
        <f t="shared" si="73"/>
        <v>1.500880566</v>
      </c>
      <c r="BT32" s="107">
        <f t="shared" si="73"/>
        <v>5.798394291</v>
      </c>
      <c r="BU32" s="107">
        <f t="shared" si="73"/>
        <v>6.18581106</v>
      </c>
      <c r="BV32" s="105">
        <f t="shared" si="73"/>
        <v>4.485488127</v>
      </c>
      <c r="BW32" s="106">
        <f t="shared" si="73"/>
        <v>3.145453872</v>
      </c>
      <c r="BX32" s="105">
        <f t="shared" si="73"/>
        <v>0</v>
      </c>
      <c r="BY32" s="106">
        <f t="shared" si="73"/>
        <v>0</v>
      </c>
      <c r="BZ32" s="105">
        <f t="shared" si="73"/>
        <v>0.2477588617</v>
      </c>
      <c r="CA32" s="28">
        <f t="shared" si="73"/>
        <v>1.076593745</v>
      </c>
      <c r="CB32" s="1"/>
    </row>
    <row r="33" ht="12.75" customHeight="1">
      <c r="A33" s="24">
        <v>10.0</v>
      </c>
      <c r="B33" s="105" t="str">
        <f t="shared" ref="B33:W33" si="74">IF(ISBLANK(B15),"",B15*100/B$21)</f>
        <v/>
      </c>
      <c r="C33" s="106" t="str">
        <f t="shared" si="74"/>
        <v/>
      </c>
      <c r="D33" s="107" t="str">
        <f t="shared" si="74"/>
        <v/>
      </c>
      <c r="E33" s="107" t="str">
        <f t="shared" si="74"/>
        <v/>
      </c>
      <c r="F33" s="105">
        <f t="shared" si="74"/>
        <v>0.01334222815</v>
      </c>
      <c r="G33" s="106">
        <f t="shared" si="74"/>
        <v>0.01618828395</v>
      </c>
      <c r="H33" s="107">
        <f t="shared" si="74"/>
        <v>0.06321112516</v>
      </c>
      <c r="I33" s="107">
        <f t="shared" si="74"/>
        <v>0.066166585</v>
      </c>
      <c r="J33" s="105">
        <f t="shared" si="74"/>
        <v>0.1308230476</v>
      </c>
      <c r="K33" s="106">
        <f t="shared" si="74"/>
        <v>0.1252333978</v>
      </c>
      <c r="L33" s="107">
        <f t="shared" si="74"/>
        <v>0.3364516658</v>
      </c>
      <c r="M33" s="107">
        <f t="shared" si="74"/>
        <v>0.3708905758</v>
      </c>
      <c r="N33" s="105">
        <f t="shared" si="74"/>
        <v>1.290719115</v>
      </c>
      <c r="O33" s="106">
        <f t="shared" si="74"/>
        <v>1.442864</v>
      </c>
      <c r="P33" s="107">
        <f t="shared" si="74"/>
        <v>4.085801839</v>
      </c>
      <c r="Q33" s="107">
        <f t="shared" si="74"/>
        <v>4.116783628</v>
      </c>
      <c r="R33" s="105">
        <f t="shared" si="74"/>
        <v>3.022670025</v>
      </c>
      <c r="S33" s="106">
        <f t="shared" si="74"/>
        <v>1.840170816</v>
      </c>
      <c r="T33" s="105" t="str">
        <f t="shared" si="74"/>
        <v/>
      </c>
      <c r="U33" s="106" t="str">
        <f t="shared" si="74"/>
        <v/>
      </c>
      <c r="V33" s="105">
        <f t="shared" si="74"/>
        <v>0.2080317512</v>
      </c>
      <c r="W33" s="28">
        <f t="shared" si="74"/>
        <v>0.6845939857</v>
      </c>
      <c r="X33" s="1"/>
      <c r="Y33" s="1"/>
      <c r="Z33" s="1"/>
      <c r="AA33" s="1"/>
      <c r="AB33" s="1"/>
      <c r="AC33" s="24">
        <v>10.0</v>
      </c>
      <c r="AD33" s="105"/>
      <c r="AE33" s="106"/>
      <c r="AF33" s="107"/>
      <c r="AG33" s="107"/>
      <c r="AH33" s="105">
        <f t="shared" ref="AH33:AU33" si="75">AH15*100/AH$21</f>
        <v>0.007066139062</v>
      </c>
      <c r="AI33" s="106">
        <f t="shared" si="75"/>
        <v>0.009238776995</v>
      </c>
      <c r="AJ33" s="107">
        <f t="shared" si="75"/>
        <v>0.05161956381</v>
      </c>
      <c r="AK33" s="107">
        <f t="shared" si="75"/>
        <v>0.05676873183</v>
      </c>
      <c r="AL33" s="105">
        <f t="shared" si="75"/>
        <v>0.1437496544</v>
      </c>
      <c r="AM33" s="106">
        <f t="shared" si="75"/>
        <v>0.1474099138</v>
      </c>
      <c r="AN33" s="107">
        <f t="shared" si="75"/>
        <v>0.199355927</v>
      </c>
      <c r="AO33" s="107">
        <f t="shared" si="75"/>
        <v>0.2149980093</v>
      </c>
      <c r="AP33" s="105">
        <f t="shared" si="75"/>
        <v>0.9037900875</v>
      </c>
      <c r="AQ33" s="106">
        <f t="shared" si="75"/>
        <v>1.041364587</v>
      </c>
      <c r="AR33" s="107">
        <f t="shared" si="75"/>
        <v>4.270109235</v>
      </c>
      <c r="AS33" s="107">
        <f t="shared" si="75"/>
        <v>4.668405827</v>
      </c>
      <c r="AT33" s="105">
        <f t="shared" si="75"/>
        <v>3.448275862</v>
      </c>
      <c r="AU33" s="106">
        <f t="shared" si="75"/>
        <v>2.304771066</v>
      </c>
      <c r="AV33" s="105"/>
      <c r="AW33" s="106"/>
      <c r="AX33" s="105">
        <f t="shared" ref="AX33:AY33" si="76">AX15*100/AX$21</f>
        <v>0.1629443333</v>
      </c>
      <c r="AY33" s="28">
        <f t="shared" si="76"/>
        <v>0.7129774988</v>
      </c>
      <c r="AZ33" s="1"/>
      <c r="BA33" s="1"/>
      <c r="BB33" s="1"/>
      <c r="BC33" s="1"/>
      <c r="BD33" s="1"/>
      <c r="BE33" s="24">
        <v>10.0</v>
      </c>
      <c r="BF33" s="105"/>
      <c r="BG33" s="106"/>
      <c r="BH33" s="107"/>
      <c r="BI33" s="107"/>
      <c r="BJ33" s="105"/>
      <c r="BK33" s="106"/>
      <c r="BL33" s="107">
        <f t="shared" ref="BL33:CA33" si="77">BL15*100/BL$21</f>
        <v>0.004257493188</v>
      </c>
      <c r="BM33" s="107">
        <f t="shared" si="77"/>
        <v>0.00344186242</v>
      </c>
      <c r="BN33" s="105">
        <f t="shared" si="77"/>
        <v>0.04087471899</v>
      </c>
      <c r="BO33" s="106">
        <f t="shared" si="77"/>
        <v>0.04672085132</v>
      </c>
      <c r="BP33" s="107">
        <f t="shared" si="77"/>
        <v>0.1370801919</v>
      </c>
      <c r="BQ33" s="107">
        <f t="shared" si="77"/>
        <v>0.1493277042</v>
      </c>
      <c r="BR33" s="105">
        <f t="shared" si="77"/>
        <v>0.5697267901</v>
      </c>
      <c r="BS33" s="106">
        <f t="shared" si="77"/>
        <v>0.6590203612</v>
      </c>
      <c r="BT33" s="107">
        <f t="shared" si="77"/>
        <v>4.817127565</v>
      </c>
      <c r="BU33" s="107">
        <f t="shared" si="77"/>
        <v>5.050970769</v>
      </c>
      <c r="BV33" s="105">
        <f t="shared" si="77"/>
        <v>3.693931398</v>
      </c>
      <c r="BW33" s="106">
        <f t="shared" si="77"/>
        <v>2.439401758</v>
      </c>
      <c r="BX33" s="105">
        <f t="shared" si="77"/>
        <v>0</v>
      </c>
      <c r="BY33" s="106">
        <f t="shared" si="77"/>
        <v>0</v>
      </c>
      <c r="BZ33" s="105">
        <f t="shared" si="77"/>
        <v>0.1449543548</v>
      </c>
      <c r="CA33" s="28">
        <f t="shared" si="77"/>
        <v>0.731155181</v>
      </c>
      <c r="CB33" s="1"/>
    </row>
    <row r="34" ht="12.75" customHeight="1">
      <c r="A34" s="42" t="s">
        <v>32</v>
      </c>
      <c r="B34" s="105" t="str">
        <f t="shared" ref="B34:W34" si="78">IF(ISBLANK(B16),"",B16*100/B$21)</f>
        <v/>
      </c>
      <c r="C34" s="106" t="str">
        <f t="shared" si="78"/>
        <v/>
      </c>
      <c r="D34" s="107" t="str">
        <f t="shared" si="78"/>
        <v/>
      </c>
      <c r="E34" s="107" t="str">
        <f t="shared" si="78"/>
        <v/>
      </c>
      <c r="F34" s="105" t="str">
        <f t="shared" si="78"/>
        <v/>
      </c>
      <c r="G34" s="106" t="str">
        <f t="shared" si="78"/>
        <v/>
      </c>
      <c r="H34" s="107">
        <f t="shared" si="78"/>
        <v>0.01685630004</v>
      </c>
      <c r="I34" s="107">
        <f t="shared" si="78"/>
        <v>0.01990417083</v>
      </c>
      <c r="J34" s="105">
        <f t="shared" si="78"/>
        <v>0.1365110062</v>
      </c>
      <c r="K34" s="106">
        <f t="shared" si="78"/>
        <v>0.1504704093</v>
      </c>
      <c r="L34" s="107">
        <f t="shared" si="78"/>
        <v>0.5005744297</v>
      </c>
      <c r="M34" s="107">
        <f t="shared" si="78"/>
        <v>0.5456316484</v>
      </c>
      <c r="N34" s="105">
        <f t="shared" si="78"/>
        <v>3.272894899</v>
      </c>
      <c r="O34" s="106">
        <f t="shared" si="78"/>
        <v>3.882367884</v>
      </c>
      <c r="P34" s="107">
        <f t="shared" si="78"/>
        <v>12.6659857</v>
      </c>
      <c r="Q34" s="107">
        <f t="shared" si="78"/>
        <v>13.41132542</v>
      </c>
      <c r="R34" s="105">
        <f t="shared" si="78"/>
        <v>12.59445844</v>
      </c>
      <c r="S34" s="106">
        <f t="shared" si="78"/>
        <v>8.982101745</v>
      </c>
      <c r="T34" s="105">
        <f t="shared" si="78"/>
        <v>0.8620689655</v>
      </c>
      <c r="U34" s="106">
        <f t="shared" si="78"/>
        <v>0.1788337206</v>
      </c>
      <c r="V34" s="105">
        <f t="shared" si="78"/>
        <v>0.457286384</v>
      </c>
      <c r="W34" s="28">
        <f t="shared" si="78"/>
        <v>2.206365718</v>
      </c>
      <c r="X34" s="1"/>
      <c r="Y34" s="1"/>
      <c r="Z34" s="1"/>
      <c r="AA34" s="1"/>
      <c r="AB34" s="1"/>
      <c r="AC34" s="42" t="s">
        <v>32</v>
      </c>
      <c r="AD34" s="105"/>
      <c r="AE34" s="106"/>
      <c r="AF34" s="107"/>
      <c r="AG34" s="107"/>
      <c r="AH34" s="105">
        <f t="shared" ref="AH34:AU34" si="79">AH16*100/AH$21</f>
        <v>0.01413227812</v>
      </c>
      <c r="AI34" s="106">
        <f t="shared" si="79"/>
        <v>0.01238186608</v>
      </c>
      <c r="AJ34" s="107">
        <f t="shared" si="79"/>
        <v>0.06882608509</v>
      </c>
      <c r="AK34" s="107">
        <f t="shared" si="79"/>
        <v>0.06943788133</v>
      </c>
      <c r="AL34" s="105">
        <f t="shared" si="79"/>
        <v>0.1769226516</v>
      </c>
      <c r="AM34" s="106">
        <f t="shared" si="79"/>
        <v>0.1908263792</v>
      </c>
      <c r="AN34" s="107">
        <f t="shared" si="79"/>
        <v>0.4600521392</v>
      </c>
      <c r="AO34" s="107">
        <f t="shared" si="79"/>
        <v>0.4894336553</v>
      </c>
      <c r="AP34" s="105">
        <f t="shared" si="79"/>
        <v>2.157434402</v>
      </c>
      <c r="AQ34" s="106">
        <f t="shared" si="79"/>
        <v>2.513977706</v>
      </c>
      <c r="AR34" s="107">
        <f t="shared" si="79"/>
        <v>12.41310824</v>
      </c>
      <c r="AS34" s="107">
        <f t="shared" si="79"/>
        <v>13.2096671</v>
      </c>
      <c r="AT34" s="105">
        <f t="shared" si="79"/>
        <v>13.05418719</v>
      </c>
      <c r="AU34" s="106">
        <f t="shared" si="79"/>
        <v>9.425543353</v>
      </c>
      <c r="AV34" s="105"/>
      <c r="AW34" s="106"/>
      <c r="AX34" s="105">
        <f t="shared" ref="AX34:AY34" si="80">AX16*100/AX$21</f>
        <v>0.3861072245</v>
      </c>
      <c r="AY34" s="28">
        <f t="shared" si="80"/>
        <v>2.088194315</v>
      </c>
      <c r="AZ34" s="1"/>
      <c r="BA34" s="1"/>
      <c r="BB34" s="1"/>
      <c r="BC34" s="1"/>
      <c r="BD34" s="1"/>
      <c r="BE34" s="42" t="s">
        <v>32</v>
      </c>
      <c r="BF34" s="105"/>
      <c r="BG34" s="106"/>
      <c r="BH34" s="107"/>
      <c r="BI34" s="107"/>
      <c r="BJ34" s="105"/>
      <c r="BK34" s="106"/>
      <c r="BL34" s="107">
        <f t="shared" ref="BL34:CA34" si="81">BL16*100/BL$21</f>
        <v>0.01702997275</v>
      </c>
      <c r="BM34" s="107">
        <f t="shared" si="81"/>
        <v>0.02283444546</v>
      </c>
      <c r="BN34" s="105">
        <f t="shared" si="81"/>
        <v>0.04087471899</v>
      </c>
      <c r="BO34" s="106">
        <f t="shared" si="81"/>
        <v>0.04910156539</v>
      </c>
      <c r="BP34" s="107">
        <f t="shared" si="81"/>
        <v>0.1782042495</v>
      </c>
      <c r="BQ34" s="107">
        <f t="shared" si="81"/>
        <v>0.1985029277</v>
      </c>
      <c r="BR34" s="105">
        <f t="shared" si="81"/>
        <v>1.489058656</v>
      </c>
      <c r="BS34" s="106">
        <f t="shared" si="81"/>
        <v>1.804129553</v>
      </c>
      <c r="BT34" s="107">
        <f t="shared" si="81"/>
        <v>12.66726137</v>
      </c>
      <c r="BU34" s="107">
        <f t="shared" si="81"/>
        <v>13.84894951</v>
      </c>
      <c r="BV34" s="105">
        <f t="shared" si="81"/>
        <v>16.35883905</v>
      </c>
      <c r="BW34" s="106">
        <f t="shared" si="81"/>
        <v>12.10117256</v>
      </c>
      <c r="BX34" s="105">
        <f t="shared" si="81"/>
        <v>0</v>
      </c>
      <c r="BY34" s="106">
        <f t="shared" si="81"/>
        <v>0</v>
      </c>
      <c r="BZ34" s="105">
        <f t="shared" si="81"/>
        <v>0.3670120898</v>
      </c>
      <c r="CA34" s="28">
        <f t="shared" si="81"/>
        <v>2.343445678</v>
      </c>
      <c r="CB34" s="1"/>
    </row>
    <row r="35" ht="12.75" customHeight="1">
      <c r="A35" s="43" t="s">
        <v>33</v>
      </c>
      <c r="B35" s="105" t="str">
        <f t="shared" ref="B35:W35" si="82">IF(ISBLANK(B17),"",B17*100/B$21)</f>
        <v/>
      </c>
      <c r="C35" s="106" t="str">
        <f t="shared" si="82"/>
        <v/>
      </c>
      <c r="D35" s="107" t="str">
        <f t="shared" si="82"/>
        <v/>
      </c>
      <c r="E35" s="107" t="str">
        <f t="shared" si="82"/>
        <v/>
      </c>
      <c r="F35" s="105" t="str">
        <f t="shared" si="82"/>
        <v/>
      </c>
      <c r="G35" s="106" t="str">
        <f t="shared" si="82"/>
        <v/>
      </c>
      <c r="H35" s="107" t="str">
        <f t="shared" si="82"/>
        <v/>
      </c>
      <c r="I35" s="107" t="str">
        <f t="shared" si="82"/>
        <v/>
      </c>
      <c r="J35" s="105">
        <f t="shared" si="82"/>
        <v>0.01137591718</v>
      </c>
      <c r="K35" s="106">
        <f t="shared" si="82"/>
        <v>0.01426443575</v>
      </c>
      <c r="L35" s="107">
        <f t="shared" si="82"/>
        <v>0.04103069096</v>
      </c>
      <c r="M35" s="107">
        <f t="shared" si="82"/>
        <v>0.04668424904</v>
      </c>
      <c r="N35" s="105">
        <f t="shared" si="82"/>
        <v>1.10633067</v>
      </c>
      <c r="O35" s="106">
        <f t="shared" si="82"/>
        <v>1.308673454</v>
      </c>
      <c r="P35" s="107">
        <f t="shared" si="82"/>
        <v>5.720122574</v>
      </c>
      <c r="Q35" s="107">
        <f t="shared" si="82"/>
        <v>6.242722132</v>
      </c>
      <c r="R35" s="105">
        <f t="shared" si="82"/>
        <v>16.1209068</v>
      </c>
      <c r="S35" s="106">
        <f t="shared" si="82"/>
        <v>13.09782813</v>
      </c>
      <c r="T35" s="105" t="str">
        <f t="shared" si="82"/>
        <v/>
      </c>
      <c r="U35" s="106" t="str">
        <f t="shared" si="82"/>
        <v/>
      </c>
      <c r="V35" s="105">
        <f t="shared" si="82"/>
        <v>0.1907756612</v>
      </c>
      <c r="W35" s="28">
        <f t="shared" si="82"/>
        <v>1.474210187</v>
      </c>
      <c r="X35" s="1"/>
      <c r="Y35" s="1"/>
      <c r="Z35" s="1"/>
      <c r="AA35" s="1"/>
      <c r="AB35" s="1"/>
      <c r="AC35" s="43" t="s">
        <v>33</v>
      </c>
      <c r="AD35" s="105"/>
      <c r="AE35" s="106"/>
      <c r="AF35" s="107"/>
      <c r="AG35" s="107"/>
      <c r="AH35" s="105"/>
      <c r="AI35" s="106"/>
      <c r="AJ35" s="107">
        <f t="shared" ref="AJ35:AY35" si="83">AJ17*100/AJ$21</f>
        <v>0.02150815159</v>
      </c>
      <c r="AK35" s="107">
        <f t="shared" si="83"/>
        <v>0.02057172838</v>
      </c>
      <c r="AL35" s="105">
        <f t="shared" si="83"/>
        <v>0.04423066291</v>
      </c>
      <c r="AM35" s="106">
        <f t="shared" si="83"/>
        <v>0.04309142322</v>
      </c>
      <c r="AN35" s="107">
        <f t="shared" si="83"/>
        <v>0.1226805705</v>
      </c>
      <c r="AO35" s="107">
        <f t="shared" si="83"/>
        <v>0.1329430382</v>
      </c>
      <c r="AP35" s="105">
        <f t="shared" si="83"/>
        <v>0.6705539359</v>
      </c>
      <c r="AQ35" s="106">
        <f t="shared" si="83"/>
        <v>0.818091672</v>
      </c>
      <c r="AR35" s="107">
        <f t="shared" si="83"/>
        <v>6.256206554</v>
      </c>
      <c r="AS35" s="107">
        <f t="shared" si="83"/>
        <v>6.719965524</v>
      </c>
      <c r="AT35" s="105">
        <f t="shared" si="83"/>
        <v>15.27093596</v>
      </c>
      <c r="AU35" s="106">
        <f t="shared" si="83"/>
        <v>12.66634647</v>
      </c>
      <c r="AV35" s="105">
        <f t="shared" si="83"/>
        <v>1.904761905</v>
      </c>
      <c r="AW35" s="106">
        <f t="shared" si="83"/>
        <v>0.5018413677</v>
      </c>
      <c r="AX35" s="105">
        <f t="shared" si="83"/>
        <v>0.1788845398</v>
      </c>
      <c r="AY35" s="28">
        <f t="shared" si="83"/>
        <v>1.649244358</v>
      </c>
      <c r="AZ35" s="1"/>
      <c r="BA35" s="1"/>
      <c r="BB35" s="1"/>
      <c r="BC35" s="1"/>
      <c r="BD35" s="1"/>
      <c r="BE35" s="43" t="s">
        <v>33</v>
      </c>
      <c r="BF35" s="105"/>
      <c r="BG35" s="106"/>
      <c r="BH35" s="107"/>
      <c r="BI35" s="107"/>
      <c r="BJ35" s="105"/>
      <c r="BK35" s="106"/>
      <c r="BL35" s="107"/>
      <c r="BM35" s="107"/>
      <c r="BN35" s="105"/>
      <c r="BO35" s="106"/>
      <c r="BP35" s="107">
        <f t="shared" ref="BP35:CA35" si="84">BP17*100/BP$21</f>
        <v>0.006854009596</v>
      </c>
      <c r="BQ35" s="107">
        <f t="shared" si="84"/>
        <v>0.006428677115</v>
      </c>
      <c r="BR35" s="105">
        <f t="shared" si="84"/>
        <v>0.2460183866</v>
      </c>
      <c r="BS35" s="106">
        <f t="shared" si="84"/>
        <v>0.3120333016</v>
      </c>
      <c r="BT35" s="107">
        <f t="shared" si="84"/>
        <v>3.12221231</v>
      </c>
      <c r="BU35" s="107">
        <f t="shared" si="84"/>
        <v>3.281960049</v>
      </c>
      <c r="BV35" s="105">
        <f t="shared" si="84"/>
        <v>15.30343008</v>
      </c>
      <c r="BW35" s="106">
        <f t="shared" si="84"/>
        <v>12.17763687</v>
      </c>
      <c r="BX35" s="105">
        <f t="shared" si="84"/>
        <v>1.298701299</v>
      </c>
      <c r="BY35" s="106">
        <f t="shared" si="84"/>
        <v>0.4056997677</v>
      </c>
      <c r="BZ35" s="105">
        <f t="shared" si="84"/>
        <v>0.1171971379</v>
      </c>
      <c r="CA35" s="28">
        <f t="shared" si="84"/>
        <v>1.269683385</v>
      </c>
      <c r="CB35" s="1"/>
    </row>
    <row r="36" ht="12.75" customHeight="1">
      <c r="A36" s="44" t="s">
        <v>35</v>
      </c>
      <c r="B36" s="105" t="str">
        <f t="shared" ref="B36:W36" si="85">IF(ISBLANK(B18),"",B18*100/B$21)</f>
        <v/>
      </c>
      <c r="C36" s="106" t="str">
        <f t="shared" si="85"/>
        <v/>
      </c>
      <c r="D36" s="107" t="str">
        <f t="shared" si="85"/>
        <v/>
      </c>
      <c r="E36" s="107" t="str">
        <f t="shared" si="85"/>
        <v/>
      </c>
      <c r="F36" s="105" t="str">
        <f t="shared" si="85"/>
        <v/>
      </c>
      <c r="G36" s="106" t="str">
        <f t="shared" si="85"/>
        <v/>
      </c>
      <c r="H36" s="107" t="str">
        <f t="shared" si="85"/>
        <v/>
      </c>
      <c r="I36" s="107" t="str">
        <f t="shared" si="85"/>
        <v/>
      </c>
      <c r="J36" s="105" t="str">
        <f t="shared" si="85"/>
        <v/>
      </c>
      <c r="K36" s="106" t="str">
        <f t="shared" si="85"/>
        <v/>
      </c>
      <c r="L36" s="107">
        <f t="shared" si="85"/>
        <v>0.03282455277</v>
      </c>
      <c r="M36" s="107">
        <f t="shared" si="85"/>
        <v>0.04284384868</v>
      </c>
      <c r="N36" s="105">
        <f t="shared" si="85"/>
        <v>0.5685310387</v>
      </c>
      <c r="O36" s="106">
        <f t="shared" si="85"/>
        <v>0.6858727969</v>
      </c>
      <c r="P36" s="107">
        <f t="shared" si="85"/>
        <v>6.435137896</v>
      </c>
      <c r="Q36" s="107">
        <f t="shared" si="85"/>
        <v>7.157138415</v>
      </c>
      <c r="R36" s="105">
        <f t="shared" si="85"/>
        <v>19.14357683</v>
      </c>
      <c r="S36" s="106">
        <f t="shared" si="85"/>
        <v>17.34442505</v>
      </c>
      <c r="T36" s="105">
        <f t="shared" si="85"/>
        <v>0.8620689655</v>
      </c>
      <c r="U36" s="106">
        <f t="shared" si="85"/>
        <v>0.1350904696</v>
      </c>
      <c r="V36" s="105">
        <f t="shared" si="85"/>
        <v>0.1735195713</v>
      </c>
      <c r="W36" s="28">
        <f t="shared" si="85"/>
        <v>1.749631862</v>
      </c>
      <c r="X36" s="1"/>
      <c r="Y36" s="1"/>
      <c r="Z36" s="1"/>
      <c r="AA36" s="1"/>
      <c r="AB36" s="1"/>
      <c r="AC36" s="44" t="s">
        <v>35</v>
      </c>
      <c r="AD36" s="105"/>
      <c r="AE36" s="106"/>
      <c r="AF36" s="107"/>
      <c r="AG36" s="107"/>
      <c r="AH36" s="105"/>
      <c r="AI36" s="106"/>
      <c r="AJ36" s="107">
        <f t="shared" ref="AJ36:AY36" si="86">AJ18*100/AJ$21</f>
        <v>0.02150815159</v>
      </c>
      <c r="AK36" s="107">
        <f t="shared" si="86"/>
        <v>0.02549572699</v>
      </c>
      <c r="AL36" s="105">
        <f t="shared" si="86"/>
        <v>0.04423066291</v>
      </c>
      <c r="AM36" s="106">
        <f t="shared" si="86"/>
        <v>0.04472725049</v>
      </c>
      <c r="AN36" s="107">
        <f t="shared" si="86"/>
        <v>0.03067014262</v>
      </c>
      <c r="AO36" s="107">
        <f t="shared" si="86"/>
        <v>0.02923097791</v>
      </c>
      <c r="AP36" s="105">
        <f t="shared" si="86"/>
        <v>0.3352769679</v>
      </c>
      <c r="AQ36" s="106">
        <f t="shared" si="86"/>
        <v>0.4149667517</v>
      </c>
      <c r="AR36" s="107">
        <f t="shared" si="86"/>
        <v>3.17775571</v>
      </c>
      <c r="AS36" s="107">
        <f t="shared" si="86"/>
        <v>3.538206942</v>
      </c>
      <c r="AT36" s="105">
        <f t="shared" si="86"/>
        <v>22.66009852</v>
      </c>
      <c r="AU36" s="106">
        <f t="shared" si="86"/>
        <v>23.13818961</v>
      </c>
      <c r="AV36" s="105">
        <f t="shared" si="86"/>
        <v>0.9523809524</v>
      </c>
      <c r="AW36" s="106">
        <f t="shared" si="86"/>
        <v>0.179648434</v>
      </c>
      <c r="AX36" s="105">
        <f t="shared" si="86"/>
        <v>0.1461185597</v>
      </c>
      <c r="AY36" s="28">
        <f t="shared" si="86"/>
        <v>2.012127867</v>
      </c>
      <c r="AZ36" s="1"/>
      <c r="BA36" s="1"/>
      <c r="BB36" s="1"/>
      <c r="BC36" s="1"/>
      <c r="BD36" s="1"/>
      <c r="BE36" s="44" t="s">
        <v>35</v>
      </c>
      <c r="BF36" s="105"/>
      <c r="BG36" s="106"/>
      <c r="BH36" s="107"/>
      <c r="BI36" s="107"/>
      <c r="BJ36" s="105"/>
      <c r="BK36" s="106"/>
      <c r="BL36" s="107"/>
      <c r="BM36" s="107"/>
      <c r="BN36" s="105"/>
      <c r="BO36" s="106"/>
      <c r="BP36" s="107"/>
      <c r="BQ36" s="107"/>
      <c r="BR36" s="105">
        <f t="shared" ref="BR36:CA36" si="87">BR18*100/BR$21</f>
        <v>0.03884500842</v>
      </c>
      <c r="BS36" s="106">
        <f t="shared" si="87"/>
        <v>0.04911235454</v>
      </c>
      <c r="BT36" s="107">
        <f t="shared" si="87"/>
        <v>1.427297056</v>
      </c>
      <c r="BU36" s="107">
        <f t="shared" si="87"/>
        <v>1.501859878</v>
      </c>
      <c r="BV36" s="105">
        <f t="shared" si="87"/>
        <v>22.42744063</v>
      </c>
      <c r="BW36" s="106">
        <f t="shared" si="87"/>
        <v>24.1528341</v>
      </c>
      <c r="BX36" s="105">
        <f t="shared" si="87"/>
        <v>1.298701299</v>
      </c>
      <c r="BY36" s="106">
        <f t="shared" si="87"/>
        <v>0.2633578014</v>
      </c>
      <c r="BZ36" s="105">
        <f t="shared" si="87"/>
        <v>0.1079447323</v>
      </c>
      <c r="CA36" s="28">
        <f t="shared" si="87"/>
        <v>1.918711081</v>
      </c>
      <c r="CB36" s="1"/>
    </row>
    <row r="37" ht="12.75" customHeight="1">
      <c r="A37" s="44" t="s">
        <v>44</v>
      </c>
      <c r="B37" s="105" t="str">
        <f t="shared" ref="B37:W37" si="88">IF(ISBLANK(B19),"",B19*100/B$21)</f>
        <v/>
      </c>
      <c r="C37" s="106" t="str">
        <f t="shared" si="88"/>
        <v/>
      </c>
      <c r="D37" s="107" t="str">
        <f t="shared" si="88"/>
        <v/>
      </c>
      <c r="E37" s="107" t="str">
        <f t="shared" si="88"/>
        <v/>
      </c>
      <c r="F37" s="105" t="str">
        <f t="shared" si="88"/>
        <v/>
      </c>
      <c r="G37" s="106" t="str">
        <f t="shared" si="88"/>
        <v/>
      </c>
      <c r="H37" s="107" t="str">
        <f t="shared" si="88"/>
        <v/>
      </c>
      <c r="I37" s="107" t="str">
        <f t="shared" si="88"/>
        <v/>
      </c>
      <c r="J37" s="105" t="str">
        <f t="shared" si="88"/>
        <v/>
      </c>
      <c r="K37" s="106" t="str">
        <f t="shared" si="88"/>
        <v/>
      </c>
      <c r="L37" s="107">
        <f t="shared" si="88"/>
        <v>0.008206138191</v>
      </c>
      <c r="M37" s="107">
        <f t="shared" si="88"/>
        <v>0.01085185285</v>
      </c>
      <c r="N37" s="105">
        <f t="shared" si="88"/>
        <v>0.1997541487</v>
      </c>
      <c r="O37" s="106">
        <f t="shared" si="88"/>
        <v>0.244179513</v>
      </c>
      <c r="P37" s="107">
        <f t="shared" si="88"/>
        <v>3.983656793</v>
      </c>
      <c r="Q37" s="107">
        <f t="shared" si="88"/>
        <v>4.40372898</v>
      </c>
      <c r="R37" s="105">
        <f t="shared" si="88"/>
        <v>33.24937028</v>
      </c>
      <c r="S37" s="106">
        <f t="shared" si="88"/>
        <v>46.21282257</v>
      </c>
      <c r="T37" s="105">
        <f t="shared" si="88"/>
        <v>30.17241379</v>
      </c>
      <c r="U37" s="106">
        <f t="shared" si="88"/>
        <v>6.466037199</v>
      </c>
      <c r="V37" s="105">
        <f t="shared" si="88"/>
        <v>0.2109077662</v>
      </c>
      <c r="W37" s="28">
        <f t="shared" si="88"/>
        <v>5.581527439</v>
      </c>
      <c r="X37" s="1"/>
      <c r="Y37" s="1"/>
      <c r="Z37" s="1"/>
      <c r="AA37" s="1"/>
      <c r="AB37" s="1"/>
      <c r="AC37" s="44" t="s">
        <v>44</v>
      </c>
      <c r="AD37" s="105"/>
      <c r="AE37" s="106"/>
      <c r="AF37" s="107"/>
      <c r="AG37" s="107"/>
      <c r="AH37" s="105"/>
      <c r="AI37" s="106"/>
      <c r="AJ37" s="107">
        <f t="shared" ref="AJ37:AY37" si="89">AJ19*100/AJ$21</f>
        <v>0.004301630318</v>
      </c>
      <c r="AK37" s="107">
        <f t="shared" si="89"/>
        <v>0.006415633364</v>
      </c>
      <c r="AL37" s="105">
        <f t="shared" si="89"/>
        <v>0.005528832863</v>
      </c>
      <c r="AM37" s="106">
        <f t="shared" si="89"/>
        <v>0.007631298924</v>
      </c>
      <c r="AN37" s="107">
        <f t="shared" si="89"/>
        <v>0.01533507131</v>
      </c>
      <c r="AO37" s="107">
        <f t="shared" si="89"/>
        <v>0.02086123677</v>
      </c>
      <c r="AP37" s="105">
        <f t="shared" si="89"/>
        <v>0.1603498542</v>
      </c>
      <c r="AQ37" s="106">
        <f t="shared" si="89"/>
        <v>0.1678282686</v>
      </c>
      <c r="AR37" s="107">
        <f t="shared" si="89"/>
        <v>1.390268123</v>
      </c>
      <c r="AS37" s="107">
        <f t="shared" si="89"/>
        <v>1.622117692</v>
      </c>
      <c r="AT37" s="105">
        <f t="shared" si="89"/>
        <v>25.61576355</v>
      </c>
      <c r="AU37" s="106">
        <f t="shared" si="89"/>
        <v>36.90699956</v>
      </c>
      <c r="AV37" s="105">
        <f t="shared" si="89"/>
        <v>33.33333333</v>
      </c>
      <c r="AW37" s="106">
        <f t="shared" si="89"/>
        <v>8.260217841</v>
      </c>
      <c r="AX37" s="105">
        <f t="shared" si="89"/>
        <v>0.1487752608</v>
      </c>
      <c r="AY37" s="28">
        <f t="shared" si="89"/>
        <v>5.076943881</v>
      </c>
      <c r="AZ37" s="1"/>
      <c r="BA37" s="1"/>
      <c r="BB37" s="1"/>
      <c r="BC37" s="1"/>
      <c r="BD37" s="1"/>
      <c r="BE37" s="44" t="s">
        <v>44</v>
      </c>
      <c r="BF37" s="105"/>
      <c r="BG37" s="106"/>
      <c r="BH37" s="107"/>
      <c r="BI37" s="107"/>
      <c r="BJ37" s="105"/>
      <c r="BK37" s="106"/>
      <c r="BL37" s="107"/>
      <c r="BM37" s="107"/>
      <c r="BN37" s="105"/>
      <c r="BO37" s="106"/>
      <c r="BP37" s="107"/>
      <c r="BQ37" s="107"/>
      <c r="BR37" s="105"/>
      <c r="BS37" s="106"/>
      <c r="BT37" s="107">
        <f t="shared" ref="BT37:CA37" si="90">BT19*100/BT$21</f>
        <v>0.6244424621</v>
      </c>
      <c r="BU37" s="107">
        <f t="shared" si="90"/>
        <v>0.7525070125</v>
      </c>
      <c r="BV37" s="105">
        <f t="shared" si="90"/>
        <v>18.46965699</v>
      </c>
      <c r="BW37" s="106">
        <f t="shared" si="90"/>
        <v>31.39084039</v>
      </c>
      <c r="BX37" s="105">
        <f t="shared" si="90"/>
        <v>44.15584416</v>
      </c>
      <c r="BY37" s="106">
        <f t="shared" si="90"/>
        <v>12.29171358</v>
      </c>
      <c r="BZ37" s="105">
        <f t="shared" si="90"/>
        <v>0.1141130027</v>
      </c>
      <c r="CA37" s="28">
        <f t="shared" si="90"/>
        <v>4.646390246</v>
      </c>
      <c r="CB37" s="1"/>
    </row>
    <row r="38" ht="12.75" customHeight="1">
      <c r="A38" s="45" t="s">
        <v>38</v>
      </c>
      <c r="B38" s="139" t="str">
        <f t="shared" ref="B38:W38" si="91">IF(ISBLANK(B20),"",B20*100/B$21)</f>
        <v/>
      </c>
      <c r="C38" s="140" t="str">
        <f t="shared" si="91"/>
        <v/>
      </c>
      <c r="D38" s="141" t="str">
        <f t="shared" si="91"/>
        <v/>
      </c>
      <c r="E38" s="141" t="str">
        <f t="shared" si="91"/>
        <v/>
      </c>
      <c r="F38" s="139" t="str">
        <f t="shared" si="91"/>
        <v/>
      </c>
      <c r="G38" s="140" t="str">
        <f t="shared" si="91"/>
        <v/>
      </c>
      <c r="H38" s="141" t="str">
        <f t="shared" si="91"/>
        <v/>
      </c>
      <c r="I38" s="141" t="str">
        <f t="shared" si="91"/>
        <v/>
      </c>
      <c r="J38" s="139" t="str">
        <f t="shared" si="91"/>
        <v/>
      </c>
      <c r="K38" s="140" t="str">
        <f t="shared" si="91"/>
        <v/>
      </c>
      <c r="L38" s="141" t="str">
        <f t="shared" si="91"/>
        <v/>
      </c>
      <c r="M38" s="141" t="str">
        <f t="shared" si="91"/>
        <v/>
      </c>
      <c r="N38" s="105" t="str">
        <f t="shared" si="91"/>
        <v/>
      </c>
      <c r="O38" s="106" t="str">
        <f t="shared" si="91"/>
        <v/>
      </c>
      <c r="P38" s="107">
        <f t="shared" si="91"/>
        <v>0.102145046</v>
      </c>
      <c r="Q38" s="107">
        <f t="shared" si="91"/>
        <v>0.1245236036</v>
      </c>
      <c r="R38" s="105">
        <f t="shared" si="91"/>
        <v>1.259445844</v>
      </c>
      <c r="S38" s="106">
        <f t="shared" si="91"/>
        <v>2.039813077</v>
      </c>
      <c r="T38" s="139">
        <f t="shared" si="91"/>
        <v>68.10344828</v>
      </c>
      <c r="U38" s="140">
        <f t="shared" si="91"/>
        <v>93.22003861</v>
      </c>
      <c r="V38" s="139">
        <f t="shared" si="91"/>
        <v>0.08148709149</v>
      </c>
      <c r="W38" s="49">
        <f t="shared" si="91"/>
        <v>31.5531655</v>
      </c>
      <c r="X38" s="1"/>
      <c r="Y38" s="1"/>
      <c r="Z38" s="1"/>
      <c r="AA38" s="1"/>
      <c r="AB38" s="1"/>
      <c r="AC38" s="45" t="s">
        <v>38</v>
      </c>
      <c r="AD38" s="139"/>
      <c r="AE38" s="140"/>
      <c r="AF38" s="141"/>
      <c r="AG38" s="141"/>
      <c r="AH38" s="139"/>
      <c r="AI38" s="140"/>
      <c r="AJ38" s="141"/>
      <c r="AK38" s="141"/>
      <c r="AL38" s="139"/>
      <c r="AM38" s="140"/>
      <c r="AN38" s="141"/>
      <c r="AO38" s="141"/>
      <c r="AP38" s="105">
        <f t="shared" ref="AP38:AY38" si="92">AP20*100/AP$21</f>
        <v>0.01457725948</v>
      </c>
      <c r="AQ38" s="106">
        <f t="shared" si="92"/>
        <v>0.01965753619</v>
      </c>
      <c r="AR38" s="107">
        <f t="shared" si="92"/>
        <v>0</v>
      </c>
      <c r="AS38" s="107">
        <f t="shared" si="92"/>
        <v>0</v>
      </c>
      <c r="AT38" s="105">
        <f t="shared" si="92"/>
        <v>0.7389162562</v>
      </c>
      <c r="AU38" s="106">
        <f t="shared" si="92"/>
        <v>1.071298495</v>
      </c>
      <c r="AV38" s="139">
        <f t="shared" si="92"/>
        <v>63.80952381</v>
      </c>
      <c r="AW38" s="140">
        <f t="shared" si="92"/>
        <v>91.05829236</v>
      </c>
      <c r="AX38" s="139">
        <f t="shared" si="92"/>
        <v>0.06287525903</v>
      </c>
      <c r="AY38" s="49">
        <f t="shared" si="92"/>
        <v>25.52638101</v>
      </c>
      <c r="AZ38" s="1"/>
      <c r="BA38" s="1"/>
      <c r="BB38" s="1"/>
      <c r="BC38" s="1"/>
      <c r="BD38" s="1"/>
      <c r="BE38" s="45" t="s">
        <v>38</v>
      </c>
      <c r="BF38" s="139"/>
      <c r="BG38" s="140"/>
      <c r="BH38" s="141"/>
      <c r="BI38" s="141"/>
      <c r="BJ38" s="139"/>
      <c r="BK38" s="140"/>
      <c r="BL38" s="141"/>
      <c r="BM38" s="141"/>
      <c r="BN38" s="139"/>
      <c r="BO38" s="140"/>
      <c r="BP38" s="141"/>
      <c r="BQ38" s="141"/>
      <c r="BR38" s="139"/>
      <c r="BS38" s="140"/>
      <c r="BT38" s="141"/>
      <c r="BU38" s="141"/>
      <c r="BV38" s="105">
        <f t="shared" ref="BV38:CA38" si="93">BV20*100/BV$21</f>
        <v>0.2638522427</v>
      </c>
      <c r="BW38" s="106">
        <f t="shared" si="93"/>
        <v>0.5581777088</v>
      </c>
      <c r="BX38" s="139">
        <f t="shared" si="93"/>
        <v>53.24675325</v>
      </c>
      <c r="BY38" s="140">
        <f t="shared" si="93"/>
        <v>87.03922886</v>
      </c>
      <c r="BZ38" s="139">
        <f t="shared" si="93"/>
        <v>0.04317789292</v>
      </c>
      <c r="CA38" s="49">
        <f t="shared" si="93"/>
        <v>16.46608951</v>
      </c>
      <c r="CB38" s="1"/>
    </row>
    <row r="39" ht="12.75" customHeight="1">
      <c r="A39" s="55" t="s">
        <v>17</v>
      </c>
      <c r="B39" s="57">
        <f t="shared" ref="B39:W39" si="94">IF(ISBLANK(B21),"",B21*100/B$21)</f>
        <v>100</v>
      </c>
      <c r="C39" s="58">
        <f t="shared" si="94"/>
        <v>100</v>
      </c>
      <c r="D39" s="59">
        <f t="shared" si="94"/>
        <v>100</v>
      </c>
      <c r="E39" s="59">
        <f t="shared" si="94"/>
        <v>100</v>
      </c>
      <c r="F39" s="57">
        <f t="shared" si="94"/>
        <v>100</v>
      </c>
      <c r="G39" s="58">
        <f t="shared" si="94"/>
        <v>100</v>
      </c>
      <c r="H39" s="59">
        <f t="shared" si="94"/>
        <v>100</v>
      </c>
      <c r="I39" s="59">
        <f t="shared" si="94"/>
        <v>100</v>
      </c>
      <c r="J39" s="57">
        <f t="shared" si="94"/>
        <v>100</v>
      </c>
      <c r="K39" s="58">
        <f t="shared" si="94"/>
        <v>100</v>
      </c>
      <c r="L39" s="59">
        <f t="shared" si="94"/>
        <v>100</v>
      </c>
      <c r="M39" s="59">
        <f t="shared" si="94"/>
        <v>100</v>
      </c>
      <c r="N39" s="57">
        <f t="shared" si="94"/>
        <v>100</v>
      </c>
      <c r="O39" s="58">
        <f t="shared" si="94"/>
        <v>100</v>
      </c>
      <c r="P39" s="59">
        <f t="shared" si="94"/>
        <v>100</v>
      </c>
      <c r="Q39" s="59">
        <f t="shared" si="94"/>
        <v>100</v>
      </c>
      <c r="R39" s="57">
        <f t="shared" si="94"/>
        <v>100</v>
      </c>
      <c r="S39" s="58">
        <f t="shared" si="94"/>
        <v>100</v>
      </c>
      <c r="T39" s="57">
        <f t="shared" si="94"/>
        <v>100</v>
      </c>
      <c r="U39" s="58">
        <f t="shared" si="94"/>
        <v>100</v>
      </c>
      <c r="V39" s="57">
        <f t="shared" si="94"/>
        <v>100</v>
      </c>
      <c r="W39" s="64">
        <f t="shared" si="94"/>
        <v>100</v>
      </c>
      <c r="X39" s="1"/>
      <c r="Y39" s="1"/>
      <c r="Z39" s="1"/>
      <c r="AA39" s="1"/>
      <c r="AB39" s="1"/>
      <c r="AC39" s="55" t="s">
        <v>17</v>
      </c>
      <c r="AD39" s="57">
        <f t="shared" ref="AD39:AY39" si="95">AD21*100/AD$21</f>
        <v>100</v>
      </c>
      <c r="AE39" s="58">
        <f t="shared" si="95"/>
        <v>100</v>
      </c>
      <c r="AF39" s="59">
        <f t="shared" si="95"/>
        <v>100</v>
      </c>
      <c r="AG39" s="59">
        <f t="shared" si="95"/>
        <v>100</v>
      </c>
      <c r="AH39" s="57">
        <f t="shared" si="95"/>
        <v>100</v>
      </c>
      <c r="AI39" s="58">
        <f t="shared" si="95"/>
        <v>100</v>
      </c>
      <c r="AJ39" s="59">
        <f t="shared" si="95"/>
        <v>100</v>
      </c>
      <c r="AK39" s="59">
        <f t="shared" si="95"/>
        <v>100</v>
      </c>
      <c r="AL39" s="57">
        <f t="shared" si="95"/>
        <v>100</v>
      </c>
      <c r="AM39" s="58">
        <f t="shared" si="95"/>
        <v>100</v>
      </c>
      <c r="AN39" s="59">
        <f t="shared" si="95"/>
        <v>100</v>
      </c>
      <c r="AO39" s="59">
        <f t="shared" si="95"/>
        <v>100</v>
      </c>
      <c r="AP39" s="57">
        <f t="shared" si="95"/>
        <v>100</v>
      </c>
      <c r="AQ39" s="58">
        <f t="shared" si="95"/>
        <v>100</v>
      </c>
      <c r="AR39" s="59">
        <f t="shared" si="95"/>
        <v>100</v>
      </c>
      <c r="AS39" s="59">
        <f t="shared" si="95"/>
        <v>100</v>
      </c>
      <c r="AT39" s="57">
        <f t="shared" si="95"/>
        <v>100</v>
      </c>
      <c r="AU39" s="58">
        <f t="shared" si="95"/>
        <v>100</v>
      </c>
      <c r="AV39" s="57">
        <f t="shared" si="95"/>
        <v>100</v>
      </c>
      <c r="AW39" s="58">
        <f t="shared" si="95"/>
        <v>100</v>
      </c>
      <c r="AX39" s="57">
        <f t="shared" si="95"/>
        <v>100</v>
      </c>
      <c r="AY39" s="64">
        <f t="shared" si="95"/>
        <v>100</v>
      </c>
      <c r="AZ39" s="1"/>
      <c r="BA39" s="1"/>
      <c r="BB39" s="1"/>
      <c r="BC39" s="1"/>
      <c r="BD39" s="1"/>
      <c r="BE39" s="55" t="s">
        <v>17</v>
      </c>
      <c r="BF39" s="57">
        <f t="shared" ref="BF39:CA39" si="96">BF21*100/BF$21</f>
        <v>100</v>
      </c>
      <c r="BG39" s="58">
        <f t="shared" si="96"/>
        <v>100</v>
      </c>
      <c r="BH39" s="59">
        <f t="shared" si="96"/>
        <v>100</v>
      </c>
      <c r="BI39" s="59">
        <f t="shared" si="96"/>
        <v>100</v>
      </c>
      <c r="BJ39" s="57">
        <f t="shared" si="96"/>
        <v>100</v>
      </c>
      <c r="BK39" s="58">
        <f t="shared" si="96"/>
        <v>100</v>
      </c>
      <c r="BL39" s="59">
        <f t="shared" si="96"/>
        <v>100</v>
      </c>
      <c r="BM39" s="59">
        <f t="shared" si="96"/>
        <v>100</v>
      </c>
      <c r="BN39" s="57">
        <f t="shared" si="96"/>
        <v>100</v>
      </c>
      <c r="BO39" s="58">
        <f t="shared" si="96"/>
        <v>100</v>
      </c>
      <c r="BP39" s="59">
        <f t="shared" si="96"/>
        <v>100</v>
      </c>
      <c r="BQ39" s="59">
        <f t="shared" si="96"/>
        <v>100</v>
      </c>
      <c r="BR39" s="57">
        <f t="shared" si="96"/>
        <v>100</v>
      </c>
      <c r="BS39" s="58">
        <f t="shared" si="96"/>
        <v>100</v>
      </c>
      <c r="BT39" s="59">
        <f t="shared" si="96"/>
        <v>100</v>
      </c>
      <c r="BU39" s="59">
        <f t="shared" si="96"/>
        <v>100</v>
      </c>
      <c r="BV39" s="57">
        <f t="shared" si="96"/>
        <v>100</v>
      </c>
      <c r="BW39" s="58">
        <f t="shared" si="96"/>
        <v>100</v>
      </c>
      <c r="BX39" s="57">
        <f t="shared" si="96"/>
        <v>100</v>
      </c>
      <c r="BY39" s="58">
        <f t="shared" si="96"/>
        <v>100</v>
      </c>
      <c r="BZ39" s="57">
        <f t="shared" si="96"/>
        <v>100</v>
      </c>
      <c r="CA39" s="64">
        <f t="shared" si="96"/>
        <v>100</v>
      </c>
      <c r="CB39" s="1"/>
    </row>
    <row r="40" ht="12.75" customHeight="1">
      <c r="A40" s="1"/>
      <c r="B40" s="71" t="s">
        <v>47</v>
      </c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3"/>
      <c r="X40" s="1"/>
      <c r="Y40" s="1"/>
      <c r="Z40" s="1"/>
      <c r="AA40" s="1"/>
      <c r="AB40" s="1"/>
      <c r="AC40" s="1"/>
      <c r="AD40" s="71" t="s">
        <v>47</v>
      </c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3"/>
      <c r="AZ40" s="1"/>
      <c r="BA40" s="1"/>
      <c r="BB40" s="1"/>
      <c r="BC40" s="1"/>
      <c r="BD40" s="1"/>
      <c r="BE40" s="1"/>
      <c r="BF40" s="71" t="s">
        <v>47</v>
      </c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3"/>
      <c r="CB40" s="1"/>
    </row>
    <row r="41" ht="12.75" customHeight="1">
      <c r="A41" s="18">
        <v>1.0</v>
      </c>
      <c r="B41" s="102">
        <f t="shared" ref="B41:B56" si="97">IF(ISBLANK(B6),"",B6*100/$V6)</f>
        <v>25.68657278</v>
      </c>
      <c r="C41" s="103">
        <f t="shared" ref="C41:C56" si="98">IF(ISBLANK(C6),"",C6*100/$W6)</f>
        <v>1.814245541</v>
      </c>
      <c r="D41" s="104">
        <f t="shared" ref="D41:D56" si="99">IF(ISBLANK(D6),"",D6*100/$V6)</f>
        <v>14.31539003</v>
      </c>
      <c r="E41" s="104">
        <f t="shared" ref="E41:E56" si="100">IF(ISBLANK(E6),"",E6*100/$W6)</f>
        <v>3.116557932</v>
      </c>
      <c r="F41" s="102">
        <f t="shared" ref="F41:F56" si="101">IF(ISBLANK(F6),"",F6*100/$V6)</f>
        <v>17.67342199</v>
      </c>
      <c r="G41" s="103">
        <f t="shared" ref="G41:G56" si="102">IF(ISBLANK(G6),"",G6*100/$W6)</f>
        <v>7.576226667</v>
      </c>
      <c r="H41" s="104">
        <f t="shared" ref="H41:H56" si="103">IF(ISBLANK(H6),"",H6*100/$V6)</f>
        <v>22.43813076</v>
      </c>
      <c r="I41" s="104">
        <f t="shared" ref="I41:I56" si="104">IF(ISBLANK(I6),"",I6*100/$W6)</f>
        <v>21.40562055</v>
      </c>
      <c r="J41" s="102">
        <f t="shared" ref="J41:J56" si="105">IF(ISBLANK(J6),"",J6*100/$V6)</f>
        <v>12.1170486</v>
      </c>
      <c r="K41" s="103">
        <f t="shared" ref="K41:K56" si="106">IF(ISBLANK(K6),"",K6*100/$W6)</f>
        <v>25.13001597</v>
      </c>
      <c r="L41" s="104">
        <f t="shared" ref="L41:L56" si="107">IF(ISBLANK(L6),"",L6*100/$V6)</f>
        <v>5.744475522</v>
      </c>
      <c r="M41" s="104">
        <f t="shared" ref="M41:M56" si="108">IF(ISBLANK(M6),"",M6*100/$W6)</f>
        <v>23.11348501</v>
      </c>
      <c r="N41" s="102">
        <f t="shared" ref="N41:N56" si="109">IF(ISBLANK(N6),"",N6*100/$V6)</f>
        <v>1.913734727</v>
      </c>
      <c r="O41" s="103">
        <f t="shared" ref="O41:O56" si="110">IF(ISBLANK(O6),"",O6*100/$W6)</f>
        <v>15.67557362</v>
      </c>
      <c r="P41" s="104">
        <f t="shared" ref="P41:P56" si="111">IF(ISBLANK(P6),"",P6*100/$V6)</f>
        <v>0.1046829252</v>
      </c>
      <c r="Q41" s="104">
        <f t="shared" ref="Q41:Q56" si="112">IF(ISBLANK(Q6),"",Q6*100/$W6)</f>
        <v>1.932485671</v>
      </c>
      <c r="R41" s="102">
        <f t="shared" ref="R41:R56" si="113">IF(ISBLANK(R6),"",R6*100/$V6)</f>
        <v>0.006542682827</v>
      </c>
      <c r="S41" s="103">
        <f t="shared" ref="S41:S56" si="114">IF(ISBLANK(S6),"",S6*100/$W6)</f>
        <v>0.2357890397</v>
      </c>
      <c r="T41" s="102" t="str">
        <f t="shared" ref="T41:T56" si="115">IF(ISBLANK(T6),"",T6*100/$V6)</f>
        <v/>
      </c>
      <c r="U41" s="103" t="str">
        <f t="shared" ref="U41:U56" si="116">IF(ISBLANK(U6),"",U6*100/$W6)</f>
        <v/>
      </c>
      <c r="V41" s="19">
        <f t="shared" ref="V41:V56" si="117">IF(ISBLANK(V6),"",V6*100/$V6)</f>
        <v>100</v>
      </c>
      <c r="W41" s="33">
        <f t="shared" ref="W41:W56" si="118">IF(ISBLANK(W6),"",W6*100/$W6)</f>
        <v>100</v>
      </c>
      <c r="X41" s="1"/>
      <c r="Y41" s="1"/>
      <c r="Z41" s="1"/>
      <c r="AA41" s="1"/>
      <c r="AB41" s="1"/>
      <c r="AC41" s="18">
        <v>1.0</v>
      </c>
      <c r="AD41" s="102">
        <f t="shared" ref="AD41:AD45" si="119">AD6*100/$AX6</f>
        <v>34.8028777</v>
      </c>
      <c r="AE41" s="103">
        <f t="shared" ref="AE41:AE45" si="120">AE6*100/$AY6</f>
        <v>2.341297764</v>
      </c>
      <c r="AF41" s="104">
        <f t="shared" ref="AF41:AF46" si="121">AF6*100/$AX6</f>
        <v>11.87913669</v>
      </c>
      <c r="AG41" s="104">
        <f t="shared" ref="AG41:AG46" si="122">AG6*100/$AY6</f>
        <v>2.744541234</v>
      </c>
      <c r="AH41" s="102">
        <f t="shared" ref="AH41:AH51" si="123">AH6*100/$AX6</f>
        <v>14.55107914</v>
      </c>
      <c r="AI41" s="103">
        <f t="shared" ref="AI41:AI51" si="124">AI6*100/$AY6</f>
        <v>6.635453081</v>
      </c>
      <c r="AJ41" s="104">
        <f t="shared" ref="AJ41:AJ54" si="125">AJ6*100/$AX6</f>
        <v>19.37122302</v>
      </c>
      <c r="AK41" s="104">
        <f t="shared" ref="AK41:AK54" si="126">AK6*100/$AY6</f>
        <v>19.73442609</v>
      </c>
      <c r="AL41" s="102">
        <f t="shared" ref="AL41:AL54" si="127">AL6*100/$AX6</f>
        <v>11.59280576</v>
      </c>
      <c r="AM41" s="103">
        <f t="shared" ref="AM41:AM54" si="128">AM6*100/$AY6</f>
        <v>25.40434294</v>
      </c>
      <c r="AN41" s="104">
        <f t="shared" ref="AN41:AN54" si="129">AN6*100/$AX6</f>
        <v>5.804316547</v>
      </c>
      <c r="AO41" s="104">
        <f t="shared" ref="AO41:AO54" si="130">AO6*100/$AY6</f>
        <v>24.53976243</v>
      </c>
      <c r="AP41" s="102">
        <f t="shared" ref="AP41:AP56" si="131">AP6*100/$AX6</f>
        <v>1.892086331</v>
      </c>
      <c r="AQ41" s="103">
        <f t="shared" ref="AQ41:AQ56" si="132">AQ6*100/$AY6</f>
        <v>16.32509351</v>
      </c>
      <c r="AR41" s="104">
        <f t="shared" ref="AR41:AR56" si="133">AR6*100/$AX6</f>
        <v>0.1007194245</v>
      </c>
      <c r="AS41" s="104">
        <f t="shared" ref="AS41:AS56" si="134">AS6*100/$AY6</f>
        <v>1.986590546</v>
      </c>
      <c r="AT41" s="102">
        <f t="shared" ref="AT41:AT56" si="135">AT6*100/$AX6</f>
        <v>0.005755395683</v>
      </c>
      <c r="AU41" s="103">
        <f t="shared" ref="AU41:AU56" si="136">AU6*100/$AY6</f>
        <v>0.2884923925</v>
      </c>
      <c r="AV41" s="102"/>
      <c r="AW41" s="103"/>
      <c r="AX41" s="19">
        <f t="shared" ref="AX41:AX56" si="137">AX6*100/$AX6</f>
        <v>100</v>
      </c>
      <c r="AY41" s="33">
        <f t="shared" ref="AY41:AY56" si="138">AY6*100/$AY6</f>
        <v>100</v>
      </c>
      <c r="AZ41" s="1"/>
      <c r="BA41" s="1"/>
      <c r="BB41" s="1"/>
      <c r="BC41" s="1"/>
      <c r="BD41" s="1"/>
      <c r="BE41" s="18">
        <v>1.0</v>
      </c>
      <c r="BF41" s="90">
        <f t="shared" ref="BF41:BF45" si="139">BF6*100/$BZ6</f>
        <v>16.62643709</v>
      </c>
      <c r="BG41" s="91">
        <f t="shared" ref="BG41:BG45" si="140">BG6*100/$CA6</f>
        <v>0.9923221604</v>
      </c>
      <c r="BH41" s="92">
        <f t="shared" ref="BH41:BH47" si="141">BH6*100/$BZ6</f>
        <v>11.70948882</v>
      </c>
      <c r="BI41" s="92">
        <f t="shared" ref="BI41:BI47" si="142">BI6*100/$CA6</f>
        <v>1.886644363</v>
      </c>
      <c r="BJ41" s="90">
        <f t="shared" ref="BJ41:BJ49" si="143">BJ6*100/$BZ6</f>
        <v>17.29335407</v>
      </c>
      <c r="BK41" s="91">
        <f t="shared" ref="BK41:BK49" si="144">BK6*100/$CA6</f>
        <v>5.643480044</v>
      </c>
      <c r="BL41" s="92">
        <f t="shared" ref="BL41:BL51" si="145">BL6*100/$BZ6</f>
        <v>26.22253214</v>
      </c>
      <c r="BM41" s="92">
        <f t="shared" ref="BM41:BM51" si="146">BM6*100/$CA6</f>
        <v>19.19857919</v>
      </c>
      <c r="BN41" s="90">
        <f t="shared" ref="BN41:BN51" si="147">BN6*100/$BZ6</f>
        <v>16.69974432</v>
      </c>
      <c r="BO41" s="91">
        <f t="shared" ref="BO41:BO51" si="148">BO6*100/$CA6</f>
        <v>26.38275188</v>
      </c>
      <c r="BP41" s="92">
        <f t="shared" ref="BP41:BP52" si="149">BP6*100/$BZ6</f>
        <v>8.557277977</v>
      </c>
      <c r="BQ41" s="92">
        <f t="shared" ref="BQ41:BQ52" si="150">BQ6*100/$CA6</f>
        <v>26.2391804</v>
      </c>
      <c r="BR41" s="90">
        <f t="shared" ref="BR41:BR53" si="151">BR6*100/$BZ6</f>
        <v>2.724883334</v>
      </c>
      <c r="BS41" s="91">
        <f t="shared" ref="BS41:BS53" si="152">BS6*100/$CA6</f>
        <v>17.12942429</v>
      </c>
      <c r="BT41" s="92">
        <f t="shared" ref="BT41:BT54" si="153">BT6*100/$BZ6</f>
        <v>0.1591303259</v>
      </c>
      <c r="BU41" s="92">
        <f t="shared" ref="BU41:BU54" si="154">BU6*100/$CA6</f>
        <v>2.268789617</v>
      </c>
      <c r="BV41" s="90">
        <f t="shared" ref="BV41:BV56" si="155">BV6*100/$BZ6</f>
        <v>0.007151924762</v>
      </c>
      <c r="BW41" s="91">
        <f t="shared" ref="BW41:BW56" si="156">BW6*100/$CA6</f>
        <v>0.258828049</v>
      </c>
      <c r="BX41" s="90">
        <f t="shared" ref="BX41:BX56" si="157">BX6*100/$BZ6</f>
        <v>0</v>
      </c>
      <c r="BY41" s="91">
        <f t="shared" ref="BY41:BY56" si="158">BY6*100/$CA6</f>
        <v>0</v>
      </c>
      <c r="BZ41" s="19">
        <f t="shared" ref="BZ41:BZ56" si="159">BZ6*100/$BZ6</f>
        <v>100</v>
      </c>
      <c r="CA41" s="33">
        <f t="shared" ref="CA41:CA56" si="160">CA6*100/$CA6</f>
        <v>100</v>
      </c>
      <c r="CB41" s="1"/>
    </row>
    <row r="42" ht="12.75" customHeight="1">
      <c r="A42" s="24">
        <v>2.0</v>
      </c>
      <c r="B42" s="110">
        <f t="shared" si="97"/>
        <v>4.912172301</v>
      </c>
      <c r="C42" s="112">
        <f t="shared" si="98"/>
        <v>0.2163567315</v>
      </c>
      <c r="D42" s="114">
        <f t="shared" si="99"/>
        <v>7.299849943</v>
      </c>
      <c r="E42" s="114">
        <f t="shared" si="100"/>
        <v>0.7900390988</v>
      </c>
      <c r="F42" s="110">
        <f t="shared" si="101"/>
        <v>13.94650896</v>
      </c>
      <c r="G42" s="112">
        <f t="shared" si="102"/>
        <v>2.993159459</v>
      </c>
      <c r="H42" s="114">
        <f t="shared" si="103"/>
        <v>28.2637479</v>
      </c>
      <c r="I42" s="114">
        <f t="shared" si="104"/>
        <v>13.69025959</v>
      </c>
      <c r="J42" s="110">
        <f t="shared" si="105"/>
        <v>23.95621855</v>
      </c>
      <c r="K42" s="112">
        <f t="shared" si="106"/>
        <v>24.76171087</v>
      </c>
      <c r="L42" s="114">
        <f t="shared" si="107"/>
        <v>15.5309383</v>
      </c>
      <c r="M42" s="114">
        <f t="shared" si="108"/>
        <v>30.94650244</v>
      </c>
      <c r="N42" s="110">
        <f t="shared" si="109"/>
        <v>5.728660959</v>
      </c>
      <c r="O42" s="112">
        <f t="shared" si="110"/>
        <v>23.07225404</v>
      </c>
      <c r="P42" s="114">
        <f t="shared" si="111"/>
        <v>0.3398358196</v>
      </c>
      <c r="Q42" s="114">
        <f t="shared" si="112"/>
        <v>3.0439</v>
      </c>
      <c r="R42" s="110">
        <f t="shared" si="113"/>
        <v>0.02206726101</v>
      </c>
      <c r="S42" s="112">
        <f t="shared" si="114"/>
        <v>0.4858177771</v>
      </c>
      <c r="T42" s="110" t="str">
        <f t="shared" si="115"/>
        <v/>
      </c>
      <c r="U42" s="112" t="str">
        <f t="shared" si="116"/>
        <v/>
      </c>
      <c r="V42" s="25">
        <f t="shared" si="117"/>
        <v>100</v>
      </c>
      <c r="W42" s="34">
        <f t="shared" si="118"/>
        <v>100</v>
      </c>
      <c r="X42" s="1"/>
      <c r="Y42" s="1"/>
      <c r="Z42" s="1"/>
      <c r="AA42" s="1"/>
      <c r="AB42" s="1"/>
      <c r="AC42" s="24">
        <v>2.0</v>
      </c>
      <c r="AD42" s="110">
        <f t="shared" si="119"/>
        <v>5.679033576</v>
      </c>
      <c r="AE42" s="112">
        <f t="shared" si="120"/>
        <v>0.2358055468</v>
      </c>
      <c r="AF42" s="114">
        <f t="shared" si="121"/>
        <v>7.145006664</v>
      </c>
      <c r="AG42" s="114">
        <f t="shared" si="122"/>
        <v>0.7283291377</v>
      </c>
      <c r="AH42" s="110">
        <f t="shared" si="123"/>
        <v>12.75095654</v>
      </c>
      <c r="AI42" s="112">
        <f t="shared" si="124"/>
        <v>2.591527701</v>
      </c>
      <c r="AJ42" s="114">
        <f t="shared" si="125"/>
        <v>27.11405357</v>
      </c>
      <c r="AK42" s="114">
        <f t="shared" si="126"/>
        <v>12.55393357</v>
      </c>
      <c r="AL42" s="110">
        <f t="shared" si="127"/>
        <v>23.76939942</v>
      </c>
      <c r="AM42" s="112">
        <f t="shared" si="128"/>
        <v>23.29584599</v>
      </c>
      <c r="AN42" s="114">
        <f t="shared" si="129"/>
        <v>16.64158893</v>
      </c>
      <c r="AO42" s="114">
        <f t="shared" si="130"/>
        <v>31.3198125</v>
      </c>
      <c r="AP42" s="110">
        <f t="shared" si="131"/>
        <v>6.47865526</v>
      </c>
      <c r="AQ42" s="112">
        <f t="shared" si="132"/>
        <v>24.89256457</v>
      </c>
      <c r="AR42" s="114">
        <f t="shared" si="133"/>
        <v>0.3740165943</v>
      </c>
      <c r="AS42" s="114">
        <f t="shared" si="134"/>
        <v>3.134966823</v>
      </c>
      <c r="AT42" s="110">
        <f t="shared" si="135"/>
        <v>0.04728945445</v>
      </c>
      <c r="AU42" s="112">
        <f t="shared" si="136"/>
        <v>1.247214162</v>
      </c>
      <c r="AV42" s="110"/>
      <c r="AW42" s="112"/>
      <c r="AX42" s="25">
        <f t="shared" si="137"/>
        <v>100</v>
      </c>
      <c r="AY42" s="34">
        <f t="shared" si="138"/>
        <v>100</v>
      </c>
      <c r="AZ42" s="1"/>
      <c r="BA42" s="1"/>
      <c r="BB42" s="1"/>
      <c r="BC42" s="1"/>
      <c r="BD42" s="1"/>
      <c r="BE42" s="24">
        <v>2.0</v>
      </c>
      <c r="BF42" s="105">
        <f t="shared" si="139"/>
        <v>2.151455264</v>
      </c>
      <c r="BG42" s="106">
        <f t="shared" si="140"/>
        <v>0.08144685202</v>
      </c>
      <c r="BH42" s="107">
        <f t="shared" si="141"/>
        <v>4.54096299</v>
      </c>
      <c r="BI42" s="107">
        <f t="shared" si="142"/>
        <v>0.3979780444</v>
      </c>
      <c r="BJ42" s="105">
        <f t="shared" si="143"/>
        <v>10.37549407</v>
      </c>
      <c r="BK42" s="106">
        <f t="shared" si="144"/>
        <v>1.836240436</v>
      </c>
      <c r="BL42" s="107">
        <f t="shared" si="145"/>
        <v>27.26823572</v>
      </c>
      <c r="BM42" s="107">
        <f t="shared" si="146"/>
        <v>10.97536275</v>
      </c>
      <c r="BN42" s="105">
        <f t="shared" si="147"/>
        <v>27.27272727</v>
      </c>
      <c r="BO42" s="106">
        <f t="shared" si="148"/>
        <v>23.32966104</v>
      </c>
      <c r="BP42" s="107">
        <f t="shared" si="149"/>
        <v>20.01437298</v>
      </c>
      <c r="BQ42" s="107">
        <f t="shared" si="150"/>
        <v>32.77890604</v>
      </c>
      <c r="BR42" s="105">
        <f t="shared" si="151"/>
        <v>7.896155228</v>
      </c>
      <c r="BS42" s="106">
        <f t="shared" si="152"/>
        <v>26.40661189</v>
      </c>
      <c r="BT42" s="107">
        <f t="shared" si="153"/>
        <v>0.431189364</v>
      </c>
      <c r="BU42" s="107">
        <f t="shared" si="154"/>
        <v>3.16670991</v>
      </c>
      <c r="BV42" s="105">
        <f t="shared" si="155"/>
        <v>0.04940711462</v>
      </c>
      <c r="BW42" s="106">
        <f t="shared" si="156"/>
        <v>1.027083043</v>
      </c>
      <c r="BX42" s="105">
        <f t="shared" si="157"/>
        <v>0</v>
      </c>
      <c r="BY42" s="106">
        <f t="shared" si="158"/>
        <v>0</v>
      </c>
      <c r="BZ42" s="25">
        <f t="shared" si="159"/>
        <v>100</v>
      </c>
      <c r="CA42" s="34">
        <f t="shared" si="160"/>
        <v>100</v>
      </c>
      <c r="CB42" s="1"/>
    </row>
    <row r="43" ht="12.75" customHeight="1">
      <c r="A43" s="24">
        <v>3.0</v>
      </c>
      <c r="B43" s="110">
        <f t="shared" si="97"/>
        <v>1.099481975</v>
      </c>
      <c r="C43" s="112">
        <f t="shared" si="98"/>
        <v>0.03791563664</v>
      </c>
      <c r="D43" s="114">
        <f t="shared" si="99"/>
        <v>3.721323607</v>
      </c>
      <c r="E43" s="114">
        <f t="shared" si="100"/>
        <v>0.2788716924</v>
      </c>
      <c r="F43" s="110">
        <f t="shared" si="101"/>
        <v>7.749233534</v>
      </c>
      <c r="G43" s="112">
        <f t="shared" si="102"/>
        <v>1.126933532</v>
      </c>
      <c r="H43" s="114">
        <f t="shared" si="103"/>
        <v>23.78686965</v>
      </c>
      <c r="I43" s="114">
        <f t="shared" si="104"/>
        <v>7.943862749</v>
      </c>
      <c r="J43" s="110">
        <f t="shared" si="105"/>
        <v>26.73644148</v>
      </c>
      <c r="K43" s="112">
        <f t="shared" si="106"/>
        <v>18.85870406</v>
      </c>
      <c r="L43" s="114">
        <f t="shared" si="107"/>
        <v>23.99830849</v>
      </c>
      <c r="M43" s="114">
        <f t="shared" si="108"/>
        <v>32.46426622</v>
      </c>
      <c r="N43" s="110">
        <f t="shared" si="109"/>
        <v>11.83000317</v>
      </c>
      <c r="O43" s="112">
        <f t="shared" si="110"/>
        <v>32.5470187</v>
      </c>
      <c r="P43" s="114">
        <f t="shared" si="111"/>
        <v>1.02547838</v>
      </c>
      <c r="Q43" s="114">
        <f t="shared" si="112"/>
        <v>6.094114946</v>
      </c>
      <c r="R43" s="110">
        <f t="shared" si="113"/>
        <v>0.05285971033</v>
      </c>
      <c r="S43" s="112">
        <f t="shared" si="114"/>
        <v>0.6483124673</v>
      </c>
      <c r="T43" s="110" t="str">
        <f t="shared" si="115"/>
        <v/>
      </c>
      <c r="U43" s="112" t="str">
        <f t="shared" si="116"/>
        <v/>
      </c>
      <c r="V43" s="25">
        <f t="shared" si="117"/>
        <v>100</v>
      </c>
      <c r="W43" s="34">
        <f t="shared" si="118"/>
        <v>100</v>
      </c>
      <c r="X43" s="1"/>
      <c r="Y43" s="1"/>
      <c r="Z43" s="1"/>
      <c r="AA43" s="1"/>
      <c r="AB43" s="1"/>
      <c r="AC43" s="24">
        <v>3.0</v>
      </c>
      <c r="AD43" s="110">
        <f t="shared" si="119"/>
        <v>1.213389121</v>
      </c>
      <c r="AE43" s="112">
        <f t="shared" si="120"/>
        <v>0.03552695837</v>
      </c>
      <c r="AF43" s="114">
        <f t="shared" si="121"/>
        <v>3.232217573</v>
      </c>
      <c r="AG43" s="114">
        <f t="shared" si="122"/>
        <v>0.2286342829</v>
      </c>
      <c r="AH43" s="110">
        <f t="shared" si="123"/>
        <v>7.688284519</v>
      </c>
      <c r="AI43" s="112">
        <f t="shared" si="124"/>
        <v>1.084093521</v>
      </c>
      <c r="AJ43" s="114">
        <f t="shared" si="125"/>
        <v>22.48953975</v>
      </c>
      <c r="AK43" s="114">
        <f t="shared" si="126"/>
        <v>7.147266603</v>
      </c>
      <c r="AL43" s="110">
        <f t="shared" si="127"/>
        <v>25.29288703</v>
      </c>
      <c r="AM43" s="112">
        <f t="shared" si="128"/>
        <v>17.04187259</v>
      </c>
      <c r="AN43" s="114">
        <f t="shared" si="129"/>
        <v>25.87866109</v>
      </c>
      <c r="AO43" s="114">
        <f t="shared" si="130"/>
        <v>33.57169332</v>
      </c>
      <c r="AP43" s="110">
        <f t="shared" si="131"/>
        <v>13.10669456</v>
      </c>
      <c r="AQ43" s="112">
        <f t="shared" si="132"/>
        <v>34.14435343</v>
      </c>
      <c r="AR43" s="114">
        <f t="shared" si="133"/>
        <v>1.025104603</v>
      </c>
      <c r="AS43" s="114">
        <f t="shared" si="134"/>
        <v>5.960311276</v>
      </c>
      <c r="AT43" s="110">
        <f t="shared" si="135"/>
        <v>0.07322175732</v>
      </c>
      <c r="AU43" s="112">
        <f t="shared" si="136"/>
        <v>0.7862480209</v>
      </c>
      <c r="AV43" s="110"/>
      <c r="AW43" s="112"/>
      <c r="AX43" s="25">
        <f t="shared" si="137"/>
        <v>100</v>
      </c>
      <c r="AY43" s="34">
        <f t="shared" si="138"/>
        <v>100</v>
      </c>
      <c r="AZ43" s="1"/>
      <c r="BA43" s="1"/>
      <c r="BB43" s="1"/>
      <c r="BC43" s="1"/>
      <c r="BD43" s="1"/>
      <c r="BE43" s="24">
        <v>3.0</v>
      </c>
      <c r="BF43" s="105">
        <f t="shared" si="139"/>
        <v>0.5337318531</v>
      </c>
      <c r="BG43" s="106">
        <f t="shared" si="140"/>
        <v>0.01574858462</v>
      </c>
      <c r="BH43" s="107">
        <f t="shared" si="141"/>
        <v>1.697267293</v>
      </c>
      <c r="BI43" s="107">
        <f t="shared" si="142"/>
        <v>0.1107517478</v>
      </c>
      <c r="BJ43" s="105">
        <f t="shared" si="143"/>
        <v>5.508112724</v>
      </c>
      <c r="BK43" s="106">
        <f t="shared" si="144"/>
        <v>0.6786910001</v>
      </c>
      <c r="BL43" s="107">
        <f t="shared" si="145"/>
        <v>19.22502135</v>
      </c>
      <c r="BM43" s="107">
        <f t="shared" si="146"/>
        <v>5.483270803</v>
      </c>
      <c r="BN43" s="105">
        <f t="shared" si="147"/>
        <v>26.18488471</v>
      </c>
      <c r="BO43" s="106">
        <f t="shared" si="148"/>
        <v>15.55138762</v>
      </c>
      <c r="BP43" s="107">
        <f t="shared" si="149"/>
        <v>29.48334757</v>
      </c>
      <c r="BQ43" s="107">
        <f t="shared" si="150"/>
        <v>33.92792718</v>
      </c>
      <c r="BR43" s="105">
        <f t="shared" si="151"/>
        <v>16.03330487</v>
      </c>
      <c r="BS43" s="106">
        <f t="shared" si="152"/>
        <v>36.8860682</v>
      </c>
      <c r="BT43" s="107">
        <f t="shared" si="153"/>
        <v>1.259607173</v>
      </c>
      <c r="BU43" s="107">
        <f t="shared" si="154"/>
        <v>6.562646134</v>
      </c>
      <c r="BV43" s="105">
        <f t="shared" si="155"/>
        <v>0.07472245944</v>
      </c>
      <c r="BW43" s="106">
        <f t="shared" si="156"/>
        <v>0.7835087333</v>
      </c>
      <c r="BX43" s="105">
        <f t="shared" si="157"/>
        <v>0</v>
      </c>
      <c r="BY43" s="106">
        <f t="shared" si="158"/>
        <v>0</v>
      </c>
      <c r="BZ43" s="25">
        <f t="shared" si="159"/>
        <v>100</v>
      </c>
      <c r="CA43" s="34">
        <f t="shared" si="160"/>
        <v>100</v>
      </c>
      <c r="CB43" s="1"/>
    </row>
    <row r="44" ht="12.75" customHeight="1">
      <c r="A44" s="24">
        <v>4.0</v>
      </c>
      <c r="B44" s="110">
        <f t="shared" si="97"/>
        <v>0.4369674459</v>
      </c>
      <c r="C44" s="112">
        <f t="shared" si="98"/>
        <v>0.01106393543</v>
      </c>
      <c r="D44" s="114">
        <f t="shared" si="99"/>
        <v>1.136115359</v>
      </c>
      <c r="E44" s="114">
        <f t="shared" si="100"/>
        <v>0.05984947505</v>
      </c>
      <c r="F44" s="110">
        <f t="shared" si="101"/>
        <v>3.845313524</v>
      </c>
      <c r="G44" s="112">
        <f t="shared" si="102"/>
        <v>0.4324404963</v>
      </c>
      <c r="H44" s="114">
        <f t="shared" si="103"/>
        <v>17.76272668</v>
      </c>
      <c r="I44" s="114">
        <f t="shared" si="104"/>
        <v>4.562475558</v>
      </c>
      <c r="J44" s="110">
        <f t="shared" si="105"/>
        <v>26.6550142</v>
      </c>
      <c r="K44" s="112">
        <f t="shared" si="106"/>
        <v>14.50158731</v>
      </c>
      <c r="L44" s="114">
        <f t="shared" si="107"/>
        <v>29.29866725</v>
      </c>
      <c r="M44" s="114">
        <f t="shared" si="108"/>
        <v>30.89759392</v>
      </c>
      <c r="N44" s="110">
        <f t="shared" si="109"/>
        <v>19.11732576</v>
      </c>
      <c r="O44" s="112">
        <f t="shared" si="110"/>
        <v>40.71563028</v>
      </c>
      <c r="P44" s="114">
        <f t="shared" si="111"/>
        <v>1.638627922</v>
      </c>
      <c r="Q44" s="114">
        <f t="shared" si="112"/>
        <v>7.599790511</v>
      </c>
      <c r="R44" s="110">
        <f t="shared" si="113"/>
        <v>0.1092418615</v>
      </c>
      <c r="S44" s="112">
        <f t="shared" si="114"/>
        <v>1.219568508</v>
      </c>
      <c r="T44" s="110" t="str">
        <f t="shared" si="115"/>
        <v/>
      </c>
      <c r="U44" s="112" t="str">
        <f t="shared" si="116"/>
        <v/>
      </c>
      <c r="V44" s="25">
        <f t="shared" si="117"/>
        <v>100</v>
      </c>
      <c r="W44" s="34">
        <f t="shared" si="118"/>
        <v>100</v>
      </c>
      <c r="X44" s="1"/>
      <c r="Y44" s="1"/>
      <c r="Z44" s="1"/>
      <c r="AA44" s="1"/>
      <c r="AB44" s="1"/>
      <c r="AC44" s="24">
        <v>4.0</v>
      </c>
      <c r="AD44" s="110">
        <f t="shared" si="119"/>
        <v>0.8318345324</v>
      </c>
      <c r="AE44" s="112">
        <f t="shared" si="120"/>
        <v>0.01442414927</v>
      </c>
      <c r="AF44" s="114">
        <f t="shared" si="121"/>
        <v>1.64118705</v>
      </c>
      <c r="AG44" s="114">
        <f t="shared" si="122"/>
        <v>0.08748879531</v>
      </c>
      <c r="AH44" s="110">
        <f t="shared" si="123"/>
        <v>4.294064748</v>
      </c>
      <c r="AI44" s="112">
        <f t="shared" si="124"/>
        <v>0.4620141539</v>
      </c>
      <c r="AJ44" s="114">
        <f t="shared" si="125"/>
        <v>16.16456835</v>
      </c>
      <c r="AK44" s="114">
        <f t="shared" si="126"/>
        <v>4.021595576</v>
      </c>
      <c r="AL44" s="110">
        <f t="shared" si="127"/>
        <v>26.21402878</v>
      </c>
      <c r="AM44" s="112">
        <f t="shared" si="128"/>
        <v>13.75037367</v>
      </c>
      <c r="AN44" s="114">
        <f t="shared" si="129"/>
        <v>28.55215827</v>
      </c>
      <c r="AO44" s="114">
        <f t="shared" si="130"/>
        <v>29.12957051</v>
      </c>
      <c r="AP44" s="110">
        <f t="shared" si="131"/>
        <v>20.03147482</v>
      </c>
      <c r="AQ44" s="112">
        <f t="shared" si="132"/>
        <v>41.6137312</v>
      </c>
      <c r="AR44" s="114">
        <f t="shared" si="133"/>
        <v>2.158273381</v>
      </c>
      <c r="AS44" s="114">
        <f t="shared" si="134"/>
        <v>9.898970098</v>
      </c>
      <c r="AT44" s="110">
        <f t="shared" si="135"/>
        <v>0.1124100719</v>
      </c>
      <c r="AU44" s="112">
        <f t="shared" si="136"/>
        <v>1.021831852</v>
      </c>
      <c r="AV44" s="110"/>
      <c r="AW44" s="112"/>
      <c r="AX44" s="25">
        <f t="shared" si="137"/>
        <v>100</v>
      </c>
      <c r="AY44" s="34">
        <f t="shared" si="138"/>
        <v>100</v>
      </c>
      <c r="AZ44" s="1"/>
      <c r="BA44" s="1"/>
      <c r="BB44" s="1"/>
      <c r="BC44" s="1"/>
      <c r="BD44" s="1"/>
      <c r="BE44" s="24">
        <v>4.0</v>
      </c>
      <c r="BF44" s="105">
        <f t="shared" si="139"/>
        <v>0.4220398593</v>
      </c>
      <c r="BG44" s="106">
        <f t="shared" si="140"/>
        <v>0.006213994075</v>
      </c>
      <c r="BH44" s="107">
        <f t="shared" si="141"/>
        <v>0.7737397421</v>
      </c>
      <c r="BI44" s="107">
        <f t="shared" si="142"/>
        <v>0.03454418243</v>
      </c>
      <c r="BJ44" s="105">
        <f t="shared" si="143"/>
        <v>2.977725674</v>
      </c>
      <c r="BK44" s="106">
        <f t="shared" si="144"/>
        <v>0.2799637311</v>
      </c>
      <c r="BL44" s="107">
        <f t="shared" si="145"/>
        <v>13.88042204</v>
      </c>
      <c r="BM44" s="107">
        <f t="shared" si="146"/>
        <v>3.061248561</v>
      </c>
      <c r="BN44" s="105">
        <f t="shared" si="147"/>
        <v>23.07151231</v>
      </c>
      <c r="BO44" s="106">
        <f t="shared" si="148"/>
        <v>10.67783758</v>
      </c>
      <c r="BP44" s="107">
        <f t="shared" si="149"/>
        <v>31.44196952</v>
      </c>
      <c r="BQ44" s="107">
        <f t="shared" si="150"/>
        <v>28.35529916</v>
      </c>
      <c r="BR44" s="105">
        <f t="shared" si="151"/>
        <v>24.26729191</v>
      </c>
      <c r="BS44" s="106">
        <f t="shared" si="152"/>
        <v>44.31895277</v>
      </c>
      <c r="BT44" s="107">
        <f t="shared" si="153"/>
        <v>3.001172333</v>
      </c>
      <c r="BU44" s="107">
        <f t="shared" si="154"/>
        <v>11.92282702</v>
      </c>
      <c r="BV44" s="105">
        <f t="shared" si="155"/>
        <v>0.164126612</v>
      </c>
      <c r="BW44" s="106">
        <f t="shared" si="156"/>
        <v>1.343112988</v>
      </c>
      <c r="BX44" s="105">
        <f t="shared" si="157"/>
        <v>0</v>
      </c>
      <c r="BY44" s="106">
        <f t="shared" si="158"/>
        <v>0</v>
      </c>
      <c r="BZ44" s="25">
        <f t="shared" si="159"/>
        <v>100</v>
      </c>
      <c r="CA44" s="34">
        <f t="shared" si="160"/>
        <v>100</v>
      </c>
      <c r="CB44" s="1"/>
    </row>
    <row r="45" ht="12.75" customHeight="1">
      <c r="A45" s="24">
        <v>5.0</v>
      </c>
      <c r="B45" s="110">
        <f t="shared" si="97"/>
        <v>1.199657241</v>
      </c>
      <c r="C45" s="112">
        <f t="shared" si="98"/>
        <v>0.02411723244</v>
      </c>
      <c r="D45" s="114">
        <f t="shared" si="99"/>
        <v>1.413881748</v>
      </c>
      <c r="E45" s="114">
        <f t="shared" si="100"/>
        <v>0.07073476338</v>
      </c>
      <c r="F45" s="110">
        <f t="shared" si="101"/>
        <v>3.041988003</v>
      </c>
      <c r="G45" s="112">
        <f t="shared" si="102"/>
        <v>0.2933324484</v>
      </c>
      <c r="H45" s="114">
        <f t="shared" si="103"/>
        <v>14.6101114</v>
      </c>
      <c r="I45" s="114">
        <f t="shared" si="104"/>
        <v>3.169033233</v>
      </c>
      <c r="J45" s="110">
        <f t="shared" si="105"/>
        <v>21.67952014</v>
      </c>
      <c r="K45" s="112">
        <f t="shared" si="106"/>
        <v>9.976446663</v>
      </c>
      <c r="L45" s="114">
        <f t="shared" si="107"/>
        <v>29.13453299</v>
      </c>
      <c r="M45" s="114">
        <f t="shared" si="108"/>
        <v>25.73174391</v>
      </c>
      <c r="N45" s="110">
        <f t="shared" si="109"/>
        <v>25.32133676</v>
      </c>
      <c r="O45" s="112">
        <f t="shared" si="110"/>
        <v>45.84840365</v>
      </c>
      <c r="P45" s="114">
        <f t="shared" si="111"/>
        <v>3.470437018</v>
      </c>
      <c r="Q45" s="114">
        <f t="shared" si="112"/>
        <v>13.96415733</v>
      </c>
      <c r="R45" s="110">
        <f t="shared" si="113"/>
        <v>0.1285347044</v>
      </c>
      <c r="S45" s="112">
        <f t="shared" si="114"/>
        <v>0.9220307691</v>
      </c>
      <c r="T45" s="110" t="str">
        <f t="shared" si="115"/>
        <v/>
      </c>
      <c r="U45" s="112" t="str">
        <f t="shared" si="116"/>
        <v/>
      </c>
      <c r="V45" s="25">
        <f t="shared" si="117"/>
        <v>100</v>
      </c>
      <c r="W45" s="34">
        <f t="shared" si="118"/>
        <v>100</v>
      </c>
      <c r="X45" s="1"/>
      <c r="Y45" s="1"/>
      <c r="Z45" s="1"/>
      <c r="AA45" s="1"/>
      <c r="AB45" s="1"/>
      <c r="AC45" s="24">
        <v>5.0</v>
      </c>
      <c r="AD45" s="110">
        <f t="shared" si="119"/>
        <v>0.08695652174</v>
      </c>
      <c r="AE45" s="112">
        <f t="shared" si="120"/>
        <v>0.001563305836</v>
      </c>
      <c r="AF45" s="114">
        <f t="shared" si="121"/>
        <v>1.434782609</v>
      </c>
      <c r="AG45" s="114">
        <f t="shared" si="122"/>
        <v>0.06490303286</v>
      </c>
      <c r="AH45" s="110">
        <f t="shared" si="123"/>
        <v>3.52173913</v>
      </c>
      <c r="AI45" s="112">
        <f t="shared" si="124"/>
        <v>0.3144079228</v>
      </c>
      <c r="AJ45" s="114">
        <f t="shared" si="125"/>
        <v>13.86956522</v>
      </c>
      <c r="AK45" s="114">
        <f t="shared" si="126"/>
        <v>2.78934462</v>
      </c>
      <c r="AL45" s="110">
        <f t="shared" si="127"/>
        <v>20.65217391</v>
      </c>
      <c r="AM45" s="112">
        <f t="shared" si="128"/>
        <v>8.967421428</v>
      </c>
      <c r="AN45" s="114">
        <f t="shared" si="129"/>
        <v>29</v>
      </c>
      <c r="AO45" s="114">
        <f t="shared" si="130"/>
        <v>24.28402536</v>
      </c>
      <c r="AP45" s="110">
        <f t="shared" si="131"/>
        <v>27.52173913</v>
      </c>
      <c r="AQ45" s="112">
        <f t="shared" si="132"/>
        <v>47.55928714</v>
      </c>
      <c r="AR45" s="114">
        <f t="shared" si="133"/>
        <v>3.652173913</v>
      </c>
      <c r="AS45" s="114">
        <f t="shared" si="134"/>
        <v>13.89484164</v>
      </c>
      <c r="AT45" s="110">
        <f t="shared" si="135"/>
        <v>0.2608695652</v>
      </c>
      <c r="AU45" s="112">
        <f t="shared" si="136"/>
        <v>2.124205546</v>
      </c>
      <c r="AV45" s="110"/>
      <c r="AW45" s="112"/>
      <c r="AX45" s="25">
        <f t="shared" si="137"/>
        <v>100</v>
      </c>
      <c r="AY45" s="34">
        <f t="shared" si="138"/>
        <v>100</v>
      </c>
      <c r="AZ45" s="1"/>
      <c r="BA45" s="1"/>
      <c r="BB45" s="1"/>
      <c r="BC45" s="1"/>
      <c r="BD45" s="1"/>
      <c r="BE45" s="24">
        <v>5.0</v>
      </c>
      <c r="BF45" s="105">
        <f t="shared" si="139"/>
        <v>0.2261420172</v>
      </c>
      <c r="BG45" s="106">
        <f t="shared" si="140"/>
        <v>0.003622229569</v>
      </c>
      <c r="BH45" s="107">
        <f t="shared" si="141"/>
        <v>0.6784260516</v>
      </c>
      <c r="BI45" s="107">
        <f t="shared" si="142"/>
        <v>0.02630992894</v>
      </c>
      <c r="BJ45" s="105">
        <f t="shared" si="143"/>
        <v>1.718679331</v>
      </c>
      <c r="BK45" s="106">
        <f t="shared" si="144"/>
        <v>0.1444763714</v>
      </c>
      <c r="BL45" s="107">
        <f t="shared" si="145"/>
        <v>9.99547716</v>
      </c>
      <c r="BM45" s="107">
        <f t="shared" si="146"/>
        <v>1.788726319</v>
      </c>
      <c r="BN45" s="105">
        <f t="shared" si="147"/>
        <v>19.81004071</v>
      </c>
      <c r="BO45" s="106">
        <f t="shared" si="148"/>
        <v>7.442880852</v>
      </c>
      <c r="BP45" s="107">
        <f t="shared" si="149"/>
        <v>28.49389417</v>
      </c>
      <c r="BQ45" s="107">
        <f t="shared" si="150"/>
        <v>20.69670789</v>
      </c>
      <c r="BR45" s="105">
        <f t="shared" si="151"/>
        <v>33.69516056</v>
      </c>
      <c r="BS45" s="106">
        <f t="shared" si="152"/>
        <v>51.32720361</v>
      </c>
      <c r="BT45" s="107">
        <f t="shared" si="153"/>
        <v>5.065581185</v>
      </c>
      <c r="BU45" s="107">
        <f t="shared" si="154"/>
        <v>16.30942467</v>
      </c>
      <c r="BV45" s="105">
        <f t="shared" si="155"/>
        <v>0.3165988241</v>
      </c>
      <c r="BW45" s="106">
        <f t="shared" si="156"/>
        <v>2.260648135</v>
      </c>
      <c r="BX45" s="105">
        <f t="shared" si="157"/>
        <v>0</v>
      </c>
      <c r="BY45" s="106">
        <f t="shared" si="158"/>
        <v>0</v>
      </c>
      <c r="BZ45" s="25">
        <f t="shared" si="159"/>
        <v>100</v>
      </c>
      <c r="CA45" s="34">
        <f t="shared" si="160"/>
        <v>100</v>
      </c>
      <c r="CB45" s="1"/>
    </row>
    <row r="46" ht="12.75" customHeight="1">
      <c r="A46" s="24">
        <v>6.0</v>
      </c>
      <c r="B46" s="110">
        <f t="shared" si="97"/>
        <v>0.2349256069</v>
      </c>
      <c r="C46" s="112">
        <f t="shared" si="98"/>
        <v>0.002118689789</v>
      </c>
      <c r="D46" s="114">
        <f t="shared" si="99"/>
        <v>0.2349256069</v>
      </c>
      <c r="E46" s="114">
        <f t="shared" si="100"/>
        <v>0.008173665868</v>
      </c>
      <c r="F46" s="110">
        <f t="shared" si="101"/>
        <v>2.114330462</v>
      </c>
      <c r="G46" s="112">
        <f t="shared" si="102"/>
        <v>0.1626032925</v>
      </c>
      <c r="H46" s="114">
        <f t="shared" si="103"/>
        <v>9.083790133</v>
      </c>
      <c r="I46" s="114">
        <f t="shared" si="104"/>
        <v>1.564061381</v>
      </c>
      <c r="J46" s="110">
        <f t="shared" si="105"/>
        <v>17.69772905</v>
      </c>
      <c r="K46" s="112">
        <f t="shared" si="106"/>
        <v>6.288543071</v>
      </c>
      <c r="L46" s="114">
        <f t="shared" si="107"/>
        <v>29.91386061</v>
      </c>
      <c r="M46" s="114">
        <f t="shared" si="108"/>
        <v>20.54091836</v>
      </c>
      <c r="N46" s="110">
        <f t="shared" si="109"/>
        <v>34.29913861</v>
      </c>
      <c r="O46" s="112">
        <f t="shared" si="110"/>
        <v>49.93327589</v>
      </c>
      <c r="P46" s="114">
        <f t="shared" si="111"/>
        <v>5.794831637</v>
      </c>
      <c r="Q46" s="114">
        <f t="shared" si="112"/>
        <v>16.89671072</v>
      </c>
      <c r="R46" s="110">
        <f t="shared" si="113"/>
        <v>0.626468285</v>
      </c>
      <c r="S46" s="112">
        <f t="shared" si="114"/>
        <v>4.603594932</v>
      </c>
      <c r="T46" s="110" t="str">
        <f t="shared" si="115"/>
        <v/>
      </c>
      <c r="U46" s="112" t="str">
        <f t="shared" si="116"/>
        <v/>
      </c>
      <c r="V46" s="25">
        <f t="shared" si="117"/>
        <v>100</v>
      </c>
      <c r="W46" s="34">
        <f t="shared" si="118"/>
        <v>100</v>
      </c>
      <c r="X46" s="1"/>
      <c r="Y46" s="1"/>
      <c r="Z46" s="1"/>
      <c r="AA46" s="1"/>
      <c r="AB46" s="1"/>
      <c r="AC46" s="24">
        <v>6.0</v>
      </c>
      <c r="AD46" s="110"/>
      <c r="AE46" s="112"/>
      <c r="AF46" s="114">
        <f t="shared" si="121"/>
        <v>1.085141903</v>
      </c>
      <c r="AG46" s="114">
        <f t="shared" si="122"/>
        <v>0.03795564379</v>
      </c>
      <c r="AH46" s="110">
        <f t="shared" si="123"/>
        <v>2.587646077</v>
      </c>
      <c r="AI46" s="112">
        <f t="shared" si="124"/>
        <v>0.1989638178</v>
      </c>
      <c r="AJ46" s="114">
        <f t="shared" si="125"/>
        <v>10.26711185</v>
      </c>
      <c r="AK46" s="114">
        <f t="shared" si="126"/>
        <v>1.583480921</v>
      </c>
      <c r="AL46" s="110">
        <f t="shared" si="127"/>
        <v>15.2754591</v>
      </c>
      <c r="AM46" s="112">
        <f t="shared" si="128"/>
        <v>5.048339863</v>
      </c>
      <c r="AN46" s="114">
        <f t="shared" si="129"/>
        <v>28.63105175</v>
      </c>
      <c r="AO46" s="114">
        <f t="shared" si="130"/>
        <v>18.52827601</v>
      </c>
      <c r="AP46" s="110">
        <f t="shared" si="131"/>
        <v>33.05509182</v>
      </c>
      <c r="AQ46" s="112">
        <f t="shared" si="132"/>
        <v>45.2833494</v>
      </c>
      <c r="AR46" s="114">
        <f t="shared" si="133"/>
        <v>7.929883139</v>
      </c>
      <c r="AS46" s="114">
        <f t="shared" si="134"/>
        <v>22.70571357</v>
      </c>
      <c r="AT46" s="110">
        <f t="shared" si="135"/>
        <v>1.168614357</v>
      </c>
      <c r="AU46" s="112">
        <f t="shared" si="136"/>
        <v>6.613920778</v>
      </c>
      <c r="AV46" s="110"/>
      <c r="AW46" s="112"/>
      <c r="AX46" s="25">
        <f t="shared" si="137"/>
        <v>100</v>
      </c>
      <c r="AY46" s="34">
        <f t="shared" si="138"/>
        <v>100</v>
      </c>
      <c r="AZ46" s="1"/>
      <c r="BA46" s="1"/>
      <c r="BB46" s="1"/>
      <c r="BC46" s="1"/>
      <c r="BD46" s="1"/>
      <c r="BE46" s="24">
        <v>6.0</v>
      </c>
      <c r="BF46" s="105"/>
      <c r="BG46" s="106"/>
      <c r="BH46" s="107">
        <f t="shared" si="141"/>
        <v>0.4557885141</v>
      </c>
      <c r="BI46" s="107">
        <f t="shared" si="142"/>
        <v>0.01689771687</v>
      </c>
      <c r="BJ46" s="105">
        <f t="shared" si="143"/>
        <v>2.005469462</v>
      </c>
      <c r="BK46" s="106">
        <f t="shared" si="144"/>
        <v>0.1389120626</v>
      </c>
      <c r="BL46" s="107">
        <f t="shared" si="145"/>
        <v>6.198723792</v>
      </c>
      <c r="BM46" s="107">
        <f t="shared" si="146"/>
        <v>0.8565076332</v>
      </c>
      <c r="BN46" s="105">
        <f t="shared" si="147"/>
        <v>11.48587056</v>
      </c>
      <c r="BO46" s="106">
        <f t="shared" si="148"/>
        <v>3.469806367</v>
      </c>
      <c r="BP46" s="107">
        <f t="shared" si="149"/>
        <v>28.9881495</v>
      </c>
      <c r="BQ46" s="107">
        <f t="shared" si="150"/>
        <v>17.08118441</v>
      </c>
      <c r="BR46" s="105">
        <f t="shared" si="151"/>
        <v>40.65633546</v>
      </c>
      <c r="BS46" s="106">
        <f t="shared" si="152"/>
        <v>50.20715408</v>
      </c>
      <c r="BT46" s="107">
        <f t="shared" si="153"/>
        <v>9.480401094</v>
      </c>
      <c r="BU46" s="107">
        <f t="shared" si="154"/>
        <v>24.59330434</v>
      </c>
      <c r="BV46" s="105">
        <f t="shared" si="155"/>
        <v>0.7292616226</v>
      </c>
      <c r="BW46" s="106">
        <f t="shared" si="156"/>
        <v>3.636233385</v>
      </c>
      <c r="BX46" s="105">
        <f t="shared" si="157"/>
        <v>0</v>
      </c>
      <c r="BY46" s="106">
        <f t="shared" si="158"/>
        <v>0</v>
      </c>
      <c r="BZ46" s="25">
        <f t="shared" si="159"/>
        <v>100</v>
      </c>
      <c r="CA46" s="34">
        <f t="shared" si="160"/>
        <v>100</v>
      </c>
      <c r="CB46" s="1"/>
    </row>
    <row r="47" ht="12.75" customHeight="1">
      <c r="A47" s="24">
        <v>7.0</v>
      </c>
      <c r="B47" s="110" t="str">
        <f t="shared" si="97"/>
        <v/>
      </c>
      <c r="C47" s="112" t="str">
        <f t="shared" si="98"/>
        <v/>
      </c>
      <c r="D47" s="114">
        <f t="shared" si="99"/>
        <v>0.8321775312</v>
      </c>
      <c r="E47" s="114">
        <f t="shared" si="100"/>
        <v>0.02966894888</v>
      </c>
      <c r="F47" s="110">
        <f t="shared" si="101"/>
        <v>1.525658807</v>
      </c>
      <c r="G47" s="112">
        <f t="shared" si="102"/>
        <v>0.08984963967</v>
      </c>
      <c r="H47" s="114">
        <f t="shared" si="103"/>
        <v>5.131761442</v>
      </c>
      <c r="I47" s="114">
        <f t="shared" si="104"/>
        <v>0.6701042875</v>
      </c>
      <c r="J47" s="110">
        <f t="shared" si="105"/>
        <v>15.67267684</v>
      </c>
      <c r="K47" s="112">
        <f t="shared" si="106"/>
        <v>4.423066077</v>
      </c>
      <c r="L47" s="114">
        <f t="shared" si="107"/>
        <v>27.73925104</v>
      </c>
      <c r="M47" s="114">
        <f t="shared" si="108"/>
        <v>15.85011257</v>
      </c>
      <c r="N47" s="110">
        <f t="shared" si="109"/>
        <v>37.17059639</v>
      </c>
      <c r="O47" s="112">
        <f t="shared" si="110"/>
        <v>44.33426027</v>
      </c>
      <c r="P47" s="114">
        <f t="shared" si="111"/>
        <v>10.26352288</v>
      </c>
      <c r="Q47" s="114">
        <f t="shared" si="112"/>
        <v>26.26777681</v>
      </c>
      <c r="R47" s="110">
        <f t="shared" si="113"/>
        <v>1.664355062</v>
      </c>
      <c r="S47" s="112">
        <f t="shared" si="114"/>
        <v>8.3351614</v>
      </c>
      <c r="T47" s="110" t="str">
        <f t="shared" si="115"/>
        <v/>
      </c>
      <c r="U47" s="112" t="str">
        <f t="shared" si="116"/>
        <v/>
      </c>
      <c r="V47" s="25">
        <f t="shared" si="117"/>
        <v>100</v>
      </c>
      <c r="W47" s="34">
        <f t="shared" si="118"/>
        <v>100</v>
      </c>
      <c r="X47" s="1"/>
      <c r="Y47" s="1"/>
      <c r="Z47" s="1"/>
      <c r="AA47" s="1"/>
      <c r="AB47" s="1"/>
      <c r="AC47" s="24">
        <v>7.0</v>
      </c>
      <c r="AD47" s="110">
        <f>AD12*100/$AX12</f>
        <v>0.435413643</v>
      </c>
      <c r="AE47" s="112">
        <f>AE12*100/$AY12</f>
        <v>0.004729137675</v>
      </c>
      <c r="AF47" s="114"/>
      <c r="AG47" s="114"/>
      <c r="AH47" s="110">
        <f t="shared" si="123"/>
        <v>2.612481858</v>
      </c>
      <c r="AI47" s="112">
        <f t="shared" si="124"/>
        <v>0.1458423361</v>
      </c>
      <c r="AJ47" s="114">
        <f t="shared" si="125"/>
        <v>8.85341074</v>
      </c>
      <c r="AK47" s="114">
        <f t="shared" si="126"/>
        <v>1.295424494</v>
      </c>
      <c r="AL47" s="110">
        <f t="shared" si="127"/>
        <v>14.65892598</v>
      </c>
      <c r="AM47" s="112">
        <f t="shared" si="128"/>
        <v>4.155602068</v>
      </c>
      <c r="AN47" s="114">
        <f t="shared" si="129"/>
        <v>20.46444122</v>
      </c>
      <c r="AO47" s="114">
        <f t="shared" si="130"/>
        <v>11.78454347</v>
      </c>
      <c r="AP47" s="110">
        <f t="shared" si="131"/>
        <v>41.07402032</v>
      </c>
      <c r="AQ47" s="112">
        <f t="shared" si="132"/>
        <v>49.74018178</v>
      </c>
      <c r="AR47" s="114">
        <f t="shared" si="133"/>
        <v>10.88534107</v>
      </c>
      <c r="AS47" s="114">
        <f t="shared" si="134"/>
        <v>27.42241738</v>
      </c>
      <c r="AT47" s="110">
        <f t="shared" si="135"/>
        <v>1.015965167</v>
      </c>
      <c r="AU47" s="112">
        <f t="shared" si="136"/>
        <v>5.451259325</v>
      </c>
      <c r="AV47" s="110"/>
      <c r="AW47" s="112"/>
      <c r="AX47" s="25">
        <f t="shared" si="137"/>
        <v>100</v>
      </c>
      <c r="AY47" s="34">
        <f t="shared" si="138"/>
        <v>100</v>
      </c>
      <c r="AZ47" s="1"/>
      <c r="BA47" s="1"/>
      <c r="BB47" s="1"/>
      <c r="BC47" s="1"/>
      <c r="BD47" s="1"/>
      <c r="BE47" s="24">
        <v>7.0</v>
      </c>
      <c r="BF47" s="105"/>
      <c r="BG47" s="106"/>
      <c r="BH47" s="107">
        <f t="shared" si="141"/>
        <v>0.1584786054</v>
      </c>
      <c r="BI47" s="107">
        <f t="shared" si="142"/>
        <v>0.005153991734</v>
      </c>
      <c r="BJ47" s="105">
        <f t="shared" si="143"/>
        <v>1.109350238</v>
      </c>
      <c r="BK47" s="106">
        <f t="shared" si="144"/>
        <v>0.06262680211</v>
      </c>
      <c r="BL47" s="107">
        <f t="shared" si="145"/>
        <v>6.339144216</v>
      </c>
      <c r="BM47" s="107">
        <f t="shared" si="146"/>
        <v>0.8071063934</v>
      </c>
      <c r="BN47" s="105">
        <f t="shared" si="147"/>
        <v>14.26307448</v>
      </c>
      <c r="BO47" s="106">
        <f t="shared" si="148"/>
        <v>3.902344536</v>
      </c>
      <c r="BP47" s="107">
        <f t="shared" si="149"/>
        <v>23.4548336</v>
      </c>
      <c r="BQ47" s="107">
        <f t="shared" si="150"/>
        <v>12.44700802</v>
      </c>
      <c r="BR47" s="105">
        <f t="shared" si="151"/>
        <v>40.25356577</v>
      </c>
      <c r="BS47" s="106">
        <f t="shared" si="152"/>
        <v>46.04169904</v>
      </c>
      <c r="BT47" s="107">
        <f t="shared" si="153"/>
        <v>12.67828843</v>
      </c>
      <c r="BU47" s="107">
        <f t="shared" si="154"/>
        <v>28.83410576</v>
      </c>
      <c r="BV47" s="105">
        <f t="shared" si="155"/>
        <v>1.743264659</v>
      </c>
      <c r="BW47" s="106">
        <f t="shared" si="156"/>
        <v>7.899955462</v>
      </c>
      <c r="BX47" s="105">
        <f t="shared" si="157"/>
        <v>0</v>
      </c>
      <c r="BY47" s="106">
        <f t="shared" si="158"/>
        <v>0</v>
      </c>
      <c r="BZ47" s="25">
        <f t="shared" si="159"/>
        <v>100</v>
      </c>
      <c r="CA47" s="34">
        <f t="shared" si="160"/>
        <v>100</v>
      </c>
      <c r="CB47" s="1"/>
    </row>
    <row r="48" ht="12.75" customHeight="1">
      <c r="A48" s="24">
        <v>8.0</v>
      </c>
      <c r="B48" s="110" t="str">
        <f t="shared" si="97"/>
        <v/>
      </c>
      <c r="C48" s="112" t="str">
        <f t="shared" si="98"/>
        <v/>
      </c>
      <c r="D48" s="114" t="str">
        <f t="shared" si="99"/>
        <v/>
      </c>
      <c r="E48" s="114" t="str">
        <f t="shared" si="100"/>
        <v/>
      </c>
      <c r="F48" s="110">
        <f t="shared" si="101"/>
        <v>1.052631579</v>
      </c>
      <c r="G48" s="112">
        <f t="shared" si="102"/>
        <v>0.05527745771</v>
      </c>
      <c r="H48" s="114">
        <f t="shared" si="103"/>
        <v>5.684210526</v>
      </c>
      <c r="I48" s="114">
        <f t="shared" si="104"/>
        <v>0.6984695072</v>
      </c>
      <c r="J48" s="110">
        <f t="shared" si="105"/>
        <v>14.10526316</v>
      </c>
      <c r="K48" s="112">
        <f t="shared" si="106"/>
        <v>3.960204925</v>
      </c>
      <c r="L48" s="114">
        <f t="shared" si="107"/>
        <v>22.73684211</v>
      </c>
      <c r="M48" s="114">
        <f t="shared" si="108"/>
        <v>12.05009391</v>
      </c>
      <c r="N48" s="110">
        <f t="shared" si="109"/>
        <v>42.31578947</v>
      </c>
      <c r="O48" s="112">
        <f t="shared" si="110"/>
        <v>47.95642422</v>
      </c>
      <c r="P48" s="114">
        <f t="shared" si="111"/>
        <v>12.63157895</v>
      </c>
      <c r="Q48" s="114">
        <f t="shared" si="112"/>
        <v>29.08685305</v>
      </c>
      <c r="R48" s="110">
        <f t="shared" si="113"/>
        <v>1.473684211</v>
      </c>
      <c r="S48" s="112">
        <f t="shared" si="114"/>
        <v>6.192676933</v>
      </c>
      <c r="T48" s="110" t="str">
        <f t="shared" si="115"/>
        <v/>
      </c>
      <c r="U48" s="112" t="str">
        <f t="shared" si="116"/>
        <v/>
      </c>
      <c r="V48" s="25">
        <f t="shared" si="117"/>
        <v>100</v>
      </c>
      <c r="W48" s="34">
        <f t="shared" si="118"/>
        <v>100</v>
      </c>
      <c r="X48" s="1"/>
      <c r="Y48" s="1"/>
      <c r="Z48" s="1"/>
      <c r="AA48" s="1"/>
      <c r="AB48" s="1"/>
      <c r="AC48" s="24">
        <v>8.0</v>
      </c>
      <c r="AD48" s="110"/>
      <c r="AE48" s="112"/>
      <c r="AF48" s="114">
        <f t="shared" ref="AF48:AF49" si="161">AF13*100/$AX13</f>
        <v>0.4319654428</v>
      </c>
      <c r="AG48" s="114">
        <f t="shared" ref="AG48:AG49" si="162">AG13*100/$AY13</f>
        <v>0.01340933737</v>
      </c>
      <c r="AH48" s="110">
        <f t="shared" si="123"/>
        <v>1.727861771</v>
      </c>
      <c r="AI48" s="112">
        <f t="shared" si="124"/>
        <v>0.08457443286</v>
      </c>
      <c r="AJ48" s="114">
        <f t="shared" si="125"/>
        <v>11.01511879</v>
      </c>
      <c r="AK48" s="114">
        <f t="shared" si="126"/>
        <v>1.353106085</v>
      </c>
      <c r="AL48" s="110">
        <f t="shared" si="127"/>
        <v>11.66306695</v>
      </c>
      <c r="AM48" s="112">
        <f t="shared" si="128"/>
        <v>2.951320021</v>
      </c>
      <c r="AN48" s="114">
        <f t="shared" si="129"/>
        <v>19.87041037</v>
      </c>
      <c r="AO48" s="114">
        <f t="shared" si="130"/>
        <v>9.898059749</v>
      </c>
      <c r="AP48" s="110">
        <f t="shared" si="131"/>
        <v>37.79697624</v>
      </c>
      <c r="AQ48" s="112">
        <f t="shared" si="132"/>
        <v>42.11753486</v>
      </c>
      <c r="AR48" s="114">
        <f t="shared" si="133"/>
        <v>15.1187905</v>
      </c>
      <c r="AS48" s="114">
        <f t="shared" si="134"/>
        <v>33.84160416</v>
      </c>
      <c r="AT48" s="110">
        <f t="shared" si="135"/>
        <v>2.375809935</v>
      </c>
      <c r="AU48" s="112">
        <f t="shared" si="136"/>
        <v>9.740391356</v>
      </c>
      <c r="AV48" s="110"/>
      <c r="AW48" s="112"/>
      <c r="AX48" s="25">
        <f t="shared" si="137"/>
        <v>100</v>
      </c>
      <c r="AY48" s="34">
        <f t="shared" si="138"/>
        <v>100</v>
      </c>
      <c r="AZ48" s="1"/>
      <c r="BA48" s="1"/>
      <c r="BB48" s="1"/>
      <c r="BC48" s="1"/>
      <c r="BD48" s="1"/>
      <c r="BE48" s="24">
        <v>8.0</v>
      </c>
      <c r="BF48" s="105"/>
      <c r="BG48" s="106"/>
      <c r="BH48" s="107"/>
      <c r="BI48" s="107"/>
      <c r="BJ48" s="105">
        <f t="shared" si="143"/>
        <v>0.7575757576</v>
      </c>
      <c r="BK48" s="106">
        <f t="shared" si="144"/>
        <v>0.02555094544</v>
      </c>
      <c r="BL48" s="107">
        <f t="shared" si="145"/>
        <v>5.050505051</v>
      </c>
      <c r="BM48" s="107">
        <f t="shared" si="146"/>
        <v>0.4475867039</v>
      </c>
      <c r="BN48" s="105">
        <f t="shared" si="147"/>
        <v>8.838383838</v>
      </c>
      <c r="BO48" s="106">
        <f t="shared" si="148"/>
        <v>1.710947916</v>
      </c>
      <c r="BP48" s="107">
        <f t="shared" si="149"/>
        <v>17.92929293</v>
      </c>
      <c r="BQ48" s="107">
        <f t="shared" si="150"/>
        <v>7.023247614</v>
      </c>
      <c r="BR48" s="105">
        <f t="shared" si="151"/>
        <v>44.19191919</v>
      </c>
      <c r="BS48" s="106">
        <f t="shared" si="152"/>
        <v>39.38941948</v>
      </c>
      <c r="BT48" s="107">
        <f t="shared" si="153"/>
        <v>18.93939394</v>
      </c>
      <c r="BU48" s="107">
        <f t="shared" si="154"/>
        <v>34.82979295</v>
      </c>
      <c r="BV48" s="105">
        <f t="shared" si="155"/>
        <v>4.292929293</v>
      </c>
      <c r="BW48" s="106">
        <f t="shared" si="156"/>
        <v>16.57345439</v>
      </c>
      <c r="BX48" s="105">
        <f t="shared" si="157"/>
        <v>0</v>
      </c>
      <c r="BY48" s="106">
        <f t="shared" si="158"/>
        <v>0</v>
      </c>
      <c r="BZ48" s="25">
        <f t="shared" si="159"/>
        <v>100</v>
      </c>
      <c r="CA48" s="34">
        <f t="shared" si="160"/>
        <v>100</v>
      </c>
      <c r="CB48" s="1"/>
    </row>
    <row r="49" ht="12.75" customHeight="1">
      <c r="A49" s="24">
        <v>9.0</v>
      </c>
      <c r="B49" s="110" t="str">
        <f t="shared" si="97"/>
        <v/>
      </c>
      <c r="C49" s="112" t="str">
        <f t="shared" si="98"/>
        <v/>
      </c>
      <c r="D49" s="114" t="str">
        <f t="shared" si="99"/>
        <v/>
      </c>
      <c r="E49" s="114" t="str">
        <f t="shared" si="100"/>
        <v/>
      </c>
      <c r="F49" s="110" t="str">
        <f t="shared" si="101"/>
        <v/>
      </c>
      <c r="G49" s="112" t="str">
        <f t="shared" si="102"/>
        <v/>
      </c>
      <c r="H49" s="114">
        <f t="shared" si="103"/>
        <v>1.700680272</v>
      </c>
      <c r="I49" s="114">
        <f t="shared" si="104"/>
        <v>0.2053023712</v>
      </c>
      <c r="J49" s="110">
        <f t="shared" si="105"/>
        <v>11.9047619</v>
      </c>
      <c r="K49" s="112">
        <f t="shared" si="106"/>
        <v>2.556287554</v>
      </c>
      <c r="L49" s="114">
        <f t="shared" si="107"/>
        <v>21.08843537</v>
      </c>
      <c r="M49" s="114">
        <f t="shared" si="108"/>
        <v>9.015008653</v>
      </c>
      <c r="N49" s="110">
        <f t="shared" si="109"/>
        <v>43.87755102</v>
      </c>
      <c r="O49" s="112">
        <f t="shared" si="110"/>
        <v>40.34880415</v>
      </c>
      <c r="P49" s="114">
        <f t="shared" si="111"/>
        <v>18.36734694</v>
      </c>
      <c r="Q49" s="114">
        <f t="shared" si="112"/>
        <v>35.85734706</v>
      </c>
      <c r="R49" s="110">
        <f t="shared" si="113"/>
        <v>3.06122449</v>
      </c>
      <c r="S49" s="112">
        <f t="shared" si="114"/>
        <v>12.01725021</v>
      </c>
      <c r="T49" s="110" t="str">
        <f t="shared" si="115"/>
        <v/>
      </c>
      <c r="U49" s="112" t="str">
        <f t="shared" si="116"/>
        <v/>
      </c>
      <c r="V49" s="25">
        <f t="shared" si="117"/>
        <v>100</v>
      </c>
      <c r="W49" s="34">
        <f t="shared" si="118"/>
        <v>100</v>
      </c>
      <c r="X49" s="1"/>
      <c r="Y49" s="1"/>
      <c r="Z49" s="1"/>
      <c r="AA49" s="1"/>
      <c r="AB49" s="1"/>
      <c r="AC49" s="24">
        <v>9.0</v>
      </c>
      <c r="AD49" s="110"/>
      <c r="AE49" s="112"/>
      <c r="AF49" s="114">
        <f t="shared" si="161"/>
        <v>0.3610108303</v>
      </c>
      <c r="AG49" s="114">
        <f t="shared" si="162"/>
        <v>0.006892022166</v>
      </c>
      <c r="AH49" s="110">
        <f t="shared" si="123"/>
        <v>2.166064982</v>
      </c>
      <c r="AI49" s="112">
        <f t="shared" si="124"/>
        <v>0.08265503726</v>
      </c>
      <c r="AJ49" s="114">
        <f t="shared" si="125"/>
        <v>5.415162455</v>
      </c>
      <c r="AK49" s="114">
        <f t="shared" si="126"/>
        <v>0.5261238445</v>
      </c>
      <c r="AL49" s="110">
        <f t="shared" si="127"/>
        <v>10.46931408</v>
      </c>
      <c r="AM49" s="112">
        <f t="shared" si="128"/>
        <v>2.112733915</v>
      </c>
      <c r="AN49" s="114">
        <f t="shared" si="129"/>
        <v>15.16245487</v>
      </c>
      <c r="AO49" s="114">
        <f t="shared" si="130"/>
        <v>6.370335006</v>
      </c>
      <c r="AP49" s="110">
        <f t="shared" si="131"/>
        <v>41.87725632</v>
      </c>
      <c r="AQ49" s="112">
        <f t="shared" si="132"/>
        <v>36.59319296</v>
      </c>
      <c r="AR49" s="114">
        <f t="shared" si="133"/>
        <v>19.85559567</v>
      </c>
      <c r="AS49" s="114">
        <f t="shared" si="134"/>
        <v>36.47423819</v>
      </c>
      <c r="AT49" s="110">
        <f t="shared" si="135"/>
        <v>4.693140794</v>
      </c>
      <c r="AU49" s="112">
        <f t="shared" si="136"/>
        <v>17.83382902</v>
      </c>
      <c r="AV49" s="110"/>
      <c r="AW49" s="112"/>
      <c r="AX49" s="25">
        <f t="shared" si="137"/>
        <v>100</v>
      </c>
      <c r="AY49" s="34">
        <f t="shared" si="138"/>
        <v>100</v>
      </c>
      <c r="AZ49" s="1"/>
      <c r="BA49" s="1"/>
      <c r="BB49" s="1"/>
      <c r="BC49" s="1"/>
      <c r="BD49" s="1"/>
      <c r="BE49" s="24">
        <v>9.0</v>
      </c>
      <c r="BF49" s="105"/>
      <c r="BG49" s="106"/>
      <c r="BH49" s="107"/>
      <c r="BI49" s="107"/>
      <c r="BJ49" s="105">
        <f t="shared" si="143"/>
        <v>1.244813278</v>
      </c>
      <c r="BK49" s="106">
        <f t="shared" si="144"/>
        <v>0.04328198743</v>
      </c>
      <c r="BL49" s="107">
        <f t="shared" si="145"/>
        <v>1.659751037</v>
      </c>
      <c r="BM49" s="107">
        <f t="shared" si="146"/>
        <v>0.1032661145</v>
      </c>
      <c r="BN49" s="105">
        <f t="shared" si="147"/>
        <v>7.468879668</v>
      </c>
      <c r="BO49" s="106">
        <f t="shared" si="148"/>
        <v>1.287766234</v>
      </c>
      <c r="BP49" s="107">
        <f t="shared" si="149"/>
        <v>12.86307054</v>
      </c>
      <c r="BQ49" s="107">
        <f t="shared" si="150"/>
        <v>4.172721493</v>
      </c>
      <c r="BR49" s="105">
        <f t="shared" si="151"/>
        <v>42.73858921</v>
      </c>
      <c r="BS49" s="106">
        <f t="shared" si="152"/>
        <v>31.02048254</v>
      </c>
      <c r="BT49" s="107">
        <f t="shared" si="153"/>
        <v>26.97095436</v>
      </c>
      <c r="BU49" s="107">
        <f t="shared" si="154"/>
        <v>42.23130179</v>
      </c>
      <c r="BV49" s="105">
        <f t="shared" si="155"/>
        <v>7.053941909</v>
      </c>
      <c r="BW49" s="106">
        <f t="shared" si="156"/>
        <v>21.14117984</v>
      </c>
      <c r="BX49" s="105">
        <f t="shared" si="157"/>
        <v>0</v>
      </c>
      <c r="BY49" s="106">
        <f t="shared" si="158"/>
        <v>0</v>
      </c>
      <c r="BZ49" s="25">
        <f t="shared" si="159"/>
        <v>100</v>
      </c>
      <c r="CA49" s="34">
        <f t="shared" si="160"/>
        <v>100</v>
      </c>
      <c r="CB49" s="1"/>
    </row>
    <row r="50" ht="12.75" customHeight="1">
      <c r="A50" s="24">
        <v>10.0</v>
      </c>
      <c r="B50" s="110" t="str">
        <f t="shared" si="97"/>
        <v/>
      </c>
      <c r="C50" s="112" t="str">
        <f t="shared" si="98"/>
        <v/>
      </c>
      <c r="D50" s="114" t="str">
        <f t="shared" si="99"/>
        <v/>
      </c>
      <c r="E50" s="114" t="str">
        <f t="shared" si="100"/>
        <v/>
      </c>
      <c r="F50" s="110">
        <f t="shared" si="101"/>
        <v>0.9216589862</v>
      </c>
      <c r="G50" s="112">
        <f t="shared" si="102"/>
        <v>0.04674707261</v>
      </c>
      <c r="H50" s="114">
        <f t="shared" si="103"/>
        <v>6.912442396</v>
      </c>
      <c r="I50" s="114">
        <f t="shared" si="104"/>
        <v>0.6818347959</v>
      </c>
      <c r="J50" s="110">
        <f t="shared" si="105"/>
        <v>10.59907834</v>
      </c>
      <c r="K50" s="112">
        <f t="shared" si="106"/>
        <v>2.070850749</v>
      </c>
      <c r="L50" s="114">
        <f t="shared" si="107"/>
        <v>18.89400922</v>
      </c>
      <c r="M50" s="114">
        <f t="shared" si="108"/>
        <v>8.276370203</v>
      </c>
      <c r="N50" s="110">
        <f t="shared" si="109"/>
        <v>38.70967742</v>
      </c>
      <c r="O50" s="112">
        <f t="shared" si="110"/>
        <v>35.945743</v>
      </c>
      <c r="P50" s="114">
        <f t="shared" si="111"/>
        <v>18.43317972</v>
      </c>
      <c r="Q50" s="114">
        <f t="shared" si="112"/>
        <v>34.92491995</v>
      </c>
      <c r="R50" s="110">
        <f t="shared" si="113"/>
        <v>5.529953917</v>
      </c>
      <c r="S50" s="112">
        <f t="shared" si="114"/>
        <v>18.05353423</v>
      </c>
      <c r="T50" s="110" t="str">
        <f t="shared" si="115"/>
        <v/>
      </c>
      <c r="U50" s="112" t="str">
        <f t="shared" si="116"/>
        <v/>
      </c>
      <c r="V50" s="25">
        <f t="shared" si="117"/>
        <v>100</v>
      </c>
      <c r="W50" s="34">
        <f t="shared" si="118"/>
        <v>100</v>
      </c>
      <c r="X50" s="1"/>
      <c r="Y50" s="1"/>
      <c r="Z50" s="1"/>
      <c r="AA50" s="1"/>
      <c r="AB50" s="1"/>
      <c r="AC50" s="24">
        <v>10.0</v>
      </c>
      <c r="AD50" s="110"/>
      <c r="AE50" s="112"/>
      <c r="AF50" s="114"/>
      <c r="AG50" s="114"/>
      <c r="AH50" s="110">
        <f t="shared" si="123"/>
        <v>0.5434782609</v>
      </c>
      <c r="AI50" s="112">
        <f t="shared" si="124"/>
        <v>0.02552534717</v>
      </c>
      <c r="AJ50" s="114">
        <f t="shared" si="125"/>
        <v>6.52173913</v>
      </c>
      <c r="AK50" s="114">
        <f t="shared" si="126"/>
        <v>0.5821160681</v>
      </c>
      <c r="AL50" s="110">
        <f t="shared" si="127"/>
        <v>14.13043478</v>
      </c>
      <c r="AM50" s="112">
        <f t="shared" si="128"/>
        <v>2.523756224</v>
      </c>
      <c r="AN50" s="114">
        <f t="shared" si="129"/>
        <v>14.13043478</v>
      </c>
      <c r="AO50" s="114">
        <f t="shared" si="130"/>
        <v>5.154210885</v>
      </c>
      <c r="AP50" s="110">
        <f t="shared" si="131"/>
        <v>33.69565217</v>
      </c>
      <c r="AQ50" s="112">
        <f t="shared" si="132"/>
        <v>27.44157686</v>
      </c>
      <c r="AR50" s="114">
        <f t="shared" si="133"/>
        <v>23.36956522</v>
      </c>
      <c r="AS50" s="114">
        <f t="shared" si="134"/>
        <v>41.23761418</v>
      </c>
      <c r="AT50" s="110">
        <f t="shared" si="135"/>
        <v>7.608695652</v>
      </c>
      <c r="AU50" s="112">
        <f t="shared" si="136"/>
        <v>23.03520044</v>
      </c>
      <c r="AV50" s="110"/>
      <c r="AW50" s="112"/>
      <c r="AX50" s="25">
        <f t="shared" si="137"/>
        <v>100</v>
      </c>
      <c r="AY50" s="34">
        <f t="shared" si="138"/>
        <v>100</v>
      </c>
      <c r="AZ50" s="1"/>
      <c r="BA50" s="1"/>
      <c r="BB50" s="1"/>
      <c r="BC50" s="1"/>
      <c r="BD50" s="1"/>
      <c r="BE50" s="24">
        <v>10.0</v>
      </c>
      <c r="BF50" s="105"/>
      <c r="BG50" s="106"/>
      <c r="BH50" s="107"/>
      <c r="BI50" s="107"/>
      <c r="BJ50" s="105"/>
      <c r="BK50" s="106"/>
      <c r="BL50" s="107">
        <f t="shared" si="145"/>
        <v>0.7092198582</v>
      </c>
      <c r="BM50" s="107">
        <f t="shared" si="146"/>
        <v>0.03626312411</v>
      </c>
      <c r="BN50" s="105">
        <f t="shared" si="147"/>
        <v>5.673758865</v>
      </c>
      <c r="BO50" s="106">
        <f t="shared" si="148"/>
        <v>0.8840481213</v>
      </c>
      <c r="BP50" s="107">
        <f t="shared" si="149"/>
        <v>14.18439716</v>
      </c>
      <c r="BQ50" s="107">
        <f t="shared" si="150"/>
        <v>4.106232343</v>
      </c>
      <c r="BR50" s="105">
        <f t="shared" si="151"/>
        <v>31.20567376</v>
      </c>
      <c r="BS50" s="106">
        <f t="shared" si="152"/>
        <v>20.05596386</v>
      </c>
      <c r="BT50" s="107">
        <f t="shared" si="153"/>
        <v>38.29787234</v>
      </c>
      <c r="BU50" s="107">
        <f t="shared" si="154"/>
        <v>50.7755883</v>
      </c>
      <c r="BV50" s="105">
        <f t="shared" si="155"/>
        <v>9.929078014</v>
      </c>
      <c r="BW50" s="106">
        <f t="shared" si="156"/>
        <v>24.14190425</v>
      </c>
      <c r="BX50" s="105">
        <f t="shared" si="157"/>
        <v>0</v>
      </c>
      <c r="BY50" s="106">
        <f t="shared" si="158"/>
        <v>0</v>
      </c>
      <c r="BZ50" s="25">
        <f t="shared" si="159"/>
        <v>100</v>
      </c>
      <c r="CA50" s="34">
        <f t="shared" si="160"/>
        <v>100</v>
      </c>
      <c r="CB50" s="1"/>
    </row>
    <row r="51" ht="12.75" customHeight="1">
      <c r="A51" s="42" t="s">
        <v>32</v>
      </c>
      <c r="B51" s="110" t="str">
        <f t="shared" si="97"/>
        <v/>
      </c>
      <c r="C51" s="112" t="str">
        <f t="shared" si="98"/>
        <v/>
      </c>
      <c r="D51" s="114" t="str">
        <f t="shared" si="99"/>
        <v/>
      </c>
      <c r="E51" s="114" t="str">
        <f t="shared" si="100"/>
        <v/>
      </c>
      <c r="F51" s="110" t="str">
        <f t="shared" si="101"/>
        <v/>
      </c>
      <c r="G51" s="112" t="str">
        <f t="shared" si="102"/>
        <v/>
      </c>
      <c r="H51" s="114">
        <f t="shared" si="103"/>
        <v>0.8385744235</v>
      </c>
      <c r="I51" s="114">
        <f t="shared" si="104"/>
        <v>0.06364145634</v>
      </c>
      <c r="J51" s="110">
        <f t="shared" si="105"/>
        <v>5.031446541</v>
      </c>
      <c r="K51" s="112">
        <f t="shared" si="106"/>
        <v>0.7720320257</v>
      </c>
      <c r="L51" s="114">
        <f t="shared" si="107"/>
        <v>12.78825996</v>
      </c>
      <c r="M51" s="114">
        <f t="shared" si="108"/>
        <v>3.777889418</v>
      </c>
      <c r="N51" s="110">
        <f t="shared" si="109"/>
        <v>44.65408805</v>
      </c>
      <c r="O51" s="112">
        <f t="shared" si="110"/>
        <v>30.01057602</v>
      </c>
      <c r="P51" s="114">
        <f t="shared" si="111"/>
        <v>25.99580713</v>
      </c>
      <c r="Q51" s="114">
        <f t="shared" si="112"/>
        <v>35.30243457</v>
      </c>
      <c r="R51" s="110">
        <f t="shared" si="113"/>
        <v>10.48218029</v>
      </c>
      <c r="S51" s="112">
        <f t="shared" si="114"/>
        <v>27.34246367</v>
      </c>
      <c r="T51" s="110">
        <f t="shared" si="115"/>
        <v>0.2096436059</v>
      </c>
      <c r="U51" s="112">
        <f t="shared" si="116"/>
        <v>2.730962844</v>
      </c>
      <c r="V51" s="25">
        <f t="shared" si="117"/>
        <v>100</v>
      </c>
      <c r="W51" s="34">
        <f t="shared" si="118"/>
        <v>100</v>
      </c>
      <c r="X51" s="1"/>
      <c r="Y51" s="1"/>
      <c r="Z51" s="1"/>
      <c r="AA51" s="1"/>
      <c r="AB51" s="1"/>
      <c r="AC51" s="42" t="s">
        <v>32</v>
      </c>
      <c r="AD51" s="110"/>
      <c r="AE51" s="112"/>
      <c r="AF51" s="114"/>
      <c r="AG51" s="114"/>
      <c r="AH51" s="110">
        <f t="shared" si="123"/>
        <v>0.4587155963</v>
      </c>
      <c r="AI51" s="112">
        <f t="shared" si="124"/>
        <v>0.01168014382</v>
      </c>
      <c r="AJ51" s="114">
        <f t="shared" si="125"/>
        <v>3.669724771</v>
      </c>
      <c r="AK51" s="114">
        <f t="shared" si="126"/>
        <v>0.2431094109</v>
      </c>
      <c r="AL51" s="110">
        <f t="shared" si="127"/>
        <v>7.339449541</v>
      </c>
      <c r="AM51" s="112">
        <f t="shared" si="128"/>
        <v>1.115485772</v>
      </c>
      <c r="AN51" s="114">
        <f t="shared" si="129"/>
        <v>13.76146789</v>
      </c>
      <c r="AO51" s="114">
        <f t="shared" si="130"/>
        <v>4.006143389</v>
      </c>
      <c r="AP51" s="110">
        <f t="shared" si="131"/>
        <v>33.94495413</v>
      </c>
      <c r="AQ51" s="112">
        <f t="shared" si="132"/>
        <v>22.61895806</v>
      </c>
      <c r="AR51" s="114">
        <f t="shared" si="133"/>
        <v>28.66972477</v>
      </c>
      <c r="AS51" s="114">
        <f t="shared" si="134"/>
        <v>39.84021893</v>
      </c>
      <c r="AT51" s="110">
        <f t="shared" si="135"/>
        <v>12.1559633</v>
      </c>
      <c r="AU51" s="112">
        <f t="shared" si="136"/>
        <v>32.16440429</v>
      </c>
      <c r="AV51" s="110"/>
      <c r="AW51" s="112"/>
      <c r="AX51" s="25">
        <f t="shared" si="137"/>
        <v>100</v>
      </c>
      <c r="AY51" s="34">
        <f t="shared" si="138"/>
        <v>100</v>
      </c>
      <c r="AZ51" s="1"/>
      <c r="BA51" s="1"/>
      <c r="BB51" s="1"/>
      <c r="BC51" s="1"/>
      <c r="BD51" s="1"/>
      <c r="BE51" s="42" t="s">
        <v>32</v>
      </c>
      <c r="BF51" s="105"/>
      <c r="BG51" s="106"/>
      <c r="BH51" s="107"/>
      <c r="BI51" s="107"/>
      <c r="BJ51" s="105"/>
      <c r="BK51" s="106"/>
      <c r="BL51" s="107">
        <f t="shared" si="145"/>
        <v>1.120448179</v>
      </c>
      <c r="BM51" s="107">
        <f t="shared" si="146"/>
        <v>0.07506143273</v>
      </c>
      <c r="BN51" s="105">
        <f t="shared" si="147"/>
        <v>2.240896359</v>
      </c>
      <c r="BO51" s="106">
        <f t="shared" si="148"/>
        <v>0.2898779402</v>
      </c>
      <c r="BP51" s="107">
        <f t="shared" si="149"/>
        <v>7.282913165</v>
      </c>
      <c r="BQ51" s="107">
        <f t="shared" si="150"/>
        <v>1.70303949</v>
      </c>
      <c r="BR51" s="105">
        <f t="shared" si="151"/>
        <v>32.21288515</v>
      </c>
      <c r="BS51" s="106">
        <f t="shared" si="152"/>
        <v>17.13038394</v>
      </c>
      <c r="BT51" s="107">
        <f t="shared" si="153"/>
        <v>39.77591036</v>
      </c>
      <c r="BU51" s="107">
        <f t="shared" si="154"/>
        <v>43.43617872</v>
      </c>
      <c r="BV51" s="105">
        <f t="shared" si="155"/>
        <v>17.36694678</v>
      </c>
      <c r="BW51" s="106">
        <f t="shared" si="156"/>
        <v>37.36545847</v>
      </c>
      <c r="BX51" s="105">
        <f t="shared" si="157"/>
        <v>0</v>
      </c>
      <c r="BY51" s="106">
        <f t="shared" si="158"/>
        <v>0</v>
      </c>
      <c r="BZ51" s="25">
        <f t="shared" si="159"/>
        <v>100</v>
      </c>
      <c r="CA51" s="34">
        <f t="shared" si="160"/>
        <v>100</v>
      </c>
      <c r="CB51" s="1"/>
    </row>
    <row r="52" ht="12.75" customHeight="1">
      <c r="A52" s="43" t="s">
        <v>33</v>
      </c>
      <c r="B52" s="110" t="str">
        <f t="shared" si="97"/>
        <v/>
      </c>
      <c r="C52" s="112" t="str">
        <f t="shared" si="98"/>
        <v/>
      </c>
      <c r="D52" s="114" t="str">
        <f t="shared" si="99"/>
        <v/>
      </c>
      <c r="E52" s="114" t="str">
        <f t="shared" si="100"/>
        <v/>
      </c>
      <c r="F52" s="110" t="str">
        <f t="shared" si="101"/>
        <v/>
      </c>
      <c r="G52" s="112" t="str">
        <f t="shared" si="102"/>
        <v/>
      </c>
      <c r="H52" s="114" t="str">
        <f t="shared" si="103"/>
        <v/>
      </c>
      <c r="I52" s="114" t="str">
        <f t="shared" si="104"/>
        <v/>
      </c>
      <c r="J52" s="110">
        <f t="shared" si="105"/>
        <v>1.005025126</v>
      </c>
      <c r="K52" s="112">
        <f t="shared" si="106"/>
        <v>0.1095360068</v>
      </c>
      <c r="L52" s="114">
        <f t="shared" si="107"/>
        <v>2.512562814</v>
      </c>
      <c r="M52" s="114">
        <f t="shared" si="108"/>
        <v>0.4837691378</v>
      </c>
      <c r="N52" s="110">
        <f t="shared" si="109"/>
        <v>36.18090452</v>
      </c>
      <c r="O52" s="112">
        <f t="shared" si="110"/>
        <v>15.14004031</v>
      </c>
      <c r="P52" s="114">
        <f t="shared" si="111"/>
        <v>28.14070352</v>
      </c>
      <c r="Q52" s="114">
        <f t="shared" si="112"/>
        <v>24.59376697</v>
      </c>
      <c r="R52" s="110">
        <f t="shared" si="113"/>
        <v>32.16080402</v>
      </c>
      <c r="S52" s="112">
        <f t="shared" si="114"/>
        <v>59.67288758</v>
      </c>
      <c r="T52" s="110" t="str">
        <f t="shared" si="115"/>
        <v/>
      </c>
      <c r="U52" s="112" t="str">
        <f t="shared" si="116"/>
        <v/>
      </c>
      <c r="V52" s="25">
        <f t="shared" si="117"/>
        <v>100</v>
      </c>
      <c r="W52" s="34">
        <f t="shared" si="118"/>
        <v>100</v>
      </c>
      <c r="X52" s="1"/>
      <c r="Y52" s="1"/>
      <c r="Z52" s="1"/>
      <c r="AA52" s="1"/>
      <c r="AB52" s="1"/>
      <c r="AC52" s="43" t="s">
        <v>33</v>
      </c>
      <c r="AD52" s="110"/>
      <c r="AE52" s="112"/>
      <c r="AF52" s="114"/>
      <c r="AG52" s="114"/>
      <c r="AH52" s="110"/>
      <c r="AI52" s="112"/>
      <c r="AJ52" s="114">
        <f t="shared" si="125"/>
        <v>2.475247525</v>
      </c>
      <c r="AK52" s="114">
        <f t="shared" si="126"/>
        <v>0.09119310292</v>
      </c>
      <c r="AL52" s="110">
        <f t="shared" si="127"/>
        <v>3.96039604</v>
      </c>
      <c r="AM52" s="112">
        <f t="shared" si="128"/>
        <v>0.3189351353</v>
      </c>
      <c r="AN52" s="114">
        <f t="shared" si="129"/>
        <v>7.920792079</v>
      </c>
      <c r="AO52" s="114">
        <f t="shared" si="130"/>
        <v>1.377793595</v>
      </c>
      <c r="AP52" s="110">
        <f t="shared" si="131"/>
        <v>22.77227723</v>
      </c>
      <c r="AQ52" s="112">
        <f t="shared" si="132"/>
        <v>9.319638078</v>
      </c>
      <c r="AR52" s="114">
        <f t="shared" si="133"/>
        <v>31.18811881</v>
      </c>
      <c r="AS52" s="114">
        <f t="shared" si="134"/>
        <v>25.66154442</v>
      </c>
      <c r="AT52" s="110">
        <f t="shared" si="135"/>
        <v>30.69306931</v>
      </c>
      <c r="AU52" s="112">
        <f t="shared" si="136"/>
        <v>54.72759742</v>
      </c>
      <c r="AV52" s="110">
        <f t="shared" ref="AV52:AV56" si="163">AV17*100/$AX17</f>
        <v>0.9900990099</v>
      </c>
      <c r="AW52" s="112">
        <f t="shared" ref="AW52:AW56" si="164">AW17*100/$AY17</f>
        <v>8.503298252</v>
      </c>
      <c r="AX52" s="25">
        <f t="shared" si="137"/>
        <v>100</v>
      </c>
      <c r="AY52" s="34">
        <f t="shared" si="138"/>
        <v>100</v>
      </c>
      <c r="AZ52" s="1"/>
      <c r="BA52" s="1"/>
      <c r="BB52" s="1"/>
      <c r="BC52" s="1"/>
      <c r="BD52" s="1"/>
      <c r="BE52" s="43" t="s">
        <v>33</v>
      </c>
      <c r="BF52" s="105"/>
      <c r="BG52" s="106"/>
      <c r="BH52" s="107"/>
      <c r="BI52" s="107"/>
      <c r="BJ52" s="105"/>
      <c r="BK52" s="106"/>
      <c r="BL52" s="107"/>
      <c r="BM52" s="107"/>
      <c r="BN52" s="105"/>
      <c r="BO52" s="106"/>
      <c r="BP52" s="107">
        <f t="shared" si="149"/>
        <v>0.8771929825</v>
      </c>
      <c r="BQ52" s="107">
        <f t="shared" si="150"/>
        <v>0.101797912</v>
      </c>
      <c r="BR52" s="105">
        <f t="shared" si="151"/>
        <v>16.66666667</v>
      </c>
      <c r="BS52" s="106">
        <f t="shared" si="152"/>
        <v>5.468393738</v>
      </c>
      <c r="BT52" s="107">
        <f t="shared" si="153"/>
        <v>30.70175439</v>
      </c>
      <c r="BU52" s="107">
        <f t="shared" si="154"/>
        <v>18.9988592</v>
      </c>
      <c r="BV52" s="105">
        <f t="shared" si="155"/>
        <v>50.87719298</v>
      </c>
      <c r="BW52" s="106">
        <f t="shared" si="156"/>
        <v>69.40093723</v>
      </c>
      <c r="BX52" s="105">
        <f t="shared" si="157"/>
        <v>0.8771929825</v>
      </c>
      <c r="BY52" s="106">
        <f t="shared" si="158"/>
        <v>6.03001192</v>
      </c>
      <c r="BZ52" s="25">
        <f t="shared" si="159"/>
        <v>100</v>
      </c>
      <c r="CA52" s="34">
        <f t="shared" si="160"/>
        <v>100</v>
      </c>
      <c r="CB52" s="1"/>
    </row>
    <row r="53" ht="12.75" customHeight="1">
      <c r="A53" s="44" t="s">
        <v>35</v>
      </c>
      <c r="B53" s="110" t="str">
        <f t="shared" si="97"/>
        <v/>
      </c>
      <c r="C53" s="112" t="str">
        <f t="shared" si="98"/>
        <v/>
      </c>
      <c r="D53" s="114" t="str">
        <f t="shared" si="99"/>
        <v/>
      </c>
      <c r="E53" s="114" t="str">
        <f t="shared" si="100"/>
        <v/>
      </c>
      <c r="F53" s="110" t="str">
        <f t="shared" si="101"/>
        <v/>
      </c>
      <c r="G53" s="112" t="str">
        <f t="shared" si="102"/>
        <v/>
      </c>
      <c r="H53" s="114" t="str">
        <f t="shared" si="103"/>
        <v/>
      </c>
      <c r="I53" s="114" t="str">
        <f t="shared" si="104"/>
        <v/>
      </c>
      <c r="J53" s="110" t="str">
        <f t="shared" si="105"/>
        <v/>
      </c>
      <c r="K53" s="112" t="str">
        <f t="shared" si="106"/>
        <v/>
      </c>
      <c r="L53" s="114">
        <f t="shared" si="107"/>
        <v>2.209944751</v>
      </c>
      <c r="M53" s="114">
        <f t="shared" si="108"/>
        <v>0.3740838745</v>
      </c>
      <c r="N53" s="110">
        <f t="shared" si="109"/>
        <v>20.44198895</v>
      </c>
      <c r="O53" s="112">
        <f t="shared" si="110"/>
        <v>6.685779449</v>
      </c>
      <c r="P53" s="114">
        <f t="shared" si="111"/>
        <v>34.80662983</v>
      </c>
      <c r="Q53" s="114">
        <f t="shared" si="112"/>
        <v>23.75763438</v>
      </c>
      <c r="R53" s="110">
        <f t="shared" si="113"/>
        <v>41.98895028</v>
      </c>
      <c r="S53" s="112">
        <f t="shared" si="114"/>
        <v>66.58101378</v>
      </c>
      <c r="T53" s="110">
        <f t="shared" si="115"/>
        <v>0.5524861878</v>
      </c>
      <c r="U53" s="112">
        <f t="shared" si="116"/>
        <v>2.601488515</v>
      </c>
      <c r="V53" s="25">
        <f t="shared" si="117"/>
        <v>100</v>
      </c>
      <c r="W53" s="34">
        <f t="shared" si="118"/>
        <v>100</v>
      </c>
      <c r="X53" s="1"/>
      <c r="Y53" s="1"/>
      <c r="Z53" s="1"/>
      <c r="AA53" s="1"/>
      <c r="AB53" s="1"/>
      <c r="AC53" s="44" t="s">
        <v>35</v>
      </c>
      <c r="AD53" s="110"/>
      <c r="AE53" s="112"/>
      <c r="AF53" s="114"/>
      <c r="AG53" s="114"/>
      <c r="AH53" s="110"/>
      <c r="AI53" s="112"/>
      <c r="AJ53" s="114">
        <f t="shared" si="125"/>
        <v>3.03030303</v>
      </c>
      <c r="AK53" s="114">
        <f t="shared" si="126"/>
        <v>0.0926377595</v>
      </c>
      <c r="AL53" s="110">
        <f t="shared" si="127"/>
        <v>4.848484848</v>
      </c>
      <c r="AM53" s="112">
        <f t="shared" si="128"/>
        <v>0.2713395875</v>
      </c>
      <c r="AN53" s="114">
        <f t="shared" si="129"/>
        <v>2.424242424</v>
      </c>
      <c r="AO53" s="114">
        <f t="shared" si="130"/>
        <v>0.2483083579</v>
      </c>
      <c r="AP53" s="110">
        <f t="shared" si="131"/>
        <v>13.93939394</v>
      </c>
      <c r="AQ53" s="112">
        <f t="shared" si="132"/>
        <v>3.874715391</v>
      </c>
      <c r="AR53" s="114">
        <f t="shared" si="133"/>
        <v>19.39393939</v>
      </c>
      <c r="AS53" s="114">
        <f t="shared" si="134"/>
        <v>11.07460912</v>
      </c>
      <c r="AT53" s="110">
        <f t="shared" si="135"/>
        <v>55.75757576</v>
      </c>
      <c r="AU53" s="112">
        <f t="shared" si="136"/>
        <v>81.94337099</v>
      </c>
      <c r="AV53" s="110">
        <f t="shared" si="163"/>
        <v>0.6060606061</v>
      </c>
      <c r="AW53" s="112">
        <f t="shared" si="164"/>
        <v>2.495018791</v>
      </c>
      <c r="AX53" s="25">
        <f t="shared" si="137"/>
        <v>100</v>
      </c>
      <c r="AY53" s="34">
        <f t="shared" si="138"/>
        <v>100</v>
      </c>
      <c r="AZ53" s="1"/>
      <c r="BA53" s="1"/>
      <c r="BB53" s="1"/>
      <c r="BC53" s="1"/>
      <c r="BD53" s="1"/>
      <c r="BE53" s="44" t="s">
        <v>35</v>
      </c>
      <c r="BF53" s="105"/>
      <c r="BG53" s="106"/>
      <c r="BH53" s="107"/>
      <c r="BI53" s="107"/>
      <c r="BJ53" s="105"/>
      <c r="BK53" s="106"/>
      <c r="BL53" s="107"/>
      <c r="BM53" s="107"/>
      <c r="BN53" s="105"/>
      <c r="BO53" s="106"/>
      <c r="BP53" s="107"/>
      <c r="BQ53" s="107"/>
      <c r="BR53" s="105">
        <f t="shared" si="151"/>
        <v>2.857142857</v>
      </c>
      <c r="BS53" s="106">
        <f t="shared" si="152"/>
        <v>0.5695546989</v>
      </c>
      <c r="BT53" s="107">
        <f t="shared" si="153"/>
        <v>15.23809524</v>
      </c>
      <c r="BU53" s="107">
        <f t="shared" si="154"/>
        <v>5.753200403</v>
      </c>
      <c r="BV53" s="105">
        <f t="shared" si="155"/>
        <v>80.95238095</v>
      </c>
      <c r="BW53" s="106">
        <f t="shared" si="156"/>
        <v>91.08697241</v>
      </c>
      <c r="BX53" s="105">
        <f t="shared" si="157"/>
        <v>0.9523809524</v>
      </c>
      <c r="BY53" s="106">
        <f t="shared" si="158"/>
        <v>2.590272484</v>
      </c>
      <c r="BZ53" s="25">
        <f t="shared" si="159"/>
        <v>100</v>
      </c>
      <c r="CA53" s="34">
        <f t="shared" si="160"/>
        <v>100</v>
      </c>
      <c r="CB53" s="1"/>
    </row>
    <row r="54" ht="12.75" customHeight="1">
      <c r="A54" s="44" t="s">
        <v>44</v>
      </c>
      <c r="B54" s="110" t="str">
        <f t="shared" si="97"/>
        <v/>
      </c>
      <c r="C54" s="112" t="str">
        <f t="shared" si="98"/>
        <v/>
      </c>
      <c r="D54" s="114" t="str">
        <f t="shared" si="99"/>
        <v/>
      </c>
      <c r="E54" s="114" t="str">
        <f t="shared" si="100"/>
        <v/>
      </c>
      <c r="F54" s="110" t="str">
        <f t="shared" si="101"/>
        <v/>
      </c>
      <c r="G54" s="112" t="str">
        <f t="shared" si="102"/>
        <v/>
      </c>
      <c r="H54" s="114" t="str">
        <f t="shared" si="103"/>
        <v/>
      </c>
      <c r="I54" s="114" t="str">
        <f t="shared" si="104"/>
        <v/>
      </c>
      <c r="J54" s="110" t="str">
        <f t="shared" si="105"/>
        <v/>
      </c>
      <c r="K54" s="112" t="str">
        <f t="shared" si="106"/>
        <v/>
      </c>
      <c r="L54" s="114">
        <f t="shared" si="107"/>
        <v>0.4545454545</v>
      </c>
      <c r="M54" s="114">
        <f t="shared" si="108"/>
        <v>0.02970147531</v>
      </c>
      <c r="N54" s="110">
        <f t="shared" si="109"/>
        <v>5.909090909</v>
      </c>
      <c r="O54" s="112">
        <f t="shared" si="110"/>
        <v>0.7461245084</v>
      </c>
      <c r="P54" s="114">
        <f t="shared" si="111"/>
        <v>17.72727273</v>
      </c>
      <c r="Q54" s="114">
        <f t="shared" si="112"/>
        <v>4.582241519</v>
      </c>
      <c r="R54" s="110">
        <f t="shared" si="113"/>
        <v>60</v>
      </c>
      <c r="S54" s="112">
        <f t="shared" si="114"/>
        <v>55.60919463</v>
      </c>
      <c r="T54" s="110">
        <f t="shared" si="115"/>
        <v>15.90909091</v>
      </c>
      <c r="U54" s="112">
        <f t="shared" si="116"/>
        <v>39.03273787</v>
      </c>
      <c r="V54" s="25">
        <f t="shared" si="117"/>
        <v>100</v>
      </c>
      <c r="W54" s="34">
        <f t="shared" si="118"/>
        <v>100</v>
      </c>
      <c r="X54" s="1"/>
      <c r="Y54" s="1"/>
      <c r="Z54" s="1"/>
      <c r="AA54" s="1"/>
      <c r="AB54" s="1"/>
      <c r="AC54" s="44" t="s">
        <v>44</v>
      </c>
      <c r="AD54" s="110"/>
      <c r="AE54" s="112"/>
      <c r="AF54" s="114"/>
      <c r="AG54" s="114"/>
      <c r="AH54" s="110"/>
      <c r="AI54" s="112"/>
      <c r="AJ54" s="114">
        <f t="shared" si="125"/>
        <v>0.5952380952</v>
      </c>
      <c r="AK54" s="114">
        <f t="shared" si="126"/>
        <v>0.009238753782</v>
      </c>
      <c r="AL54" s="110">
        <f t="shared" si="127"/>
        <v>0.5952380952</v>
      </c>
      <c r="AM54" s="112">
        <f t="shared" si="128"/>
        <v>0.01834816501</v>
      </c>
      <c r="AN54" s="114">
        <f t="shared" si="129"/>
        <v>1.19047619</v>
      </c>
      <c r="AO54" s="114">
        <f t="shared" si="130"/>
        <v>0.07023300625</v>
      </c>
      <c r="AP54" s="110">
        <f t="shared" si="131"/>
        <v>6.547619048</v>
      </c>
      <c r="AQ54" s="112">
        <f t="shared" si="132"/>
        <v>0.6210761237</v>
      </c>
      <c r="AR54" s="114">
        <f t="shared" si="133"/>
        <v>8.333333333</v>
      </c>
      <c r="AS54" s="114">
        <f t="shared" si="134"/>
        <v>2.012244507</v>
      </c>
      <c r="AT54" s="110">
        <f t="shared" si="135"/>
        <v>61.9047619</v>
      </c>
      <c r="AU54" s="112">
        <f t="shared" si="136"/>
        <v>51.80198514</v>
      </c>
      <c r="AV54" s="110">
        <f t="shared" si="163"/>
        <v>20.83333333</v>
      </c>
      <c r="AW54" s="112">
        <f t="shared" si="164"/>
        <v>45.4668743</v>
      </c>
      <c r="AX54" s="25">
        <f t="shared" si="137"/>
        <v>100</v>
      </c>
      <c r="AY54" s="34">
        <f t="shared" si="138"/>
        <v>100</v>
      </c>
      <c r="AZ54" s="1"/>
      <c r="BA54" s="1"/>
      <c r="BB54" s="1"/>
      <c r="BC54" s="1"/>
      <c r="BD54" s="1"/>
      <c r="BE54" s="44" t="s">
        <v>44</v>
      </c>
      <c r="BF54" s="105"/>
      <c r="BG54" s="106"/>
      <c r="BH54" s="107"/>
      <c r="BI54" s="107"/>
      <c r="BJ54" s="105"/>
      <c r="BK54" s="106"/>
      <c r="BL54" s="107"/>
      <c r="BM54" s="107"/>
      <c r="BN54" s="105"/>
      <c r="BO54" s="106"/>
      <c r="BP54" s="107"/>
      <c r="BQ54" s="107"/>
      <c r="BR54" s="105"/>
      <c r="BS54" s="106"/>
      <c r="BT54" s="107">
        <f t="shared" si="153"/>
        <v>6.306306306</v>
      </c>
      <c r="BU54" s="107">
        <f t="shared" si="154"/>
        <v>1.190377033</v>
      </c>
      <c r="BV54" s="105">
        <f t="shared" si="155"/>
        <v>63.06306306</v>
      </c>
      <c r="BW54" s="106">
        <f t="shared" si="156"/>
        <v>48.88605726</v>
      </c>
      <c r="BX54" s="25">
        <f t="shared" si="157"/>
        <v>30.63063063</v>
      </c>
      <c r="BY54" s="26">
        <f t="shared" si="158"/>
        <v>49.92356571</v>
      </c>
      <c r="BZ54" s="25">
        <f t="shared" si="159"/>
        <v>100</v>
      </c>
      <c r="CA54" s="34">
        <f t="shared" si="160"/>
        <v>100</v>
      </c>
      <c r="CB54" s="1"/>
    </row>
    <row r="55" ht="12.75" customHeight="1">
      <c r="A55" s="45" t="s">
        <v>38</v>
      </c>
      <c r="B55" s="135" t="str">
        <f t="shared" si="97"/>
        <v/>
      </c>
      <c r="C55" s="136" t="str">
        <f t="shared" si="98"/>
        <v/>
      </c>
      <c r="D55" s="137" t="str">
        <f t="shared" si="99"/>
        <v/>
      </c>
      <c r="E55" s="137" t="str">
        <f t="shared" si="100"/>
        <v/>
      </c>
      <c r="F55" s="135" t="str">
        <f t="shared" si="101"/>
        <v/>
      </c>
      <c r="G55" s="136" t="str">
        <f t="shared" si="102"/>
        <v/>
      </c>
      <c r="H55" s="137" t="str">
        <f t="shared" si="103"/>
        <v/>
      </c>
      <c r="I55" s="137" t="str">
        <f t="shared" si="104"/>
        <v/>
      </c>
      <c r="J55" s="135" t="str">
        <f t="shared" si="105"/>
        <v/>
      </c>
      <c r="K55" s="136" t="str">
        <f t="shared" si="106"/>
        <v/>
      </c>
      <c r="L55" s="137" t="str">
        <f t="shared" si="107"/>
        <v/>
      </c>
      <c r="M55" s="137" t="str">
        <f t="shared" si="108"/>
        <v/>
      </c>
      <c r="N55" s="135" t="str">
        <f t="shared" si="109"/>
        <v/>
      </c>
      <c r="O55" s="136" t="str">
        <f t="shared" si="110"/>
        <v/>
      </c>
      <c r="P55" s="137">
        <f t="shared" si="111"/>
        <v>1.176470588</v>
      </c>
      <c r="Q55" s="137">
        <f t="shared" si="112"/>
        <v>0.02292024216</v>
      </c>
      <c r="R55" s="135">
        <f t="shared" si="113"/>
        <v>5.882352941</v>
      </c>
      <c r="S55" s="136">
        <f t="shared" si="114"/>
        <v>0.4341947928</v>
      </c>
      <c r="T55" s="135">
        <f t="shared" si="115"/>
        <v>92.94117647</v>
      </c>
      <c r="U55" s="136">
        <f t="shared" si="116"/>
        <v>99.54288497</v>
      </c>
      <c r="V55" s="46">
        <f t="shared" si="117"/>
        <v>100</v>
      </c>
      <c r="W55" s="54">
        <f t="shared" si="118"/>
        <v>100</v>
      </c>
      <c r="X55" s="1"/>
      <c r="Y55" s="1"/>
      <c r="Z55" s="1"/>
      <c r="AA55" s="1"/>
      <c r="AB55" s="1"/>
      <c r="AC55" s="45" t="s">
        <v>38</v>
      </c>
      <c r="AD55" s="135"/>
      <c r="AE55" s="136"/>
      <c r="AF55" s="137"/>
      <c r="AG55" s="137"/>
      <c r="AH55" s="135"/>
      <c r="AI55" s="136"/>
      <c r="AJ55" s="137"/>
      <c r="AK55" s="137"/>
      <c r="AL55" s="135"/>
      <c r="AM55" s="136"/>
      <c r="AN55" s="137"/>
      <c r="AO55" s="137"/>
      <c r="AP55" s="135">
        <f t="shared" si="131"/>
        <v>1.408450704</v>
      </c>
      <c r="AQ55" s="136">
        <f t="shared" si="132"/>
        <v>0.01446844705</v>
      </c>
      <c r="AR55" s="137">
        <f t="shared" si="133"/>
        <v>0</v>
      </c>
      <c r="AS55" s="137">
        <f t="shared" si="134"/>
        <v>0</v>
      </c>
      <c r="AT55" s="135">
        <f t="shared" si="135"/>
        <v>4.225352113</v>
      </c>
      <c r="AU55" s="136">
        <f t="shared" si="136"/>
        <v>0.2990620278</v>
      </c>
      <c r="AV55" s="135">
        <f t="shared" si="163"/>
        <v>94.36619718</v>
      </c>
      <c r="AW55" s="136">
        <f t="shared" si="164"/>
        <v>99.68646953</v>
      </c>
      <c r="AX55" s="46">
        <f t="shared" si="137"/>
        <v>100</v>
      </c>
      <c r="AY55" s="54">
        <f t="shared" si="138"/>
        <v>100</v>
      </c>
      <c r="AZ55" s="1"/>
      <c r="BA55" s="1"/>
      <c r="BB55" s="1"/>
      <c r="BC55" s="1"/>
      <c r="BD55" s="1"/>
      <c r="BE55" s="45" t="s">
        <v>38</v>
      </c>
      <c r="BF55" s="139"/>
      <c r="BG55" s="140"/>
      <c r="BH55" s="141"/>
      <c r="BI55" s="141"/>
      <c r="BJ55" s="139"/>
      <c r="BK55" s="140"/>
      <c r="BL55" s="141"/>
      <c r="BM55" s="141"/>
      <c r="BN55" s="139"/>
      <c r="BO55" s="140"/>
      <c r="BP55" s="141"/>
      <c r="BQ55" s="141"/>
      <c r="BR55" s="139"/>
      <c r="BS55" s="140"/>
      <c r="BT55" s="141"/>
      <c r="BU55" s="141"/>
      <c r="BV55" s="139">
        <f t="shared" si="155"/>
        <v>2.380952381</v>
      </c>
      <c r="BW55" s="140">
        <f t="shared" si="156"/>
        <v>0.2452899581</v>
      </c>
      <c r="BX55" s="46">
        <f t="shared" si="157"/>
        <v>97.61904762</v>
      </c>
      <c r="BY55" s="47">
        <f t="shared" si="158"/>
        <v>99.75471004</v>
      </c>
      <c r="BZ55" s="46">
        <f t="shared" si="159"/>
        <v>100</v>
      </c>
      <c r="CA55" s="54">
        <f t="shared" si="160"/>
        <v>100</v>
      </c>
      <c r="CB55" s="1"/>
    </row>
    <row r="56" ht="12.75" customHeight="1">
      <c r="A56" s="146" t="s">
        <v>17</v>
      </c>
      <c r="B56" s="147">
        <f t="shared" si="97"/>
        <v>16.27057549</v>
      </c>
      <c r="C56" s="148">
        <f t="shared" si="98"/>
        <v>0.3742450586</v>
      </c>
      <c r="D56" s="149">
        <f t="shared" si="99"/>
        <v>10.4035049</v>
      </c>
      <c r="E56" s="149">
        <f t="shared" si="100"/>
        <v>0.7245583952</v>
      </c>
      <c r="F56" s="147">
        <f t="shared" si="101"/>
        <v>14.37048825</v>
      </c>
      <c r="G56" s="148">
        <f t="shared" si="102"/>
        <v>1.976909032</v>
      </c>
      <c r="H56" s="149">
        <f t="shared" si="103"/>
        <v>22.7492786</v>
      </c>
      <c r="I56" s="149">
        <f t="shared" si="104"/>
        <v>7.054618286</v>
      </c>
      <c r="J56" s="147">
        <f t="shared" si="105"/>
        <v>16.85440653</v>
      </c>
      <c r="K56" s="148">
        <f t="shared" si="106"/>
        <v>11.3203985</v>
      </c>
      <c r="L56" s="149">
        <f t="shared" si="107"/>
        <v>11.6823729</v>
      </c>
      <c r="M56" s="149">
        <f t="shared" si="108"/>
        <v>15.27661697</v>
      </c>
      <c r="N56" s="147">
        <f t="shared" si="109"/>
        <v>6.239035193</v>
      </c>
      <c r="O56" s="148">
        <f t="shared" si="110"/>
        <v>17.05513442</v>
      </c>
      <c r="P56" s="149">
        <f t="shared" si="111"/>
        <v>0.9385395596</v>
      </c>
      <c r="Q56" s="149">
        <f t="shared" si="112"/>
        <v>5.807784014</v>
      </c>
      <c r="R56" s="147">
        <f t="shared" si="113"/>
        <v>0.3805926508</v>
      </c>
      <c r="S56" s="148">
        <f t="shared" si="114"/>
        <v>6.716409612</v>
      </c>
      <c r="T56" s="147">
        <f t="shared" si="115"/>
        <v>0.1112059131</v>
      </c>
      <c r="U56" s="148">
        <f t="shared" si="116"/>
        <v>33.69332571</v>
      </c>
      <c r="V56" s="150">
        <f t="shared" si="117"/>
        <v>100</v>
      </c>
      <c r="W56" s="151">
        <f t="shared" si="118"/>
        <v>100</v>
      </c>
      <c r="X56" s="1"/>
      <c r="Y56" s="1"/>
      <c r="Z56" s="1"/>
      <c r="AA56" s="1"/>
      <c r="AB56" s="1"/>
      <c r="AC56" s="146" t="s">
        <v>17</v>
      </c>
      <c r="AD56" s="147">
        <f>AD21*100/$AX21</f>
        <v>22.72984892</v>
      </c>
      <c r="AE56" s="148">
        <f>AE21*100/$AY21</f>
        <v>0.5361695461</v>
      </c>
      <c r="AF56" s="149">
        <f>AF21*100/$AX21</f>
        <v>9.164733179</v>
      </c>
      <c r="AG56" s="149">
        <f>AG21*100/$AY21</f>
        <v>0.726856548</v>
      </c>
      <c r="AH56" s="147">
        <f>AH21*100/$AX21</f>
        <v>12.53254459</v>
      </c>
      <c r="AI56" s="148">
        <f>AI21*100/$AY21</f>
        <v>1.969849277</v>
      </c>
      <c r="AJ56" s="149">
        <f>AJ21*100/$AX21</f>
        <v>20.58677671</v>
      </c>
      <c r="AK56" s="149">
        <f>AK21*100/$AY21</f>
        <v>7.310990485</v>
      </c>
      <c r="AL56" s="147">
        <f>AL21*100/$AX21</f>
        <v>16.01725085</v>
      </c>
      <c r="AM56" s="148">
        <f>AM21*100/$AY21</f>
        <v>12.20665119</v>
      </c>
      <c r="AN56" s="149">
        <f>AN21*100/$AX21</f>
        <v>11.54956519</v>
      </c>
      <c r="AO56" s="149">
        <f>AO21*100/$AY21</f>
        <v>17.09242052</v>
      </c>
      <c r="AP56" s="147">
        <f t="shared" si="131"/>
        <v>6.074989816</v>
      </c>
      <c r="AQ56" s="148">
        <f t="shared" si="132"/>
        <v>18.78806623</v>
      </c>
      <c r="AR56" s="149">
        <f t="shared" si="133"/>
        <v>0.8917659978</v>
      </c>
      <c r="AS56" s="149">
        <f t="shared" si="134"/>
        <v>6.297972391</v>
      </c>
      <c r="AT56" s="147">
        <f t="shared" si="135"/>
        <v>0.3595402136</v>
      </c>
      <c r="AU56" s="148">
        <f t="shared" si="136"/>
        <v>7.125904967</v>
      </c>
      <c r="AV56" s="147">
        <f t="shared" si="163"/>
        <v>0.092984538</v>
      </c>
      <c r="AW56" s="148">
        <f t="shared" si="164"/>
        <v>27.94511885</v>
      </c>
      <c r="AX56" s="150">
        <f t="shared" si="137"/>
        <v>100</v>
      </c>
      <c r="AY56" s="151">
        <f t="shared" si="138"/>
        <v>100</v>
      </c>
      <c r="AZ56" s="1"/>
      <c r="BA56" s="1"/>
      <c r="BB56" s="1"/>
      <c r="BC56" s="1"/>
      <c r="BD56" s="1"/>
      <c r="BE56" s="146" t="s">
        <v>17</v>
      </c>
      <c r="BF56" s="152">
        <f>BF21*100/$BZ21</f>
        <v>10.12727198</v>
      </c>
      <c r="BG56" s="153">
        <f>BG21*100/$CA21</f>
        <v>0.2608602751</v>
      </c>
      <c r="BH56" s="154">
        <f>BH21*100/$BZ21</f>
        <v>7.990994325</v>
      </c>
      <c r="BI56" s="154">
        <f>BI21*100/$CA21</f>
        <v>0.5532612201</v>
      </c>
      <c r="BJ56" s="152">
        <f>BJ21*100/$BZ21</f>
        <v>13.05411629</v>
      </c>
      <c r="BK56" s="153">
        <f>BK21*100/$CA21</f>
        <v>1.833368118</v>
      </c>
      <c r="BL56" s="154">
        <f>BL21*100/$BZ21</f>
        <v>24.14672259</v>
      </c>
      <c r="BM56" s="154">
        <f>BM21*100/$CA21</f>
        <v>7.70337911</v>
      </c>
      <c r="BN56" s="152">
        <f>BN21*100/$BZ21</f>
        <v>20.1208981</v>
      </c>
      <c r="BO56" s="153">
        <f>BO21*100/$CA21</f>
        <v>13.83485844</v>
      </c>
      <c r="BP56" s="154">
        <f>BP21*100/$BZ21</f>
        <v>14.99917756</v>
      </c>
      <c r="BQ56" s="154">
        <f>BQ21*100/$CA21</f>
        <v>20.10539884</v>
      </c>
      <c r="BR56" s="152">
        <f>BR21*100/$BZ21</f>
        <v>7.939592072</v>
      </c>
      <c r="BS56" s="153">
        <f>BS21*100/$CA21</f>
        <v>22.25124253</v>
      </c>
      <c r="BT56" s="154">
        <f>BT21*100/$BZ21</f>
        <v>1.152438523</v>
      </c>
      <c r="BU56" s="154">
        <f>BU21*100/$CA21</f>
        <v>7.350039458</v>
      </c>
      <c r="BV56" s="152">
        <f t="shared" si="155"/>
        <v>0.3896290813</v>
      </c>
      <c r="BW56" s="153">
        <f t="shared" si="156"/>
        <v>7.235986575</v>
      </c>
      <c r="BX56" s="152">
        <f t="shared" si="157"/>
        <v>0.07915947035</v>
      </c>
      <c r="BY56" s="153">
        <f t="shared" si="158"/>
        <v>18.87160544</v>
      </c>
      <c r="BZ56" s="150">
        <f t="shared" si="159"/>
        <v>100</v>
      </c>
      <c r="CA56" s="151">
        <f t="shared" si="160"/>
        <v>100</v>
      </c>
      <c r="CB56" s="1"/>
    </row>
    <row r="57" ht="12.75" customHeight="1">
      <c r="A57" s="1"/>
      <c r="B57" s="71" t="s">
        <v>49</v>
      </c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3"/>
      <c r="X57" s="1"/>
      <c r="Y57" s="1"/>
      <c r="Z57" s="1"/>
      <c r="AA57" s="1"/>
      <c r="AB57" s="1"/>
      <c r="AC57" s="1"/>
      <c r="AD57" s="71" t="s">
        <v>49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3"/>
      <c r="AZ57" s="1"/>
      <c r="BA57" s="1"/>
      <c r="BB57" s="1"/>
      <c r="BC57" s="1"/>
      <c r="BD57" s="1"/>
      <c r="BE57" s="1"/>
      <c r="BF57" s="71" t="s">
        <v>49</v>
      </c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3"/>
      <c r="CB57" s="1"/>
    </row>
    <row r="58" ht="12.75" customHeight="1">
      <c r="A58" s="18">
        <v>1.0</v>
      </c>
      <c r="B58" s="102">
        <f t="shared" ref="B58:B73" si="165">IF(ISBLANK(B6),"",B6*100/$V$21)</f>
        <v>15.05497982</v>
      </c>
      <c r="C58" s="103">
        <f t="shared" ref="C58:C73" si="166">IF(ISBLANK(C6),"",C6*100/$W$21)</f>
        <v>0.338920431</v>
      </c>
      <c r="D58" s="104">
        <f t="shared" ref="D58:D73" si="167">IF(ISBLANK(D6),"",D6*100/$V$21)</f>
        <v>8.390294408</v>
      </c>
      <c r="E58" s="104">
        <f t="shared" ref="E58:E73" si="168">IF(ISBLANK(E6),"",E6*100/$W$21)</f>
        <v>0.5822062855</v>
      </c>
      <c r="F58" s="102">
        <f t="shared" ref="F58:F73" si="169">IF(ISBLANK(F6),"",F6*100/$V$21)</f>
        <v>10.35844734</v>
      </c>
      <c r="G58" s="103">
        <f t="shared" ref="G58:G73" si="170">IF(ISBLANK(G6),"",G6*100/$W$21)</f>
        <v>1.415320004</v>
      </c>
      <c r="H58" s="104">
        <f t="shared" ref="H58:H73" si="171">IF(ISBLANK(H6),"",H6*100/$V$21)</f>
        <v>13.15105789</v>
      </c>
      <c r="I58" s="104">
        <f t="shared" ref="I58:I73" si="172">IF(ISBLANK(I6),"",I6*100/$W$21)</f>
        <v>3.998798386</v>
      </c>
      <c r="J58" s="102">
        <f t="shared" ref="J58:J73" si="173">IF(ISBLANK(J6),"",J6*100/$V$21)</f>
        <v>7.101839691</v>
      </c>
      <c r="K58" s="103">
        <f t="shared" ref="K58:K73" si="174">IF(ISBLANK(K6),"",K6*100/$W$21)</f>
        <v>4.694555202</v>
      </c>
      <c r="L58" s="104">
        <f t="shared" ref="L58:L73" si="175">IF(ISBLANK(L6),"",L6*100/$V$21)</f>
        <v>3.366854886</v>
      </c>
      <c r="M58" s="104">
        <f t="shared" ref="M58:M73" si="176">IF(ISBLANK(M6),"",M6*100/$W$21)</f>
        <v>4.317845695</v>
      </c>
      <c r="N58" s="102">
        <f t="shared" ref="N58:N73" si="177">IF(ISBLANK(N6),"",N6*100/$V$21)</f>
        <v>1.121645848</v>
      </c>
      <c r="O58" s="103">
        <f t="shared" ref="O58:O73" si="178">IF(ISBLANK(O6),"",O6*100/$W$21)</f>
        <v>2.92836446</v>
      </c>
      <c r="P58" s="104">
        <f t="shared" ref="P58:P73" si="179">IF(ISBLANK(P6),"",P6*100/$V$21)</f>
        <v>0.06135498653</v>
      </c>
      <c r="Q58" s="104">
        <f t="shared" ref="Q58:Q73" si="180">IF(ISBLANK(Q6),"",Q6*100/$W$21)</f>
        <v>0.3610089492</v>
      </c>
      <c r="R58" s="102">
        <f t="shared" ref="R58:R73" si="181">IF(ISBLANK(R6),"",R6*100/$V$21)</f>
        <v>0.003834686658</v>
      </c>
      <c r="S58" s="103">
        <f t="shared" ref="S58:S73" si="182">IF(ISBLANK(S6),"",S6*100/$W$21)</f>
        <v>0.04404790926</v>
      </c>
      <c r="T58" s="102" t="str">
        <f t="shared" ref="T58:T73" si="183">IF(ISBLANK(T6),"",T6*100/$V$21)</f>
        <v/>
      </c>
      <c r="U58" s="103" t="str">
        <f t="shared" ref="U58:U73" si="184">IF(ISBLANK(U6),"",U6*100/$W$21)</f>
        <v/>
      </c>
      <c r="V58" s="102">
        <f t="shared" ref="V58:V73" si="185">IF(ISBLANK(V6),"",V6*100/$V$21)</f>
        <v>58.61030956</v>
      </c>
      <c r="W58" s="108">
        <f t="shared" ref="W58:W73" si="186">IF(ISBLANK(W6),"",W6*100/$W$21)</f>
        <v>18.68106732</v>
      </c>
      <c r="X58" s="1"/>
      <c r="Y58" s="1"/>
      <c r="Z58" s="1"/>
      <c r="AA58" s="1"/>
      <c r="AB58" s="1"/>
      <c r="AC58" s="18">
        <v>1.0</v>
      </c>
      <c r="AD58" s="102">
        <f t="shared" ref="AD58:AD62" si="187">AD6*100/$AX$21</f>
        <v>21.42009529</v>
      </c>
      <c r="AE58" s="103">
        <f t="shared" ref="AE58:AE62" si="188">AE6*100/$AY$21</f>
        <v>0.4938691911</v>
      </c>
      <c r="AF58" s="104">
        <f t="shared" ref="AF58:AF63" si="189">AF6*100/$AX$21</f>
        <v>7.311241388</v>
      </c>
      <c r="AG58" s="104">
        <f t="shared" ref="AG58:AG63" si="190">AG6*100/$AY$21</f>
        <v>0.5789286523</v>
      </c>
      <c r="AH58" s="102">
        <f t="shared" ref="AH58:AH68" si="191">AH6*100/$AX$21</f>
        <v>8.95573936</v>
      </c>
      <c r="AI58" s="103">
        <f t="shared" ref="AI58:AI68" si="192">AI6*100/$AY$21</f>
        <v>1.399670685</v>
      </c>
      <c r="AJ58" s="104">
        <f t="shared" ref="AJ58:AJ71" si="193">AJ6*100/$AX$21</f>
        <v>11.92238891</v>
      </c>
      <c r="AK58" s="104">
        <f t="shared" ref="AK58:AK71" si="194">AK6*100/$AY$21</f>
        <v>4.162744782</v>
      </c>
      <c r="AL58" s="102">
        <f t="shared" ref="AL58:AL71" si="195">AL6*100/$AX$21</f>
        <v>7.135013549</v>
      </c>
      <c r="AM58" s="103">
        <f t="shared" ref="AM58:AM71" si="196">AM6*100/$AY$21</f>
        <v>5.35874697</v>
      </c>
      <c r="AN58" s="104">
        <f t="shared" ref="AN58:AN71" si="197">AN6*100/$AX$21</f>
        <v>3.572377393</v>
      </c>
      <c r="AO58" s="104">
        <f t="shared" ref="AO58:AO71" si="198">AO6*100/$AY$21</f>
        <v>5.176373893</v>
      </c>
      <c r="AP58" s="102">
        <f t="shared" ref="AP58:AP73" si="199">AP6*100/$AX$21</f>
        <v>1.164520643</v>
      </c>
      <c r="AQ58" s="103">
        <f t="shared" ref="AQ58:AQ73" si="200">AQ6*100/$AY$21</f>
        <v>3.443586225</v>
      </c>
      <c r="AR58" s="104">
        <f t="shared" ref="AR58:AR73" si="201">AR6*100/$AX$21</f>
        <v>0.061989692</v>
      </c>
      <c r="AS58" s="104">
        <f t="shared" ref="AS58:AS73" si="202">AS6*100/$AY$21</f>
        <v>0.4190478807</v>
      </c>
      <c r="AT58" s="102">
        <f t="shared" ref="AT58:AT73" si="203">AT6*100/$AX$21</f>
        <v>0.003542268114</v>
      </c>
      <c r="AU58" s="103">
        <f t="shared" ref="AU58:AU73" si="204">AU6*100/$AY$21</f>
        <v>0.06085407278</v>
      </c>
      <c r="AV58" s="102"/>
      <c r="AW58" s="103"/>
      <c r="AX58" s="102">
        <f t="shared" ref="AX58:AX73" si="205">AX6*100/$AX$21</f>
        <v>61.54690849</v>
      </c>
      <c r="AY58" s="108">
        <f t="shared" ref="AY58:AY73" si="206">AY6*100/$AY$21</f>
        <v>21.09382235</v>
      </c>
      <c r="AZ58" s="1"/>
      <c r="BA58" s="1"/>
      <c r="BB58" s="1"/>
      <c r="BC58" s="1"/>
      <c r="BD58" s="1"/>
      <c r="BE58" s="18">
        <v>1.0</v>
      </c>
      <c r="BF58" s="90">
        <f t="shared" ref="BF58:BF62" si="207">BF6*100/$BZ$21</f>
        <v>9.559791101</v>
      </c>
      <c r="BG58" s="91">
        <f t="shared" ref="BG58:BG62" si="208">BG6*100/$CA$21</f>
        <v>0.2433580354</v>
      </c>
      <c r="BH58" s="92">
        <f t="shared" ref="BH58:BH64" si="209">BH6*100/$BZ$21</f>
        <v>6.73266716</v>
      </c>
      <c r="BI58" s="92">
        <f t="shared" ref="BI58:BI64" si="210">BI6*100/$CA$21</f>
        <v>0.4626824675</v>
      </c>
      <c r="BJ58" s="90">
        <f t="shared" ref="BJ58:BJ66" si="211">BJ6*100/$BZ$21</f>
        <v>9.943251912</v>
      </c>
      <c r="BK58" s="91">
        <f t="shared" ref="BK58:BK66" si="212">BK6*100/$CA$21</f>
        <v>1.384012442</v>
      </c>
      <c r="BL58" s="92">
        <f t="shared" ref="BL58:BL68" si="213">BL6*100/$BZ$21</f>
        <v>15.07730899</v>
      </c>
      <c r="BM58" s="92">
        <f t="shared" ref="BM58:BM68" si="214">BM6*100/$CA$21</f>
        <v>4.708277917</v>
      </c>
      <c r="BN58" s="90">
        <f t="shared" ref="BN58:BN68" si="215">BN6*100/$BZ$21</f>
        <v>9.601940949</v>
      </c>
      <c r="BO58" s="91">
        <f t="shared" ref="BO58:BO68" si="216">BO6*100/$CA$21</f>
        <v>6.470131296</v>
      </c>
      <c r="BP58" s="92">
        <f t="shared" ref="BP58:BP69" si="217">BP6*100/$BZ$21</f>
        <v>4.920223703</v>
      </c>
      <c r="BQ58" s="92">
        <f t="shared" ref="BQ58:BQ69" si="218">BQ6*100/$CA$21</f>
        <v>6.434921689</v>
      </c>
      <c r="BR58" s="90">
        <f t="shared" ref="BR58:BR70" si="219">BR6*100/$BZ$21</f>
        <v>1.566740686</v>
      </c>
      <c r="BS58" s="91">
        <f t="shared" ref="BS58:BS70" si="220">BS6*100/$CA$21</f>
        <v>4.20083639</v>
      </c>
      <c r="BT58" s="92">
        <f t="shared" ref="BT58:BT71" si="221">BT6*100/$BZ$21</f>
        <v>0.09149601119</v>
      </c>
      <c r="BU58" s="92">
        <f t="shared" ref="BU58:BU71" si="222">BU6*100/$CA$21</f>
        <v>0.5564001348</v>
      </c>
      <c r="BV58" s="90">
        <f t="shared" ref="BV58:BV73" si="223">BV6*100/$BZ$21</f>
        <v>0.004112180278</v>
      </c>
      <c r="BW58" s="91">
        <f t="shared" ref="BW58:BW73" si="224">BW6*100/$CA$21</f>
        <v>0.0634752382</v>
      </c>
      <c r="BX58" s="90">
        <f t="shared" ref="BX58:BX73" si="225">BX6*100/$BZ$21</f>
        <v>0</v>
      </c>
      <c r="BY58" s="91">
        <f t="shared" ref="BY58:BY73" si="226">BY6*100/$CA$21</f>
        <v>0</v>
      </c>
      <c r="BZ58" s="90">
        <f t="shared" ref="BZ58:BZ73" si="227">BZ6*100/$BZ$21</f>
        <v>57.49753269</v>
      </c>
      <c r="CA58" s="23">
        <f t="shared" ref="CA58:CA73" si="228">CA6*100/$CA$21</f>
        <v>24.52409561</v>
      </c>
      <c r="CB58" s="1"/>
    </row>
    <row r="59" ht="12.75" customHeight="1">
      <c r="A59" s="24">
        <v>2.0</v>
      </c>
      <c r="B59" s="110">
        <f t="shared" si="165"/>
        <v>1.067001563</v>
      </c>
      <c r="C59" s="112">
        <f t="shared" si="166"/>
        <v>0.03050264393</v>
      </c>
      <c r="D59" s="114">
        <f t="shared" si="167"/>
        <v>1.585642933</v>
      </c>
      <c r="E59" s="114">
        <f t="shared" si="168"/>
        <v>0.1113821657</v>
      </c>
      <c r="F59" s="110">
        <f t="shared" si="169"/>
        <v>3.02940246</v>
      </c>
      <c r="G59" s="112">
        <f t="shared" si="170"/>
        <v>0.4219849162</v>
      </c>
      <c r="H59" s="114">
        <f t="shared" si="171"/>
        <v>6.13933334</v>
      </c>
      <c r="I59" s="114">
        <f t="shared" si="172"/>
        <v>1.930095314</v>
      </c>
      <c r="J59" s="110">
        <f t="shared" si="173"/>
        <v>5.203669795</v>
      </c>
      <c r="K59" s="112">
        <f t="shared" si="174"/>
        <v>3.4909829</v>
      </c>
      <c r="L59" s="114">
        <f t="shared" si="175"/>
        <v>3.373565588</v>
      </c>
      <c r="M59" s="114">
        <f t="shared" si="176"/>
        <v>4.362934023</v>
      </c>
      <c r="N59" s="110">
        <f t="shared" si="177"/>
        <v>1.244355821</v>
      </c>
      <c r="O59" s="112">
        <f t="shared" si="178"/>
        <v>3.25279803</v>
      </c>
      <c r="P59" s="114">
        <f t="shared" si="179"/>
        <v>0.07381771817</v>
      </c>
      <c r="Q59" s="114">
        <f t="shared" si="180"/>
        <v>0.4291384754</v>
      </c>
      <c r="R59" s="110">
        <f t="shared" si="181"/>
        <v>0.004793358323</v>
      </c>
      <c r="S59" s="112">
        <f t="shared" si="182"/>
        <v>0.06849209901</v>
      </c>
      <c r="T59" s="110" t="str">
        <f t="shared" si="183"/>
        <v/>
      </c>
      <c r="U59" s="112" t="str">
        <f t="shared" si="184"/>
        <v/>
      </c>
      <c r="V59" s="110">
        <f t="shared" si="185"/>
        <v>21.72158258</v>
      </c>
      <c r="W59" s="117">
        <f t="shared" si="186"/>
        <v>14.09831057</v>
      </c>
      <c r="X59" s="1"/>
      <c r="Y59" s="1"/>
      <c r="Z59" s="1"/>
      <c r="AA59" s="1"/>
      <c r="AB59" s="1"/>
      <c r="AC59" s="24">
        <v>2.0</v>
      </c>
      <c r="AD59" s="110">
        <f t="shared" si="187"/>
        <v>1.169834045</v>
      </c>
      <c r="AE59" s="112">
        <f t="shared" si="188"/>
        <v>0.03785775826</v>
      </c>
      <c r="AF59" s="114">
        <f t="shared" si="189"/>
        <v>1.471812401</v>
      </c>
      <c r="AG59" s="114">
        <f t="shared" si="190"/>
        <v>0.1169307033</v>
      </c>
      <c r="AH59" s="110">
        <f t="shared" si="191"/>
        <v>2.626591807</v>
      </c>
      <c r="AI59" s="112">
        <f t="shared" si="192"/>
        <v>0.4160607355</v>
      </c>
      <c r="AJ59" s="114">
        <f t="shared" si="193"/>
        <v>5.585271249</v>
      </c>
      <c r="AK59" s="114">
        <f t="shared" si="194"/>
        <v>2.015490258</v>
      </c>
      <c r="AL59" s="110">
        <f t="shared" si="195"/>
        <v>4.896300101</v>
      </c>
      <c r="AM59" s="112">
        <f t="shared" si="196"/>
        <v>3.740066838</v>
      </c>
      <c r="AN59" s="114">
        <f t="shared" si="197"/>
        <v>3.428029968</v>
      </c>
      <c r="AO59" s="114">
        <f t="shared" si="198"/>
        <v>5.028286682</v>
      </c>
      <c r="AP59" s="110">
        <f t="shared" si="199"/>
        <v>1.334549512</v>
      </c>
      <c r="AQ59" s="112">
        <f t="shared" si="200"/>
        <v>3.996414439</v>
      </c>
      <c r="AR59" s="114">
        <f t="shared" si="201"/>
        <v>0.07704433149</v>
      </c>
      <c r="AS59" s="114">
        <f t="shared" si="202"/>
        <v>0.5033079914</v>
      </c>
      <c r="AT59" s="110">
        <f t="shared" si="203"/>
        <v>0.009741237314</v>
      </c>
      <c r="AU59" s="112">
        <f t="shared" si="204"/>
        <v>0.2002358846</v>
      </c>
      <c r="AV59" s="110"/>
      <c r="AW59" s="112"/>
      <c r="AX59" s="110">
        <f t="shared" si="205"/>
        <v>20.59917465</v>
      </c>
      <c r="AY59" s="117">
        <f t="shared" si="206"/>
        <v>16.05465129</v>
      </c>
      <c r="AZ59" s="1"/>
      <c r="BA59" s="1"/>
      <c r="BB59" s="1"/>
      <c r="BC59" s="1"/>
      <c r="BD59" s="1"/>
      <c r="BE59" s="24">
        <v>2.0</v>
      </c>
      <c r="BF59" s="105">
        <f t="shared" si="207"/>
        <v>0.4924335883</v>
      </c>
      <c r="BG59" s="106">
        <f t="shared" si="208"/>
        <v>0.01513277034</v>
      </c>
      <c r="BH59" s="107">
        <f t="shared" si="209"/>
        <v>1.039353565</v>
      </c>
      <c r="BI59" s="107">
        <f t="shared" si="210"/>
        <v>0.07394405302</v>
      </c>
      <c r="BJ59" s="105">
        <f t="shared" si="211"/>
        <v>2.374784111</v>
      </c>
      <c r="BK59" s="106">
        <f t="shared" si="212"/>
        <v>0.3411722381</v>
      </c>
      <c r="BL59" s="107">
        <f t="shared" si="213"/>
        <v>6.241261617</v>
      </c>
      <c r="BM59" s="107">
        <f t="shared" si="214"/>
        <v>2.039215018</v>
      </c>
      <c r="BN59" s="105">
        <f t="shared" si="215"/>
        <v>6.242289662</v>
      </c>
      <c r="BO59" s="106">
        <f t="shared" si="216"/>
        <v>4.334635333</v>
      </c>
      <c r="BP59" s="107">
        <f t="shared" si="217"/>
        <v>4.58096883</v>
      </c>
      <c r="BQ59" s="107">
        <f t="shared" si="218"/>
        <v>6.090298699</v>
      </c>
      <c r="BR59" s="105">
        <f t="shared" si="219"/>
        <v>1.807303232</v>
      </c>
      <c r="BS59" s="106">
        <f t="shared" si="220"/>
        <v>4.906330731</v>
      </c>
      <c r="BT59" s="107">
        <f t="shared" si="221"/>
        <v>0.09869232667</v>
      </c>
      <c r="BU59" s="107">
        <f t="shared" si="222"/>
        <v>0.5883725717</v>
      </c>
      <c r="BV59" s="105">
        <f t="shared" si="223"/>
        <v>0.01130849576</v>
      </c>
      <c r="BW59" s="106">
        <f t="shared" si="224"/>
        <v>0.1908313388</v>
      </c>
      <c r="BX59" s="105">
        <f t="shared" si="225"/>
        <v>0</v>
      </c>
      <c r="BY59" s="106">
        <f t="shared" si="226"/>
        <v>0</v>
      </c>
      <c r="BZ59" s="105">
        <f t="shared" si="227"/>
        <v>22.88839543</v>
      </c>
      <c r="CA59" s="28">
        <f t="shared" si="228"/>
        <v>18.57993275</v>
      </c>
      <c r="CB59" s="1"/>
    </row>
    <row r="60" ht="12.75" customHeight="1">
      <c r="A60" s="24">
        <v>3.0</v>
      </c>
      <c r="B60" s="110">
        <f t="shared" si="165"/>
        <v>0.09970185311</v>
      </c>
      <c r="C60" s="112">
        <f t="shared" si="166"/>
        <v>0.003336101782</v>
      </c>
      <c r="D60" s="114">
        <f t="shared" si="167"/>
        <v>0.3374524259</v>
      </c>
      <c r="E60" s="114">
        <f t="shared" si="168"/>
        <v>0.02453722085</v>
      </c>
      <c r="F60" s="110">
        <f t="shared" si="169"/>
        <v>0.7027063301</v>
      </c>
      <c r="G60" s="112">
        <f t="shared" si="170"/>
        <v>0.09915605536</v>
      </c>
      <c r="H60" s="114">
        <f t="shared" si="171"/>
        <v>2.157011245</v>
      </c>
      <c r="I60" s="114">
        <f t="shared" si="172"/>
        <v>0.6989605615</v>
      </c>
      <c r="J60" s="110">
        <f t="shared" si="173"/>
        <v>2.42448064</v>
      </c>
      <c r="K60" s="112">
        <f t="shared" si="174"/>
        <v>1.659330076</v>
      </c>
      <c r="L60" s="114">
        <f t="shared" si="175"/>
        <v>2.176184679</v>
      </c>
      <c r="M60" s="114">
        <f t="shared" si="176"/>
        <v>2.85644937</v>
      </c>
      <c r="N60" s="110">
        <f t="shared" si="177"/>
        <v>1.072753593</v>
      </c>
      <c r="O60" s="112">
        <f t="shared" si="178"/>
        <v>2.863730553</v>
      </c>
      <c r="P60" s="114">
        <f t="shared" si="179"/>
        <v>0.09299115146</v>
      </c>
      <c r="Q60" s="114">
        <f t="shared" si="180"/>
        <v>0.5362058911</v>
      </c>
      <c r="R60" s="110">
        <f t="shared" si="181"/>
        <v>0.004793358323</v>
      </c>
      <c r="S60" s="112">
        <f t="shared" si="182"/>
        <v>0.05704338815</v>
      </c>
      <c r="T60" s="110" t="str">
        <f t="shared" si="183"/>
        <v/>
      </c>
      <c r="U60" s="112" t="str">
        <f t="shared" si="184"/>
        <v/>
      </c>
      <c r="V60" s="110">
        <f t="shared" si="185"/>
        <v>9.068075275</v>
      </c>
      <c r="W60" s="117">
        <f t="shared" si="186"/>
        <v>8.798749218</v>
      </c>
      <c r="X60" s="1"/>
      <c r="Y60" s="1"/>
      <c r="Z60" s="1"/>
      <c r="AA60" s="1"/>
      <c r="AB60" s="1"/>
      <c r="AC60" s="24">
        <v>3.0</v>
      </c>
      <c r="AD60" s="110">
        <f t="shared" si="187"/>
        <v>0.1027257753</v>
      </c>
      <c r="AE60" s="112">
        <f t="shared" si="188"/>
        <v>0.003458065682</v>
      </c>
      <c r="AF60" s="114">
        <f t="shared" si="189"/>
        <v>0.2736402118</v>
      </c>
      <c r="AG60" s="114">
        <f t="shared" si="190"/>
        <v>0.02225443448</v>
      </c>
      <c r="AH60" s="110">
        <f t="shared" si="191"/>
        <v>0.650891766</v>
      </c>
      <c r="AI60" s="112">
        <f t="shared" si="192"/>
        <v>0.1055217439</v>
      </c>
      <c r="AJ60" s="114">
        <f t="shared" si="193"/>
        <v>1.903969111</v>
      </c>
      <c r="AK60" s="114">
        <f t="shared" si="194"/>
        <v>0.6956890905</v>
      </c>
      <c r="AL60" s="110">
        <f t="shared" si="195"/>
        <v>2.141301075</v>
      </c>
      <c r="AM60" s="112">
        <f t="shared" si="196"/>
        <v>1.658794264</v>
      </c>
      <c r="AN60" s="114">
        <f t="shared" si="197"/>
        <v>2.190892829</v>
      </c>
      <c r="AO60" s="114">
        <f t="shared" si="198"/>
        <v>3.267747251</v>
      </c>
      <c r="AP60" s="110">
        <f t="shared" si="199"/>
        <v>1.109615487</v>
      </c>
      <c r="AQ60" s="112">
        <f t="shared" si="200"/>
        <v>3.323487916</v>
      </c>
      <c r="AR60" s="114">
        <f t="shared" si="201"/>
        <v>0.0867855688</v>
      </c>
      <c r="AS60" s="114">
        <f t="shared" si="202"/>
        <v>0.5801551504</v>
      </c>
      <c r="AT60" s="110">
        <f t="shared" si="203"/>
        <v>0.0061989692</v>
      </c>
      <c r="AU60" s="112">
        <f t="shared" si="204"/>
        <v>0.07653053972</v>
      </c>
      <c r="AV60" s="110"/>
      <c r="AW60" s="112"/>
      <c r="AX60" s="110">
        <f t="shared" si="205"/>
        <v>8.466020793</v>
      </c>
      <c r="AY60" s="117">
        <f t="shared" si="206"/>
        <v>9.733638455</v>
      </c>
      <c r="AZ60" s="1"/>
      <c r="BA60" s="1"/>
      <c r="BB60" s="1"/>
      <c r="BC60" s="1"/>
      <c r="BD60" s="1"/>
      <c r="BE60" s="24">
        <v>3.0</v>
      </c>
      <c r="BF60" s="105">
        <f t="shared" si="207"/>
        <v>0.05140225347</v>
      </c>
      <c r="BG60" s="106">
        <f t="shared" si="208"/>
        <v>0.001793378588</v>
      </c>
      <c r="BH60" s="107">
        <f t="shared" si="209"/>
        <v>0.163459166</v>
      </c>
      <c r="BI60" s="107">
        <f t="shared" si="210"/>
        <v>0.01261191516</v>
      </c>
      <c r="BJ60" s="105">
        <f t="shared" si="211"/>
        <v>0.5304712559</v>
      </c>
      <c r="BK60" s="106">
        <f t="shared" si="212"/>
        <v>0.07728630459</v>
      </c>
      <c r="BL60" s="107">
        <f t="shared" si="213"/>
        <v>1.85150917</v>
      </c>
      <c r="BM60" s="107">
        <f t="shared" si="214"/>
        <v>0.6244104274</v>
      </c>
      <c r="BN60" s="105">
        <f t="shared" si="215"/>
        <v>2.521794555</v>
      </c>
      <c r="BO60" s="106">
        <f t="shared" si="216"/>
        <v>1.770922673</v>
      </c>
      <c r="BP60" s="107">
        <f t="shared" si="217"/>
        <v>2.839460482</v>
      </c>
      <c r="BQ60" s="107">
        <f t="shared" si="218"/>
        <v>3.863561052</v>
      </c>
      <c r="BR60" s="105">
        <f t="shared" si="219"/>
        <v>1.544123694</v>
      </c>
      <c r="BS60" s="106">
        <f t="shared" si="220"/>
        <v>4.20042096</v>
      </c>
      <c r="BT60" s="107">
        <f t="shared" si="221"/>
        <v>0.1213093182</v>
      </c>
      <c r="BU60" s="107">
        <f t="shared" si="222"/>
        <v>0.7473248768</v>
      </c>
      <c r="BV60" s="105">
        <f t="shared" si="223"/>
        <v>0.007196315486</v>
      </c>
      <c r="BW60" s="106">
        <f t="shared" si="224"/>
        <v>0.08922248062</v>
      </c>
      <c r="BX60" s="105">
        <f t="shared" si="225"/>
        <v>0</v>
      </c>
      <c r="BY60" s="106">
        <f t="shared" si="226"/>
        <v>0</v>
      </c>
      <c r="BZ60" s="105">
        <f t="shared" si="227"/>
        <v>9.630726211</v>
      </c>
      <c r="CA60" s="28">
        <f t="shared" si="228"/>
        <v>11.38755407</v>
      </c>
      <c r="CB60" s="1"/>
    </row>
    <row r="61" ht="12.75" customHeight="1">
      <c r="A61" s="24">
        <v>4.0</v>
      </c>
      <c r="B61" s="110">
        <f t="shared" si="165"/>
        <v>0.01917343329</v>
      </c>
      <c r="C61" s="112">
        <f t="shared" si="166"/>
        <v>0.0006144852269</v>
      </c>
      <c r="D61" s="114">
        <f t="shared" si="167"/>
        <v>0.04985092656</v>
      </c>
      <c r="E61" s="114">
        <f t="shared" si="168"/>
        <v>0.003324008758</v>
      </c>
      <c r="F61" s="110">
        <f t="shared" si="169"/>
        <v>0.168726213</v>
      </c>
      <c r="G61" s="112">
        <f t="shared" si="170"/>
        <v>0.02401752056</v>
      </c>
      <c r="H61" s="114">
        <f t="shared" si="171"/>
        <v>0.7794000633</v>
      </c>
      <c r="I61" s="114">
        <f t="shared" si="172"/>
        <v>0.2533975227</v>
      </c>
      <c r="J61" s="110">
        <f t="shared" si="173"/>
        <v>1.169579431</v>
      </c>
      <c r="K61" s="112">
        <f t="shared" si="174"/>
        <v>0.8054106272</v>
      </c>
      <c r="L61" s="114">
        <f t="shared" si="175"/>
        <v>1.285578702</v>
      </c>
      <c r="M61" s="114">
        <f t="shared" si="176"/>
        <v>1.716036318</v>
      </c>
      <c r="N61" s="110">
        <f t="shared" si="177"/>
        <v>0.8388377065</v>
      </c>
      <c r="O61" s="112">
        <f t="shared" si="178"/>
        <v>2.261324958</v>
      </c>
      <c r="P61" s="114">
        <f t="shared" si="179"/>
        <v>0.07190037484</v>
      </c>
      <c r="Q61" s="114">
        <f t="shared" si="180"/>
        <v>0.4220884176</v>
      </c>
      <c r="R61" s="110">
        <f t="shared" si="181"/>
        <v>0.004793358323</v>
      </c>
      <c r="S61" s="112">
        <f t="shared" si="182"/>
        <v>0.06773420148</v>
      </c>
      <c r="T61" s="110" t="str">
        <f t="shared" si="183"/>
        <v/>
      </c>
      <c r="U61" s="112" t="str">
        <f t="shared" si="184"/>
        <v/>
      </c>
      <c r="V61" s="110">
        <f t="shared" si="185"/>
        <v>4.387840209</v>
      </c>
      <c r="W61" s="117">
        <f t="shared" si="186"/>
        <v>5.55394806</v>
      </c>
      <c r="X61" s="1"/>
      <c r="Y61" s="1"/>
      <c r="Z61" s="1"/>
      <c r="AA61" s="1"/>
      <c r="AB61" s="1"/>
      <c r="AC61" s="24">
        <v>4.0</v>
      </c>
      <c r="AD61" s="110">
        <f t="shared" si="187"/>
        <v>0.03276598006</v>
      </c>
      <c r="AE61" s="112">
        <f t="shared" si="188"/>
        <v>0.0008465667906</v>
      </c>
      <c r="AF61" s="114">
        <f t="shared" si="189"/>
        <v>0.06464639309</v>
      </c>
      <c r="AG61" s="114">
        <f t="shared" si="190"/>
        <v>0.005134799097</v>
      </c>
      <c r="AH61" s="110">
        <f t="shared" si="191"/>
        <v>0.1691433025</v>
      </c>
      <c r="AI61" s="112">
        <f t="shared" si="192"/>
        <v>0.02711604214</v>
      </c>
      <c r="AJ61" s="114">
        <f t="shared" si="193"/>
        <v>0.6367226935</v>
      </c>
      <c r="AK61" s="114">
        <f t="shared" si="194"/>
        <v>0.2360311999</v>
      </c>
      <c r="AL61" s="110">
        <f t="shared" si="195"/>
        <v>1.032571155</v>
      </c>
      <c r="AM61" s="112">
        <f t="shared" si="196"/>
        <v>0.8070222711</v>
      </c>
      <c r="AN61" s="114">
        <f t="shared" si="197"/>
        <v>1.124670126</v>
      </c>
      <c r="AO61" s="114">
        <f t="shared" si="198"/>
        <v>1.709641696</v>
      </c>
      <c r="AP61" s="110">
        <f t="shared" si="199"/>
        <v>0.7890402225</v>
      </c>
      <c r="AQ61" s="112">
        <f t="shared" si="200"/>
        <v>2.442348745</v>
      </c>
      <c r="AR61" s="114">
        <f t="shared" si="201"/>
        <v>0.08501443474</v>
      </c>
      <c r="AS61" s="114">
        <f t="shared" si="202"/>
        <v>0.5809797991</v>
      </c>
      <c r="AT61" s="110">
        <f t="shared" si="203"/>
        <v>0.004427835143</v>
      </c>
      <c r="AU61" s="112">
        <f t="shared" si="204"/>
        <v>0.05997226565</v>
      </c>
      <c r="AV61" s="110"/>
      <c r="AW61" s="112"/>
      <c r="AX61" s="110">
        <f t="shared" si="205"/>
        <v>3.939002143</v>
      </c>
      <c r="AY61" s="117">
        <f t="shared" si="206"/>
        <v>5.869093384</v>
      </c>
      <c r="AZ61" s="1"/>
      <c r="BA61" s="1"/>
      <c r="BB61" s="1"/>
      <c r="BC61" s="1"/>
      <c r="BD61" s="1"/>
      <c r="BE61" s="24">
        <v>4.0</v>
      </c>
      <c r="BF61" s="105">
        <f t="shared" si="207"/>
        <v>0.01850481125</v>
      </c>
      <c r="BG61" s="106">
        <f t="shared" si="208"/>
        <v>0.0004194988068</v>
      </c>
      <c r="BH61" s="107">
        <f t="shared" si="209"/>
        <v>0.03392548729</v>
      </c>
      <c r="BI61" s="107">
        <f t="shared" si="210"/>
        <v>0.002332033654</v>
      </c>
      <c r="BJ61" s="105">
        <f t="shared" si="211"/>
        <v>0.1305617238</v>
      </c>
      <c r="BK61" s="106">
        <f t="shared" si="212"/>
        <v>0.01889999406</v>
      </c>
      <c r="BL61" s="107">
        <f t="shared" si="213"/>
        <v>0.6086026811</v>
      </c>
      <c r="BM61" s="107">
        <f t="shared" si="214"/>
        <v>0.2066609821</v>
      </c>
      <c r="BN61" s="105">
        <f t="shared" si="215"/>
        <v>1.011596348</v>
      </c>
      <c r="BO61" s="106">
        <f t="shared" si="216"/>
        <v>0.7208471832</v>
      </c>
      <c r="BP61" s="107">
        <f t="shared" si="217"/>
        <v>1.378608438</v>
      </c>
      <c r="BQ61" s="107">
        <f t="shared" si="218"/>
        <v>1.914230046</v>
      </c>
      <c r="BR61" s="105">
        <f t="shared" si="219"/>
        <v>1.064026647</v>
      </c>
      <c r="BS61" s="106">
        <f t="shared" si="220"/>
        <v>2.991915921</v>
      </c>
      <c r="BT61" s="107">
        <f t="shared" si="221"/>
        <v>0.1315897689</v>
      </c>
      <c r="BU61" s="107">
        <f t="shared" si="222"/>
        <v>0.8048948308</v>
      </c>
      <c r="BV61" s="105">
        <f t="shared" si="223"/>
        <v>0.007196315486</v>
      </c>
      <c r="BW61" s="106">
        <f t="shared" si="224"/>
        <v>0.09067184311</v>
      </c>
      <c r="BX61" s="105">
        <f t="shared" si="225"/>
        <v>0</v>
      </c>
      <c r="BY61" s="106">
        <f t="shared" si="226"/>
        <v>0</v>
      </c>
      <c r="BZ61" s="105">
        <f t="shared" si="227"/>
        <v>4.384612221</v>
      </c>
      <c r="CA61" s="28">
        <f t="shared" si="228"/>
        <v>6.750872333</v>
      </c>
      <c r="CB61" s="1"/>
    </row>
    <row r="62" ht="12.75" customHeight="1">
      <c r="A62" s="24">
        <v>5.0</v>
      </c>
      <c r="B62" s="110">
        <f t="shared" si="165"/>
        <v>0.02684280661</v>
      </c>
      <c r="C62" s="112">
        <f t="shared" si="166"/>
        <v>0.0008198771124</v>
      </c>
      <c r="D62" s="114">
        <f t="shared" si="167"/>
        <v>0.03163616493</v>
      </c>
      <c r="E62" s="114">
        <f t="shared" si="168"/>
        <v>0.002404662877</v>
      </c>
      <c r="F62" s="110">
        <f t="shared" si="169"/>
        <v>0.06806568818</v>
      </c>
      <c r="G62" s="112">
        <f t="shared" si="170"/>
        <v>0.00997198005</v>
      </c>
      <c r="H62" s="114">
        <f t="shared" si="171"/>
        <v>0.3269070376</v>
      </c>
      <c r="I62" s="114">
        <f t="shared" si="172"/>
        <v>0.1077328347</v>
      </c>
      <c r="J62" s="110">
        <f t="shared" si="173"/>
        <v>0.4850878623</v>
      </c>
      <c r="K62" s="112">
        <f t="shared" si="174"/>
        <v>0.3391541837</v>
      </c>
      <c r="L62" s="114">
        <f t="shared" si="175"/>
        <v>0.6518967319</v>
      </c>
      <c r="M62" s="114">
        <f t="shared" si="176"/>
        <v>0.8747632194</v>
      </c>
      <c r="N62" s="110">
        <f t="shared" si="177"/>
        <v>0.5665749537</v>
      </c>
      <c r="O62" s="112">
        <f t="shared" si="178"/>
        <v>1.558638906</v>
      </c>
      <c r="P62" s="114">
        <f t="shared" si="179"/>
        <v>0.07765240483</v>
      </c>
      <c r="Q62" s="114">
        <f t="shared" si="180"/>
        <v>0.4747183583</v>
      </c>
      <c r="R62" s="110">
        <f t="shared" si="181"/>
        <v>0.002876014994</v>
      </c>
      <c r="S62" s="112">
        <f t="shared" si="182"/>
        <v>0.03134488695</v>
      </c>
      <c r="T62" s="110" t="str">
        <f t="shared" si="183"/>
        <v/>
      </c>
      <c r="U62" s="112" t="str">
        <f t="shared" si="184"/>
        <v/>
      </c>
      <c r="V62" s="110">
        <f t="shared" si="185"/>
        <v>2.237539665</v>
      </c>
      <c r="W62" s="117">
        <f t="shared" si="186"/>
        <v>3.399548909</v>
      </c>
      <c r="X62" s="1"/>
      <c r="Y62" s="1"/>
      <c r="Z62" s="1"/>
      <c r="AA62" s="1"/>
      <c r="AB62" s="1"/>
      <c r="AC62" s="24">
        <v>5.0</v>
      </c>
      <c r="AD62" s="110">
        <f t="shared" si="187"/>
        <v>0.001771134057</v>
      </c>
      <c r="AE62" s="112">
        <f t="shared" si="188"/>
        <v>0.00005787797802</v>
      </c>
      <c r="AF62" s="114">
        <f t="shared" si="189"/>
        <v>0.02922371194</v>
      </c>
      <c r="AG62" s="114">
        <f t="shared" si="190"/>
        <v>0.002402892783</v>
      </c>
      <c r="AH62" s="110">
        <f t="shared" si="191"/>
        <v>0.07173092931</v>
      </c>
      <c r="AI62" s="112">
        <f t="shared" si="192"/>
        <v>0.01164026541</v>
      </c>
      <c r="AJ62" s="114">
        <f t="shared" si="193"/>
        <v>0.2824958821</v>
      </c>
      <c r="AK62" s="114">
        <f t="shared" si="194"/>
        <v>0.1032693814</v>
      </c>
      <c r="AL62" s="110">
        <f t="shared" si="195"/>
        <v>0.4206443386</v>
      </c>
      <c r="AM62" s="112">
        <f t="shared" si="196"/>
        <v>0.3319991575</v>
      </c>
      <c r="AN62" s="114">
        <f t="shared" si="197"/>
        <v>0.5906732081</v>
      </c>
      <c r="AO62" s="114">
        <f t="shared" si="198"/>
        <v>0.8990629049</v>
      </c>
      <c r="AP62" s="110">
        <f t="shared" si="199"/>
        <v>0.5605639291</v>
      </c>
      <c r="AQ62" s="112">
        <f t="shared" si="200"/>
        <v>1.760778546</v>
      </c>
      <c r="AR62" s="114">
        <f t="shared" si="201"/>
        <v>0.0743876304</v>
      </c>
      <c r="AS62" s="114">
        <f t="shared" si="202"/>
        <v>0.5144261096</v>
      </c>
      <c r="AT62" s="110">
        <f t="shared" si="203"/>
        <v>0.005313402171</v>
      </c>
      <c r="AU62" s="112">
        <f t="shared" si="204"/>
        <v>0.07864406254</v>
      </c>
      <c r="AV62" s="110"/>
      <c r="AW62" s="112"/>
      <c r="AX62" s="110">
        <f t="shared" si="205"/>
        <v>2.036804166</v>
      </c>
      <c r="AY62" s="117">
        <f t="shared" si="206"/>
        <v>3.702281198</v>
      </c>
      <c r="AZ62" s="1"/>
      <c r="BA62" s="1"/>
      <c r="BB62" s="1"/>
      <c r="BC62" s="1"/>
      <c r="BD62" s="1"/>
      <c r="BE62" s="24">
        <v>5.0</v>
      </c>
      <c r="BF62" s="105">
        <f t="shared" si="207"/>
        <v>0.005140225347</v>
      </c>
      <c r="BG62" s="106">
        <f t="shared" si="208"/>
        <v>0.0001565920078</v>
      </c>
      <c r="BH62" s="107">
        <f t="shared" si="209"/>
        <v>0.01542067604</v>
      </c>
      <c r="BI62" s="107">
        <f t="shared" si="210"/>
        <v>0.001137400189</v>
      </c>
      <c r="BJ62" s="105">
        <f t="shared" si="211"/>
        <v>0.03906571264</v>
      </c>
      <c r="BK62" s="106">
        <f t="shared" si="212"/>
        <v>0.006245834134</v>
      </c>
      <c r="BL62" s="107">
        <f t="shared" si="213"/>
        <v>0.2271979604</v>
      </c>
      <c r="BM62" s="107">
        <f t="shared" si="214"/>
        <v>0.07732813186</v>
      </c>
      <c r="BN62" s="105">
        <f t="shared" si="215"/>
        <v>0.4502837404</v>
      </c>
      <c r="BO62" s="106">
        <f t="shared" si="216"/>
        <v>0.3217619519</v>
      </c>
      <c r="BP62" s="107">
        <f t="shared" si="217"/>
        <v>0.6476683938</v>
      </c>
      <c r="BQ62" s="107">
        <f t="shared" si="218"/>
        <v>0.8947359578</v>
      </c>
      <c r="BR62" s="105">
        <f t="shared" si="219"/>
        <v>0.7658935768</v>
      </c>
      <c r="BS62" s="106">
        <f t="shared" si="220"/>
        <v>2.218917856</v>
      </c>
      <c r="BT62" s="107">
        <f t="shared" si="221"/>
        <v>0.1151410478</v>
      </c>
      <c r="BU62" s="107">
        <f t="shared" si="222"/>
        <v>0.7050700421</v>
      </c>
      <c r="BV62" s="105">
        <f t="shared" si="223"/>
        <v>0.007196315486</v>
      </c>
      <c r="BW62" s="106">
        <f t="shared" si="224"/>
        <v>0.09772970589</v>
      </c>
      <c r="BX62" s="105">
        <f t="shared" si="225"/>
        <v>0</v>
      </c>
      <c r="BY62" s="106">
        <f t="shared" si="226"/>
        <v>0</v>
      </c>
      <c r="BZ62" s="105">
        <f t="shared" si="227"/>
        <v>2.273007649</v>
      </c>
      <c r="CA62" s="28">
        <f t="shared" si="228"/>
        <v>4.323083472</v>
      </c>
      <c r="CB62" s="1"/>
    </row>
    <row r="63" ht="12.75" customHeight="1">
      <c r="A63" s="24">
        <v>6.0</v>
      </c>
      <c r="B63" s="110">
        <f t="shared" si="165"/>
        <v>0.002876014994</v>
      </c>
      <c r="C63" s="112">
        <f t="shared" si="166"/>
        <v>0.00005151952145</v>
      </c>
      <c r="D63" s="114">
        <f t="shared" si="167"/>
        <v>0.002876014994</v>
      </c>
      <c r="E63" s="114">
        <f t="shared" si="168"/>
        <v>0.0001987564939</v>
      </c>
      <c r="F63" s="110">
        <f t="shared" si="169"/>
        <v>0.02588413494</v>
      </c>
      <c r="G63" s="112">
        <f t="shared" si="170"/>
        <v>0.003953973753</v>
      </c>
      <c r="H63" s="114">
        <f t="shared" si="171"/>
        <v>0.1112059131</v>
      </c>
      <c r="I63" s="114">
        <f t="shared" si="172"/>
        <v>0.03803279474</v>
      </c>
      <c r="J63" s="110">
        <f t="shared" si="173"/>
        <v>0.2166597962</v>
      </c>
      <c r="K63" s="112">
        <f t="shared" si="174"/>
        <v>0.1529165484</v>
      </c>
      <c r="L63" s="114">
        <f t="shared" si="175"/>
        <v>0.3662125759</v>
      </c>
      <c r="M63" s="114">
        <f t="shared" si="176"/>
        <v>0.4994871311</v>
      </c>
      <c r="N63" s="110">
        <f t="shared" si="177"/>
        <v>0.4198981891</v>
      </c>
      <c r="O63" s="112">
        <f t="shared" si="178"/>
        <v>1.214211959</v>
      </c>
      <c r="P63" s="114">
        <f t="shared" si="179"/>
        <v>0.07094170318</v>
      </c>
      <c r="Q63" s="114">
        <f t="shared" si="180"/>
        <v>0.4108720658</v>
      </c>
      <c r="R63" s="110">
        <f t="shared" si="181"/>
        <v>0.007669373316</v>
      </c>
      <c r="S63" s="112">
        <f t="shared" si="182"/>
        <v>0.1119441879</v>
      </c>
      <c r="T63" s="110" t="str">
        <f t="shared" si="183"/>
        <v/>
      </c>
      <c r="U63" s="112" t="str">
        <f t="shared" si="184"/>
        <v/>
      </c>
      <c r="V63" s="110">
        <f t="shared" si="185"/>
        <v>1.224223716</v>
      </c>
      <c r="W63" s="117">
        <f t="shared" si="186"/>
        <v>2.431668936</v>
      </c>
      <c r="X63" s="1"/>
      <c r="Y63" s="1"/>
      <c r="Z63" s="1"/>
      <c r="AA63" s="1"/>
      <c r="AB63" s="1"/>
      <c r="AC63" s="24">
        <v>6.0</v>
      </c>
      <c r="AD63" s="110"/>
      <c r="AE63" s="112"/>
      <c r="AF63" s="114">
        <f t="shared" si="189"/>
        <v>0.01151237137</v>
      </c>
      <c r="AG63" s="114">
        <f t="shared" si="190"/>
        <v>0.0009667905085</v>
      </c>
      <c r="AH63" s="110">
        <f t="shared" si="191"/>
        <v>0.02745257789</v>
      </c>
      <c r="AI63" s="112">
        <f t="shared" si="192"/>
        <v>0.00506792433</v>
      </c>
      <c r="AJ63" s="114">
        <f t="shared" si="193"/>
        <v>0.1089247445</v>
      </c>
      <c r="AK63" s="114">
        <f t="shared" si="194"/>
        <v>0.04033377311</v>
      </c>
      <c r="AL63" s="110">
        <f t="shared" si="195"/>
        <v>0.1620587662</v>
      </c>
      <c r="AM63" s="112">
        <f t="shared" si="196"/>
        <v>0.1285892314</v>
      </c>
      <c r="AN63" s="114">
        <f t="shared" si="197"/>
        <v>0.3037494908</v>
      </c>
      <c r="AO63" s="114">
        <f t="shared" si="198"/>
        <v>0.4719446068</v>
      </c>
      <c r="AP63" s="110">
        <f t="shared" si="199"/>
        <v>0.3506845433</v>
      </c>
      <c r="AQ63" s="112">
        <f t="shared" si="200"/>
        <v>1.153438804</v>
      </c>
      <c r="AR63" s="114">
        <f t="shared" si="201"/>
        <v>0.08412886771</v>
      </c>
      <c r="AS63" s="114">
        <f t="shared" si="202"/>
        <v>0.5783505739</v>
      </c>
      <c r="AT63" s="110">
        <f t="shared" si="203"/>
        <v>0.0123979384</v>
      </c>
      <c r="AU63" s="112">
        <f t="shared" si="204"/>
        <v>0.168467063</v>
      </c>
      <c r="AV63" s="110"/>
      <c r="AW63" s="112"/>
      <c r="AX63" s="110">
        <f t="shared" si="205"/>
        <v>1.0609093</v>
      </c>
      <c r="AY63" s="117">
        <f t="shared" si="206"/>
        <v>2.547158767</v>
      </c>
      <c r="AZ63" s="1"/>
      <c r="BA63" s="1"/>
      <c r="BB63" s="1"/>
      <c r="BC63" s="1"/>
      <c r="BD63" s="1"/>
      <c r="BE63" s="24">
        <v>6.0</v>
      </c>
      <c r="BF63" s="105"/>
      <c r="BG63" s="106"/>
      <c r="BH63" s="107">
        <f t="shared" si="209"/>
        <v>0.005140225347</v>
      </c>
      <c r="BI63" s="107">
        <f t="shared" si="210"/>
        <v>0.0004615211755</v>
      </c>
      <c r="BJ63" s="105">
        <f t="shared" si="211"/>
        <v>0.02261699153</v>
      </c>
      <c r="BK63" s="106">
        <f t="shared" si="212"/>
        <v>0.003794054482</v>
      </c>
      <c r="BL63" s="107">
        <f t="shared" si="213"/>
        <v>0.06990706473</v>
      </c>
      <c r="BM63" s="107">
        <f t="shared" si="214"/>
        <v>0.02339348047</v>
      </c>
      <c r="BN63" s="105">
        <f t="shared" si="215"/>
        <v>0.1295336788</v>
      </c>
      <c r="BO63" s="106">
        <f t="shared" si="216"/>
        <v>0.09476955528</v>
      </c>
      <c r="BP63" s="107">
        <f t="shared" si="217"/>
        <v>0.3269183321</v>
      </c>
      <c r="BQ63" s="107">
        <f t="shared" si="218"/>
        <v>0.4665321575</v>
      </c>
      <c r="BR63" s="105">
        <f t="shared" si="219"/>
        <v>0.458508101</v>
      </c>
      <c r="BS63" s="106">
        <f t="shared" si="220"/>
        <v>1.371289681</v>
      </c>
      <c r="BT63" s="107">
        <f t="shared" si="221"/>
        <v>0.1069166872</v>
      </c>
      <c r="BU63" s="107">
        <f t="shared" si="222"/>
        <v>0.6717079481</v>
      </c>
      <c r="BV63" s="105">
        <f t="shared" si="223"/>
        <v>0.008224360556</v>
      </c>
      <c r="BW63" s="106">
        <f t="shared" si="224"/>
        <v>0.09931511572</v>
      </c>
      <c r="BX63" s="105">
        <f t="shared" si="225"/>
        <v>0</v>
      </c>
      <c r="BY63" s="106">
        <f t="shared" si="226"/>
        <v>0</v>
      </c>
      <c r="BZ63" s="105">
        <f t="shared" si="227"/>
        <v>1.127765441</v>
      </c>
      <c r="CA63" s="28">
        <f t="shared" si="228"/>
        <v>2.731263513</v>
      </c>
      <c r="CB63" s="1"/>
    </row>
    <row r="64" ht="12.75" customHeight="1">
      <c r="A64" s="24">
        <v>7.0</v>
      </c>
      <c r="B64" s="110" t="str">
        <f t="shared" si="165"/>
        <v/>
      </c>
      <c r="C64" s="112" t="str">
        <f t="shared" si="166"/>
        <v/>
      </c>
      <c r="D64" s="114">
        <f t="shared" si="167"/>
        <v>0.005752029987</v>
      </c>
      <c r="E64" s="114">
        <f t="shared" si="168"/>
        <v>0.0005052950079</v>
      </c>
      <c r="F64" s="110">
        <f t="shared" si="169"/>
        <v>0.01054538831</v>
      </c>
      <c r="G64" s="112">
        <f t="shared" si="170"/>
        <v>0.001530238721</v>
      </c>
      <c r="H64" s="114">
        <f t="shared" si="171"/>
        <v>0.03547085159</v>
      </c>
      <c r="I64" s="114">
        <f t="shared" si="172"/>
        <v>0.01141261703</v>
      </c>
      <c r="J64" s="110">
        <f t="shared" si="173"/>
        <v>0.1083298981</v>
      </c>
      <c r="K64" s="112">
        <f t="shared" si="174"/>
        <v>0.07532970641</v>
      </c>
      <c r="L64" s="114">
        <f t="shared" si="175"/>
        <v>0.1917343329</v>
      </c>
      <c r="M64" s="114">
        <f t="shared" si="176"/>
        <v>0.2699449444</v>
      </c>
      <c r="N64" s="110">
        <f t="shared" si="177"/>
        <v>0.2569240061</v>
      </c>
      <c r="O64" s="112">
        <f t="shared" si="178"/>
        <v>0.7550614781</v>
      </c>
      <c r="P64" s="114">
        <f t="shared" si="179"/>
        <v>0.07094170318</v>
      </c>
      <c r="Q64" s="114">
        <f t="shared" si="180"/>
        <v>0.4473692866</v>
      </c>
      <c r="R64" s="110">
        <f t="shared" si="181"/>
        <v>0.01150405997</v>
      </c>
      <c r="S64" s="112">
        <f t="shared" si="182"/>
        <v>0.1419570158</v>
      </c>
      <c r="T64" s="110" t="str">
        <f t="shared" si="183"/>
        <v/>
      </c>
      <c r="U64" s="112" t="str">
        <f t="shared" si="184"/>
        <v/>
      </c>
      <c r="V64" s="110">
        <f t="shared" si="185"/>
        <v>0.6912022701</v>
      </c>
      <c r="W64" s="117">
        <f t="shared" si="186"/>
        <v>1.703110582</v>
      </c>
      <c r="X64" s="1"/>
      <c r="Y64" s="1"/>
      <c r="Z64" s="1"/>
      <c r="AA64" s="1"/>
      <c r="AB64" s="1"/>
      <c r="AC64" s="24">
        <v>7.0</v>
      </c>
      <c r="AD64" s="110">
        <f>AD12*100/$AX$21</f>
        <v>0.002656701086</v>
      </c>
      <c r="AE64" s="112">
        <f>AE12*100/$AY$21</f>
        <v>0.00008008631305</v>
      </c>
      <c r="AF64" s="114"/>
      <c r="AG64" s="114"/>
      <c r="AH64" s="110">
        <f t="shared" si="191"/>
        <v>0.01594020651</v>
      </c>
      <c r="AI64" s="112">
        <f t="shared" si="192"/>
        <v>0.002469789587</v>
      </c>
      <c r="AJ64" s="114">
        <f t="shared" si="193"/>
        <v>0.05401958874</v>
      </c>
      <c r="AK64" s="114">
        <f t="shared" si="194"/>
        <v>0.02193756636</v>
      </c>
      <c r="AL64" s="110">
        <f t="shared" si="195"/>
        <v>0.08944226989</v>
      </c>
      <c r="AM64" s="112">
        <f t="shared" si="196"/>
        <v>0.07037368565</v>
      </c>
      <c r="AN64" s="114">
        <f t="shared" si="197"/>
        <v>0.124864951</v>
      </c>
      <c r="AO64" s="114">
        <f t="shared" si="198"/>
        <v>0.1995671733</v>
      </c>
      <c r="AP64" s="110">
        <f t="shared" si="199"/>
        <v>0.2506154691</v>
      </c>
      <c r="AQ64" s="112">
        <f t="shared" si="200"/>
        <v>0.8423327978</v>
      </c>
      <c r="AR64" s="114">
        <f t="shared" si="201"/>
        <v>0.06641752714</v>
      </c>
      <c r="AS64" s="114">
        <f t="shared" si="202"/>
        <v>0.4643891665</v>
      </c>
      <c r="AT64" s="110">
        <f t="shared" si="203"/>
        <v>0.0061989692</v>
      </c>
      <c r="AU64" s="112">
        <f t="shared" si="204"/>
        <v>0.09231519376</v>
      </c>
      <c r="AV64" s="110"/>
      <c r="AW64" s="112"/>
      <c r="AX64" s="110">
        <f t="shared" si="205"/>
        <v>0.6101556827</v>
      </c>
      <c r="AY64" s="117">
        <f t="shared" si="206"/>
        <v>1.693465459</v>
      </c>
      <c r="AZ64" s="1"/>
      <c r="BA64" s="1"/>
      <c r="BB64" s="1"/>
      <c r="BC64" s="1"/>
      <c r="BD64" s="1"/>
      <c r="BE64" s="24">
        <v>7.0</v>
      </c>
      <c r="BF64" s="105"/>
      <c r="BG64" s="106"/>
      <c r="BH64" s="107">
        <f t="shared" si="209"/>
        <v>0.001028045069</v>
      </c>
      <c r="BI64" s="107">
        <f t="shared" si="210"/>
        <v>0.000091829358</v>
      </c>
      <c r="BJ64" s="105">
        <f t="shared" si="211"/>
        <v>0.007196315486</v>
      </c>
      <c r="BK64" s="106">
        <f t="shared" si="212"/>
        <v>0.001115830084</v>
      </c>
      <c r="BL64" s="107">
        <f t="shared" si="213"/>
        <v>0.04112180278</v>
      </c>
      <c r="BM64" s="107">
        <f t="shared" si="214"/>
        <v>0.01438032224</v>
      </c>
      <c r="BN64" s="105">
        <f t="shared" si="215"/>
        <v>0.09252405625</v>
      </c>
      <c r="BO64" s="106">
        <f t="shared" si="216"/>
        <v>0.06952859297</v>
      </c>
      <c r="BP64" s="107">
        <f t="shared" si="217"/>
        <v>0.1521506703</v>
      </c>
      <c r="BQ64" s="107">
        <f t="shared" si="218"/>
        <v>0.2217700016</v>
      </c>
      <c r="BR64" s="105">
        <f t="shared" si="219"/>
        <v>0.2611234477</v>
      </c>
      <c r="BS64" s="106">
        <f t="shared" si="220"/>
        <v>0.8203310914</v>
      </c>
      <c r="BT64" s="107">
        <f t="shared" si="221"/>
        <v>0.08224360556</v>
      </c>
      <c r="BU64" s="107">
        <f t="shared" si="222"/>
        <v>0.5137411073</v>
      </c>
      <c r="BV64" s="105">
        <f t="shared" si="223"/>
        <v>0.01130849576</v>
      </c>
      <c r="BW64" s="106">
        <f t="shared" si="224"/>
        <v>0.1407545599</v>
      </c>
      <c r="BX64" s="105">
        <f t="shared" si="225"/>
        <v>0</v>
      </c>
      <c r="BY64" s="106">
        <f t="shared" si="226"/>
        <v>0</v>
      </c>
      <c r="BZ64" s="105">
        <f t="shared" si="227"/>
        <v>0.6486964389</v>
      </c>
      <c r="CA64" s="28">
        <f t="shared" si="228"/>
        <v>1.781713335</v>
      </c>
      <c r="CB64" s="1"/>
    </row>
    <row r="65" ht="12.75" customHeight="1">
      <c r="A65" s="24">
        <v>8.0</v>
      </c>
      <c r="B65" s="110" t="str">
        <f t="shared" si="165"/>
        <v/>
      </c>
      <c r="C65" s="112" t="str">
        <f t="shared" si="166"/>
        <v/>
      </c>
      <c r="D65" s="114" t="str">
        <f t="shared" si="167"/>
        <v/>
      </c>
      <c r="E65" s="114" t="str">
        <f t="shared" si="168"/>
        <v/>
      </c>
      <c r="F65" s="110">
        <f t="shared" si="169"/>
        <v>0.004793358323</v>
      </c>
      <c r="G65" s="112">
        <f t="shared" si="170"/>
        <v>0.0006543150101</v>
      </c>
      <c r="H65" s="114">
        <f t="shared" si="171"/>
        <v>0.02588413494</v>
      </c>
      <c r="I65" s="114">
        <f t="shared" si="172"/>
        <v>0.00826772977</v>
      </c>
      <c r="J65" s="110">
        <f t="shared" si="173"/>
        <v>0.06423100152</v>
      </c>
      <c r="K65" s="112">
        <f t="shared" si="174"/>
        <v>0.04687664074</v>
      </c>
      <c r="L65" s="114">
        <f t="shared" si="175"/>
        <v>0.1035365398</v>
      </c>
      <c r="M65" s="114">
        <f t="shared" si="176"/>
        <v>0.1426360336</v>
      </c>
      <c r="N65" s="110">
        <f t="shared" si="177"/>
        <v>0.1926930046</v>
      </c>
      <c r="O65" s="112">
        <f t="shared" si="178"/>
        <v>0.5676565005</v>
      </c>
      <c r="P65" s="114">
        <f t="shared" si="179"/>
        <v>0.05752029987</v>
      </c>
      <c r="Q65" s="114">
        <f t="shared" si="180"/>
        <v>0.3442988396</v>
      </c>
      <c r="R65" s="110">
        <f t="shared" si="181"/>
        <v>0.006710701652</v>
      </c>
      <c r="S65" s="112">
        <f t="shared" si="182"/>
        <v>0.07330223997</v>
      </c>
      <c r="T65" s="110" t="str">
        <f t="shared" si="183"/>
        <v/>
      </c>
      <c r="U65" s="112" t="str">
        <f t="shared" si="184"/>
        <v/>
      </c>
      <c r="V65" s="110">
        <f t="shared" si="185"/>
        <v>0.4553690407</v>
      </c>
      <c r="W65" s="117">
        <f t="shared" si="186"/>
        <v>1.183692299</v>
      </c>
      <c r="X65" s="1"/>
      <c r="Y65" s="1"/>
      <c r="Z65" s="1"/>
      <c r="AA65" s="1"/>
      <c r="AB65" s="1"/>
      <c r="AC65" s="24">
        <v>8.0</v>
      </c>
      <c r="AD65" s="110"/>
      <c r="AE65" s="112"/>
      <c r="AF65" s="114">
        <f t="shared" ref="AF65:AF66" si="229">AF13*100/$AX$21</f>
        <v>0.001771134057</v>
      </c>
      <c r="AG65" s="114">
        <f t="shared" ref="AG65:AG66" si="230">AG13*100/$AY$21</f>
        <v>0.0001726090549</v>
      </c>
      <c r="AH65" s="110">
        <f t="shared" si="191"/>
        <v>0.007084536229</v>
      </c>
      <c r="AI65" s="112">
        <f t="shared" si="192"/>
        <v>0.001088667734</v>
      </c>
      <c r="AJ65" s="114">
        <f t="shared" si="193"/>
        <v>0.04516391846</v>
      </c>
      <c r="AK65" s="114">
        <f t="shared" si="194"/>
        <v>0.01741759165</v>
      </c>
      <c r="AL65" s="110">
        <f t="shared" si="195"/>
        <v>0.04782061954</v>
      </c>
      <c r="AM65" s="112">
        <f t="shared" si="196"/>
        <v>0.03799028585</v>
      </c>
      <c r="AN65" s="114">
        <f t="shared" si="197"/>
        <v>0.08147216663</v>
      </c>
      <c r="AO65" s="114">
        <f t="shared" si="198"/>
        <v>0.1274108252</v>
      </c>
      <c r="AP65" s="110">
        <f t="shared" si="199"/>
        <v>0.15497423</v>
      </c>
      <c r="AQ65" s="112">
        <f t="shared" si="200"/>
        <v>0.5421496744</v>
      </c>
      <c r="AR65" s="114">
        <f t="shared" si="201"/>
        <v>0.061989692</v>
      </c>
      <c r="AS65" s="114">
        <f t="shared" si="202"/>
        <v>0.435619386</v>
      </c>
      <c r="AT65" s="110">
        <f t="shared" si="203"/>
        <v>0.009741237314</v>
      </c>
      <c r="AU65" s="112">
        <f t="shared" si="204"/>
        <v>0.1253812698</v>
      </c>
      <c r="AV65" s="110"/>
      <c r="AW65" s="112"/>
      <c r="AX65" s="110">
        <f t="shared" si="205"/>
        <v>0.4100175342</v>
      </c>
      <c r="AY65" s="117">
        <f t="shared" si="206"/>
        <v>1.28723031</v>
      </c>
      <c r="AZ65" s="1"/>
      <c r="BA65" s="1"/>
      <c r="BB65" s="1"/>
      <c r="BC65" s="1"/>
      <c r="BD65" s="1"/>
      <c r="BE65" s="24">
        <v>8.0</v>
      </c>
      <c r="BF65" s="105"/>
      <c r="BG65" s="106"/>
      <c r="BH65" s="107"/>
      <c r="BI65" s="107"/>
      <c r="BJ65" s="105">
        <f t="shared" si="211"/>
        <v>0.003084135208</v>
      </c>
      <c r="BK65" s="106">
        <f t="shared" si="212"/>
        <v>0.0003754497022</v>
      </c>
      <c r="BL65" s="107">
        <f t="shared" si="213"/>
        <v>0.02056090139</v>
      </c>
      <c r="BM65" s="107">
        <f t="shared" si="214"/>
        <v>0.006576911023</v>
      </c>
      <c r="BN65" s="105">
        <f t="shared" si="215"/>
        <v>0.03598157743</v>
      </c>
      <c r="BO65" s="106">
        <f t="shared" si="216"/>
        <v>0.02514094389</v>
      </c>
      <c r="BP65" s="107">
        <f t="shared" si="217"/>
        <v>0.07299119993</v>
      </c>
      <c r="BQ65" s="107">
        <f t="shared" si="218"/>
        <v>0.1032007302</v>
      </c>
      <c r="BR65" s="105">
        <f t="shared" si="219"/>
        <v>0.1799078872</v>
      </c>
      <c r="BS65" s="106">
        <f t="shared" si="220"/>
        <v>0.5787944658</v>
      </c>
      <c r="BT65" s="107">
        <f t="shared" si="221"/>
        <v>0.07710338021</v>
      </c>
      <c r="BU65" s="107">
        <f t="shared" si="222"/>
        <v>0.5117945802</v>
      </c>
      <c r="BV65" s="105">
        <f t="shared" si="223"/>
        <v>0.01747676618</v>
      </c>
      <c r="BW65" s="106">
        <f t="shared" si="224"/>
        <v>0.2435330047</v>
      </c>
      <c r="BX65" s="105">
        <f t="shared" si="225"/>
        <v>0</v>
      </c>
      <c r="BY65" s="106">
        <f t="shared" si="226"/>
        <v>0</v>
      </c>
      <c r="BZ65" s="105">
        <f t="shared" si="227"/>
        <v>0.4071058475</v>
      </c>
      <c r="CA65" s="28">
        <f t="shared" si="228"/>
        <v>1.469416085</v>
      </c>
      <c r="CB65" s="1"/>
    </row>
    <row r="66" ht="12.75" customHeight="1">
      <c r="A66" s="24">
        <v>9.0</v>
      </c>
      <c r="B66" s="110" t="str">
        <f t="shared" si="165"/>
        <v/>
      </c>
      <c r="C66" s="112" t="str">
        <f t="shared" si="166"/>
        <v/>
      </c>
      <c r="D66" s="114" t="str">
        <f t="shared" si="167"/>
        <v/>
      </c>
      <c r="E66" s="114" t="str">
        <f t="shared" si="168"/>
        <v/>
      </c>
      <c r="F66" s="110" t="str">
        <f t="shared" si="169"/>
        <v/>
      </c>
      <c r="G66" s="112" t="str">
        <f t="shared" si="170"/>
        <v/>
      </c>
      <c r="H66" s="114">
        <f t="shared" si="171"/>
        <v>0.004793358323</v>
      </c>
      <c r="I66" s="114">
        <f t="shared" si="172"/>
        <v>0.001848561867</v>
      </c>
      <c r="J66" s="110">
        <f t="shared" si="173"/>
        <v>0.03355350826</v>
      </c>
      <c r="K66" s="112">
        <f t="shared" si="174"/>
        <v>0.02301705366</v>
      </c>
      <c r="L66" s="114">
        <f t="shared" si="175"/>
        <v>0.0594376432</v>
      </c>
      <c r="M66" s="114">
        <f t="shared" si="176"/>
        <v>0.08117198615</v>
      </c>
      <c r="N66" s="110">
        <f t="shared" si="177"/>
        <v>0.1236686447</v>
      </c>
      <c r="O66" s="112">
        <f t="shared" si="178"/>
        <v>0.3633044291</v>
      </c>
      <c r="P66" s="114">
        <f t="shared" si="179"/>
        <v>0.05176826989</v>
      </c>
      <c r="Q66" s="114">
        <f t="shared" si="180"/>
        <v>0.3228629268</v>
      </c>
      <c r="R66" s="110">
        <f t="shared" si="181"/>
        <v>0.008628044981</v>
      </c>
      <c r="S66" s="112">
        <f t="shared" si="182"/>
        <v>0.1082044516</v>
      </c>
      <c r="T66" s="110" t="str">
        <f t="shared" si="183"/>
        <v/>
      </c>
      <c r="U66" s="112" t="str">
        <f t="shared" si="184"/>
        <v/>
      </c>
      <c r="V66" s="110">
        <f t="shared" si="185"/>
        <v>0.2818494694</v>
      </c>
      <c r="W66" s="117">
        <f t="shared" si="186"/>
        <v>0.9004094091</v>
      </c>
      <c r="X66" s="1"/>
      <c r="Y66" s="1"/>
      <c r="Z66" s="1"/>
      <c r="AA66" s="1"/>
      <c r="AB66" s="1"/>
      <c r="AC66" s="24">
        <v>9.0</v>
      </c>
      <c r="AD66" s="110"/>
      <c r="AE66" s="112"/>
      <c r="AF66" s="114">
        <f t="shared" si="229"/>
        <v>0.0008855670286</v>
      </c>
      <c r="AG66" s="114">
        <f t="shared" si="230"/>
        <v>0.00006566648828</v>
      </c>
      <c r="AH66" s="110">
        <f t="shared" si="191"/>
        <v>0.005313402171</v>
      </c>
      <c r="AI66" s="112">
        <f t="shared" si="192"/>
        <v>0.000787528813</v>
      </c>
      <c r="AJ66" s="114">
        <f t="shared" si="193"/>
        <v>0.01328350543</v>
      </c>
      <c r="AK66" s="114">
        <f t="shared" si="194"/>
        <v>0.005012854636</v>
      </c>
      <c r="AL66" s="110">
        <f t="shared" si="195"/>
        <v>0.02568144383</v>
      </c>
      <c r="AM66" s="112">
        <f t="shared" si="196"/>
        <v>0.02012991449</v>
      </c>
      <c r="AN66" s="114">
        <f t="shared" si="197"/>
        <v>0.0371938152</v>
      </c>
      <c r="AO66" s="114">
        <f t="shared" si="198"/>
        <v>0.06069590592</v>
      </c>
      <c r="AP66" s="110">
        <f t="shared" si="199"/>
        <v>0.1027257753</v>
      </c>
      <c r="AQ66" s="112">
        <f t="shared" si="200"/>
        <v>0.3486562316</v>
      </c>
      <c r="AR66" s="114">
        <f t="shared" si="201"/>
        <v>0.04870618657</v>
      </c>
      <c r="AS66" s="114">
        <f t="shared" si="202"/>
        <v>0.3475228427</v>
      </c>
      <c r="AT66" s="110">
        <f t="shared" si="203"/>
        <v>0.01151237137</v>
      </c>
      <c r="AU66" s="112">
        <f t="shared" si="204"/>
        <v>0.1699189144</v>
      </c>
      <c r="AV66" s="110"/>
      <c r="AW66" s="112"/>
      <c r="AX66" s="110">
        <f t="shared" si="205"/>
        <v>0.2453020669</v>
      </c>
      <c r="AY66" s="117">
        <f t="shared" si="206"/>
        <v>0.952789859</v>
      </c>
      <c r="AZ66" s="1"/>
      <c r="BA66" s="1"/>
      <c r="BB66" s="1"/>
      <c r="BC66" s="1"/>
      <c r="BD66" s="1"/>
      <c r="BE66" s="24">
        <v>9.0</v>
      </c>
      <c r="BF66" s="105"/>
      <c r="BG66" s="106"/>
      <c r="BH66" s="107"/>
      <c r="BI66" s="107"/>
      <c r="BJ66" s="105">
        <f t="shared" si="211"/>
        <v>0.003084135208</v>
      </c>
      <c r="BK66" s="106">
        <f t="shared" si="212"/>
        <v>0.0004659711696</v>
      </c>
      <c r="BL66" s="107">
        <f t="shared" si="213"/>
        <v>0.004112180278</v>
      </c>
      <c r="BM66" s="107">
        <f t="shared" si="214"/>
        <v>0.001111756529</v>
      </c>
      <c r="BN66" s="105">
        <f t="shared" si="215"/>
        <v>0.01850481125</v>
      </c>
      <c r="BO66" s="106">
        <f t="shared" si="216"/>
        <v>0.01386401073</v>
      </c>
      <c r="BP66" s="107">
        <f t="shared" si="217"/>
        <v>0.03186939715</v>
      </c>
      <c r="BQ66" s="107">
        <f t="shared" si="218"/>
        <v>0.0449232586</v>
      </c>
      <c r="BR66" s="105">
        <f t="shared" si="219"/>
        <v>0.1058886422</v>
      </c>
      <c r="BS66" s="106">
        <f t="shared" si="220"/>
        <v>0.3339645748</v>
      </c>
      <c r="BT66" s="107">
        <f t="shared" si="221"/>
        <v>0.06682292952</v>
      </c>
      <c r="BU66" s="107">
        <f t="shared" si="222"/>
        <v>0.4546595537</v>
      </c>
      <c r="BV66" s="105">
        <f t="shared" si="223"/>
        <v>0.01747676618</v>
      </c>
      <c r="BW66" s="106">
        <f t="shared" si="224"/>
        <v>0.2276046199</v>
      </c>
      <c r="BX66" s="105">
        <f t="shared" si="225"/>
        <v>0</v>
      </c>
      <c r="BY66" s="106">
        <f t="shared" si="226"/>
        <v>0</v>
      </c>
      <c r="BZ66" s="105">
        <f t="shared" si="227"/>
        <v>0.2477588617</v>
      </c>
      <c r="CA66" s="28">
        <f t="shared" si="228"/>
        <v>1.076593745</v>
      </c>
      <c r="CB66" s="1"/>
    </row>
    <row r="67" ht="12.75" customHeight="1">
      <c r="A67" s="24">
        <v>10.0</v>
      </c>
      <c r="B67" s="110" t="str">
        <f t="shared" si="165"/>
        <v/>
      </c>
      <c r="C67" s="112" t="str">
        <f t="shared" si="166"/>
        <v/>
      </c>
      <c r="D67" s="114" t="str">
        <f t="shared" si="167"/>
        <v/>
      </c>
      <c r="E67" s="114" t="str">
        <f t="shared" si="168"/>
        <v/>
      </c>
      <c r="F67" s="110">
        <f t="shared" si="169"/>
        <v>0.001917343329</v>
      </c>
      <c r="G67" s="112">
        <f t="shared" si="170"/>
        <v>0.0003200276476</v>
      </c>
      <c r="H67" s="114">
        <f t="shared" si="171"/>
        <v>0.01438007497</v>
      </c>
      <c r="I67" s="114">
        <f t="shared" si="172"/>
        <v>0.004667800005</v>
      </c>
      <c r="J67" s="110">
        <f t="shared" si="173"/>
        <v>0.02204944828</v>
      </c>
      <c r="K67" s="112">
        <f t="shared" si="174"/>
        <v>0.01417691968</v>
      </c>
      <c r="L67" s="114">
        <f t="shared" si="175"/>
        <v>0.03930553825</v>
      </c>
      <c r="M67" s="114">
        <f t="shared" si="176"/>
        <v>0.05665953265</v>
      </c>
      <c r="N67" s="110">
        <f t="shared" si="177"/>
        <v>0.08052841982</v>
      </c>
      <c r="O67" s="112">
        <f t="shared" si="178"/>
        <v>0.2460823947</v>
      </c>
      <c r="P67" s="114">
        <f t="shared" si="179"/>
        <v>0.03834686658</v>
      </c>
      <c r="Q67" s="114">
        <f t="shared" si="180"/>
        <v>0.2390939015</v>
      </c>
      <c r="R67" s="110">
        <f t="shared" si="181"/>
        <v>0.01150405997</v>
      </c>
      <c r="S67" s="112">
        <f t="shared" si="182"/>
        <v>0.1235934096</v>
      </c>
      <c r="T67" s="110" t="str">
        <f t="shared" si="183"/>
        <v/>
      </c>
      <c r="U67" s="112" t="str">
        <f t="shared" si="184"/>
        <v/>
      </c>
      <c r="V67" s="110">
        <f t="shared" si="185"/>
        <v>0.2080317512</v>
      </c>
      <c r="W67" s="117">
        <f t="shared" si="186"/>
        <v>0.6845939857</v>
      </c>
      <c r="X67" s="1"/>
      <c r="Y67" s="1"/>
      <c r="Z67" s="1"/>
      <c r="AA67" s="1"/>
      <c r="AB67" s="1"/>
      <c r="AC67" s="24">
        <v>10.0</v>
      </c>
      <c r="AD67" s="110"/>
      <c r="AE67" s="112"/>
      <c r="AF67" s="114"/>
      <c r="AG67" s="114"/>
      <c r="AH67" s="110">
        <f t="shared" si="191"/>
        <v>0.0008855670286</v>
      </c>
      <c r="AI67" s="112">
        <f t="shared" si="192"/>
        <v>0.0001819899818</v>
      </c>
      <c r="AJ67" s="114">
        <f t="shared" si="193"/>
        <v>0.01062680434</v>
      </c>
      <c r="AK67" s="114">
        <f t="shared" si="194"/>
        <v>0.004150356582</v>
      </c>
      <c r="AL67" s="110">
        <f t="shared" si="195"/>
        <v>0.02302474274</v>
      </c>
      <c r="AM67" s="112">
        <f t="shared" si="196"/>
        <v>0.017993814</v>
      </c>
      <c r="AN67" s="114">
        <f t="shared" si="197"/>
        <v>0.02302474274</v>
      </c>
      <c r="AO67" s="114">
        <f t="shared" si="198"/>
        <v>0.03674836385</v>
      </c>
      <c r="AP67" s="110">
        <f t="shared" si="199"/>
        <v>0.05490515577</v>
      </c>
      <c r="AQ67" s="112">
        <f t="shared" si="200"/>
        <v>0.1956522683</v>
      </c>
      <c r="AR67" s="114">
        <f t="shared" si="201"/>
        <v>0.03807938223</v>
      </c>
      <c r="AS67" s="114">
        <f t="shared" si="202"/>
        <v>0.2940149101</v>
      </c>
      <c r="AT67" s="110">
        <f t="shared" si="203"/>
        <v>0.0123979384</v>
      </c>
      <c r="AU67" s="112">
        <f t="shared" si="204"/>
        <v>0.1642357959</v>
      </c>
      <c r="AV67" s="110"/>
      <c r="AW67" s="112"/>
      <c r="AX67" s="110">
        <f t="shared" si="205"/>
        <v>0.1629443333</v>
      </c>
      <c r="AY67" s="117">
        <f t="shared" si="206"/>
        <v>0.7129774988</v>
      </c>
      <c r="AZ67" s="1"/>
      <c r="BA67" s="1"/>
      <c r="BB67" s="1"/>
      <c r="BC67" s="1"/>
      <c r="BD67" s="1"/>
      <c r="BE67" s="24">
        <v>10.0</v>
      </c>
      <c r="BF67" s="105"/>
      <c r="BG67" s="106"/>
      <c r="BH67" s="107"/>
      <c r="BI67" s="107"/>
      <c r="BJ67" s="105"/>
      <c r="BK67" s="106"/>
      <c r="BL67" s="107">
        <f t="shared" si="213"/>
        <v>0.001028045069</v>
      </c>
      <c r="BM67" s="107">
        <f t="shared" si="214"/>
        <v>0.0002651397107</v>
      </c>
      <c r="BN67" s="105">
        <f t="shared" si="215"/>
        <v>0.008224360556</v>
      </c>
      <c r="BO67" s="106">
        <f t="shared" si="216"/>
        <v>0.006463763641</v>
      </c>
      <c r="BP67" s="107">
        <f t="shared" si="217"/>
        <v>0.02056090139</v>
      </c>
      <c r="BQ67" s="107">
        <f t="shared" si="218"/>
        <v>0.03002293051</v>
      </c>
      <c r="BR67" s="105">
        <f t="shared" si="219"/>
        <v>0.04523398306</v>
      </c>
      <c r="BS67" s="106">
        <f t="shared" si="220"/>
        <v>0.1466402189</v>
      </c>
      <c r="BT67" s="107">
        <f t="shared" si="221"/>
        <v>0.05551443375</v>
      </c>
      <c r="BU67" s="107">
        <f t="shared" si="222"/>
        <v>0.3712483445</v>
      </c>
      <c r="BV67" s="105">
        <f t="shared" si="223"/>
        <v>0.01439263097</v>
      </c>
      <c r="BW67" s="106">
        <f t="shared" si="224"/>
        <v>0.1765147837</v>
      </c>
      <c r="BX67" s="105">
        <f t="shared" si="225"/>
        <v>0</v>
      </c>
      <c r="BY67" s="106">
        <f t="shared" si="226"/>
        <v>0</v>
      </c>
      <c r="BZ67" s="105">
        <f t="shared" si="227"/>
        <v>0.1449543548</v>
      </c>
      <c r="CA67" s="28">
        <f t="shared" si="228"/>
        <v>0.731155181</v>
      </c>
      <c r="CB67" s="1"/>
    </row>
    <row r="68" ht="12.75" customHeight="1">
      <c r="A68" s="42" t="s">
        <v>32</v>
      </c>
      <c r="B68" s="110" t="str">
        <f t="shared" si="165"/>
        <v/>
      </c>
      <c r="C68" s="112" t="str">
        <f t="shared" si="166"/>
        <v/>
      </c>
      <c r="D68" s="114" t="str">
        <f t="shared" si="167"/>
        <v/>
      </c>
      <c r="E68" s="114" t="str">
        <f t="shared" si="168"/>
        <v/>
      </c>
      <c r="F68" s="110" t="str">
        <f t="shared" si="169"/>
        <v/>
      </c>
      <c r="G68" s="112" t="str">
        <f t="shared" si="170"/>
        <v/>
      </c>
      <c r="H68" s="114">
        <f t="shared" si="171"/>
        <v>0.003834686658</v>
      </c>
      <c r="I68" s="114">
        <f t="shared" si="172"/>
        <v>0.001404163275</v>
      </c>
      <c r="J68" s="110">
        <f t="shared" si="173"/>
        <v>0.02300811995</v>
      </c>
      <c r="K68" s="112">
        <f t="shared" si="174"/>
        <v>0.01703384995</v>
      </c>
      <c r="L68" s="114">
        <f t="shared" si="175"/>
        <v>0.05847897154</v>
      </c>
      <c r="M68" s="114">
        <f t="shared" si="176"/>
        <v>0.083354057</v>
      </c>
      <c r="N68" s="110">
        <f t="shared" si="177"/>
        <v>0.2041970645</v>
      </c>
      <c r="O68" s="112">
        <f t="shared" si="178"/>
        <v>0.6621430611</v>
      </c>
      <c r="P68" s="114">
        <f t="shared" si="179"/>
        <v>0.1188752864</v>
      </c>
      <c r="Q68" s="114">
        <f t="shared" si="180"/>
        <v>0.7789008141</v>
      </c>
      <c r="R68" s="110">
        <f t="shared" si="181"/>
        <v>0.04793358323</v>
      </c>
      <c r="S68" s="112">
        <f t="shared" si="182"/>
        <v>0.603274745</v>
      </c>
      <c r="T68" s="110">
        <f t="shared" si="183"/>
        <v>0.0009586716645</v>
      </c>
      <c r="U68" s="112">
        <f t="shared" si="184"/>
        <v>0.06025502797</v>
      </c>
      <c r="V68" s="110">
        <f t="shared" si="185"/>
        <v>0.457286384</v>
      </c>
      <c r="W68" s="117">
        <f t="shared" si="186"/>
        <v>2.206365718</v>
      </c>
      <c r="X68" s="1"/>
      <c r="Y68" s="1"/>
      <c r="Z68" s="1"/>
      <c r="AA68" s="1"/>
      <c r="AB68" s="1"/>
      <c r="AC68" s="42" t="s">
        <v>32</v>
      </c>
      <c r="AD68" s="110"/>
      <c r="AE68" s="112"/>
      <c r="AF68" s="114"/>
      <c r="AG68" s="114"/>
      <c r="AH68" s="110">
        <f t="shared" si="191"/>
        <v>0.001771134057</v>
      </c>
      <c r="AI68" s="112">
        <f t="shared" si="192"/>
        <v>0.0002439040993</v>
      </c>
      <c r="AJ68" s="114">
        <f t="shared" si="193"/>
        <v>0.01416907246</v>
      </c>
      <c r="AK68" s="114">
        <f t="shared" si="194"/>
        <v>0.005076596897</v>
      </c>
      <c r="AL68" s="110">
        <f t="shared" si="195"/>
        <v>0.02833814491</v>
      </c>
      <c r="AM68" s="112">
        <f t="shared" si="196"/>
        <v>0.02329351048</v>
      </c>
      <c r="AN68" s="114">
        <f t="shared" si="197"/>
        <v>0.05313402171</v>
      </c>
      <c r="AO68" s="114">
        <f t="shared" si="198"/>
        <v>0.0836560585</v>
      </c>
      <c r="AP68" s="110">
        <f t="shared" si="199"/>
        <v>0.1310639202</v>
      </c>
      <c r="AQ68" s="112">
        <f t="shared" si="200"/>
        <v>0.4723277965</v>
      </c>
      <c r="AR68" s="114">
        <f t="shared" si="201"/>
        <v>0.1106958786</v>
      </c>
      <c r="AS68" s="114">
        <f t="shared" si="202"/>
        <v>0.8319411868</v>
      </c>
      <c r="AT68" s="110">
        <f t="shared" si="203"/>
        <v>0.04693505251</v>
      </c>
      <c r="AU68" s="112">
        <f t="shared" si="204"/>
        <v>0.671655262</v>
      </c>
      <c r="AV68" s="110"/>
      <c r="AW68" s="112"/>
      <c r="AX68" s="110">
        <f t="shared" si="205"/>
        <v>0.3861072245</v>
      </c>
      <c r="AY68" s="117">
        <f t="shared" si="206"/>
        <v>2.088194315</v>
      </c>
      <c r="AZ68" s="1"/>
      <c r="BA68" s="1"/>
      <c r="BB68" s="1"/>
      <c r="BC68" s="1"/>
      <c r="BD68" s="1"/>
      <c r="BE68" s="42" t="s">
        <v>32</v>
      </c>
      <c r="BF68" s="105"/>
      <c r="BG68" s="106"/>
      <c r="BH68" s="107"/>
      <c r="BI68" s="107"/>
      <c r="BJ68" s="105"/>
      <c r="BK68" s="106"/>
      <c r="BL68" s="107">
        <f t="shared" si="213"/>
        <v>0.004112180278</v>
      </c>
      <c r="BM68" s="107">
        <f t="shared" si="214"/>
        <v>0.001759023901</v>
      </c>
      <c r="BN68" s="105">
        <f t="shared" si="215"/>
        <v>0.008224360556</v>
      </c>
      <c r="BO68" s="106">
        <f t="shared" si="216"/>
        <v>0.006793132062</v>
      </c>
      <c r="BP68" s="107">
        <f t="shared" si="217"/>
        <v>0.02672917181</v>
      </c>
      <c r="BQ68" s="107">
        <f t="shared" si="218"/>
        <v>0.03990980532</v>
      </c>
      <c r="BR68" s="105">
        <f t="shared" si="219"/>
        <v>0.118225183</v>
      </c>
      <c r="BS68" s="106">
        <f t="shared" si="220"/>
        <v>0.4014412422</v>
      </c>
      <c r="BT68" s="107">
        <f t="shared" si="221"/>
        <v>0.1459823999</v>
      </c>
      <c r="BU68" s="107">
        <f t="shared" si="222"/>
        <v>1.017903253</v>
      </c>
      <c r="BV68" s="105">
        <f t="shared" si="223"/>
        <v>0.06373879431</v>
      </c>
      <c r="BW68" s="106">
        <f t="shared" si="224"/>
        <v>0.8756392218</v>
      </c>
      <c r="BX68" s="105">
        <f t="shared" si="225"/>
        <v>0</v>
      </c>
      <c r="BY68" s="106">
        <f t="shared" si="226"/>
        <v>0</v>
      </c>
      <c r="BZ68" s="105">
        <f t="shared" si="227"/>
        <v>0.3670120898</v>
      </c>
      <c r="CA68" s="28">
        <f t="shared" si="228"/>
        <v>2.343445678</v>
      </c>
      <c r="CB68" s="1"/>
    </row>
    <row r="69" ht="12.75" customHeight="1">
      <c r="A69" s="43" t="s">
        <v>33</v>
      </c>
      <c r="B69" s="110" t="str">
        <f t="shared" si="165"/>
        <v/>
      </c>
      <c r="C69" s="112" t="str">
        <f t="shared" si="166"/>
        <v/>
      </c>
      <c r="D69" s="114" t="str">
        <f t="shared" si="167"/>
        <v/>
      </c>
      <c r="E69" s="114" t="str">
        <f t="shared" si="168"/>
        <v/>
      </c>
      <c r="F69" s="110" t="str">
        <f t="shared" si="169"/>
        <v/>
      </c>
      <c r="G69" s="112" t="str">
        <f t="shared" si="170"/>
        <v/>
      </c>
      <c r="H69" s="114" t="str">
        <f t="shared" si="171"/>
        <v/>
      </c>
      <c r="I69" s="114" t="str">
        <f t="shared" si="172"/>
        <v/>
      </c>
      <c r="J69" s="110">
        <f t="shared" si="173"/>
        <v>0.001917343329</v>
      </c>
      <c r="K69" s="112">
        <f t="shared" si="174"/>
        <v>0.001614790971</v>
      </c>
      <c r="L69" s="114">
        <f t="shared" si="175"/>
        <v>0.004793358323</v>
      </c>
      <c r="M69" s="114">
        <f t="shared" si="176"/>
        <v>0.007131773912</v>
      </c>
      <c r="N69" s="110">
        <f t="shared" si="177"/>
        <v>0.06902435985</v>
      </c>
      <c r="O69" s="112">
        <f t="shared" si="178"/>
        <v>0.2231960166</v>
      </c>
      <c r="P69" s="114">
        <f t="shared" si="179"/>
        <v>0.05368561321</v>
      </c>
      <c r="Q69" s="114">
        <f t="shared" si="180"/>
        <v>0.3625638181</v>
      </c>
      <c r="R69" s="110">
        <f t="shared" si="181"/>
        <v>0.06135498653</v>
      </c>
      <c r="S69" s="112">
        <f t="shared" si="182"/>
        <v>0.8797037877</v>
      </c>
      <c r="T69" s="110" t="str">
        <f t="shared" si="183"/>
        <v/>
      </c>
      <c r="U69" s="112" t="str">
        <f t="shared" si="184"/>
        <v/>
      </c>
      <c r="V69" s="110">
        <f t="shared" si="185"/>
        <v>0.1907756612</v>
      </c>
      <c r="W69" s="117">
        <f t="shared" si="186"/>
        <v>1.474210187</v>
      </c>
      <c r="X69" s="1"/>
      <c r="Y69" s="1"/>
      <c r="Z69" s="1"/>
      <c r="AA69" s="1"/>
      <c r="AB69" s="1"/>
      <c r="AC69" s="43" t="s">
        <v>33</v>
      </c>
      <c r="AD69" s="110"/>
      <c r="AE69" s="112"/>
      <c r="AF69" s="114"/>
      <c r="AG69" s="114"/>
      <c r="AH69" s="110"/>
      <c r="AI69" s="112"/>
      <c r="AJ69" s="114">
        <f t="shared" si="193"/>
        <v>0.004427835143</v>
      </c>
      <c r="AK69" s="114">
        <f t="shared" si="194"/>
        <v>0.001503997105</v>
      </c>
      <c r="AL69" s="110">
        <f t="shared" si="195"/>
        <v>0.007084536229</v>
      </c>
      <c r="AM69" s="112">
        <f t="shared" si="196"/>
        <v>0.005260019724</v>
      </c>
      <c r="AN69" s="114">
        <f t="shared" si="197"/>
        <v>0.01416907246</v>
      </c>
      <c r="AO69" s="114">
        <f t="shared" si="198"/>
        <v>0.02272318314</v>
      </c>
      <c r="AP69" s="110">
        <f t="shared" si="199"/>
        <v>0.04073608331</v>
      </c>
      <c r="AQ69" s="112">
        <f t="shared" si="200"/>
        <v>0.1537036052</v>
      </c>
      <c r="AR69" s="114">
        <f t="shared" si="201"/>
        <v>0.0557907228</v>
      </c>
      <c r="AS69" s="114">
        <f t="shared" si="202"/>
        <v>0.4232215734</v>
      </c>
      <c r="AT69" s="110">
        <f t="shared" si="203"/>
        <v>0.05490515577</v>
      </c>
      <c r="AU69" s="112">
        <f t="shared" si="204"/>
        <v>0.9025918126</v>
      </c>
      <c r="AV69" s="110">
        <f t="shared" ref="AV69:AV73" si="231">AV17*100/$AX$21</f>
        <v>0.001771134057</v>
      </c>
      <c r="AW69" s="112">
        <f t="shared" ref="AW69:AW73" si="232">AW17*100/$AY$21</f>
        <v>0.1402401666</v>
      </c>
      <c r="AX69" s="110">
        <f t="shared" si="205"/>
        <v>0.1788845398</v>
      </c>
      <c r="AY69" s="117">
        <f t="shared" si="206"/>
        <v>1.649244358</v>
      </c>
      <c r="AZ69" s="1"/>
      <c r="BA69" s="1"/>
      <c r="BB69" s="1"/>
      <c r="BC69" s="1"/>
      <c r="BD69" s="1"/>
      <c r="BE69" s="43" t="s">
        <v>33</v>
      </c>
      <c r="BF69" s="105"/>
      <c r="BG69" s="106"/>
      <c r="BH69" s="107"/>
      <c r="BI69" s="107"/>
      <c r="BJ69" s="105"/>
      <c r="BK69" s="106"/>
      <c r="BL69" s="107"/>
      <c r="BM69" s="107"/>
      <c r="BN69" s="105"/>
      <c r="BO69" s="106"/>
      <c r="BP69" s="107">
        <f t="shared" si="217"/>
        <v>0.001028045069</v>
      </c>
      <c r="BQ69" s="107">
        <f t="shared" si="218"/>
        <v>0.001292511174</v>
      </c>
      <c r="BR69" s="105">
        <f t="shared" si="219"/>
        <v>0.01953285632</v>
      </c>
      <c r="BS69" s="106">
        <f t="shared" si="220"/>
        <v>0.0694312867</v>
      </c>
      <c r="BT69" s="107">
        <f t="shared" si="221"/>
        <v>0.03598157743</v>
      </c>
      <c r="BU69" s="107">
        <f t="shared" si="222"/>
        <v>0.2412253586</v>
      </c>
      <c r="BV69" s="105">
        <f t="shared" si="223"/>
        <v>0.05962661403</v>
      </c>
      <c r="BW69" s="106">
        <f t="shared" si="224"/>
        <v>0.8811721688</v>
      </c>
      <c r="BX69" s="105">
        <f t="shared" si="225"/>
        <v>0.001028045069</v>
      </c>
      <c r="BY69" s="106">
        <f t="shared" si="226"/>
        <v>0.07656205944</v>
      </c>
      <c r="BZ69" s="105">
        <f t="shared" si="227"/>
        <v>0.1171971379</v>
      </c>
      <c r="CA69" s="28">
        <f t="shared" si="228"/>
        <v>1.269683385</v>
      </c>
      <c r="CB69" s="1"/>
    </row>
    <row r="70" ht="12.75" customHeight="1">
      <c r="A70" s="44" t="s">
        <v>35</v>
      </c>
      <c r="B70" s="110" t="str">
        <f t="shared" si="165"/>
        <v/>
      </c>
      <c r="C70" s="112" t="str">
        <f t="shared" si="166"/>
        <v/>
      </c>
      <c r="D70" s="114" t="str">
        <f t="shared" si="167"/>
        <v/>
      </c>
      <c r="E70" s="114" t="str">
        <f t="shared" si="168"/>
        <v/>
      </c>
      <c r="F70" s="110" t="str">
        <f t="shared" si="169"/>
        <v/>
      </c>
      <c r="G70" s="112" t="str">
        <f t="shared" si="170"/>
        <v/>
      </c>
      <c r="H70" s="114" t="str">
        <f t="shared" si="171"/>
        <v/>
      </c>
      <c r="I70" s="114" t="str">
        <f t="shared" si="172"/>
        <v/>
      </c>
      <c r="J70" s="110" t="str">
        <f t="shared" si="173"/>
        <v/>
      </c>
      <c r="K70" s="112" t="str">
        <f t="shared" si="174"/>
        <v/>
      </c>
      <c r="L70" s="114">
        <f t="shared" si="175"/>
        <v>0.003834686658</v>
      </c>
      <c r="M70" s="114">
        <f t="shared" si="176"/>
        <v>0.006545090659</v>
      </c>
      <c r="N70" s="110">
        <f t="shared" si="177"/>
        <v>0.03547085159</v>
      </c>
      <c r="O70" s="112">
        <f t="shared" si="178"/>
        <v>0.1169765275</v>
      </c>
      <c r="P70" s="114">
        <f t="shared" si="179"/>
        <v>0.06039631487</v>
      </c>
      <c r="Q70" s="114">
        <f t="shared" si="180"/>
        <v>0.4156711408</v>
      </c>
      <c r="R70" s="110">
        <f t="shared" si="181"/>
        <v>0.07285904651</v>
      </c>
      <c r="S70" s="112">
        <f t="shared" si="182"/>
        <v>1.164922631</v>
      </c>
      <c r="T70" s="110">
        <f t="shared" si="183"/>
        <v>0.0009586716645</v>
      </c>
      <c r="U70" s="112">
        <f t="shared" si="184"/>
        <v>0.04551647193</v>
      </c>
      <c r="V70" s="110">
        <f t="shared" si="185"/>
        <v>0.1735195713</v>
      </c>
      <c r="W70" s="117">
        <f t="shared" si="186"/>
        <v>1.749631862</v>
      </c>
      <c r="X70" s="1"/>
      <c r="Y70" s="1"/>
      <c r="Z70" s="1"/>
      <c r="AA70" s="1"/>
      <c r="AB70" s="1"/>
      <c r="AC70" s="44" t="s">
        <v>35</v>
      </c>
      <c r="AD70" s="110"/>
      <c r="AE70" s="112"/>
      <c r="AF70" s="114"/>
      <c r="AG70" s="114"/>
      <c r="AH70" s="110"/>
      <c r="AI70" s="112"/>
      <c r="AJ70" s="114">
        <f t="shared" si="193"/>
        <v>0.004427835143</v>
      </c>
      <c r="AK70" s="114">
        <f t="shared" si="194"/>
        <v>0.001863990174</v>
      </c>
      <c r="AL70" s="110">
        <f t="shared" si="195"/>
        <v>0.007084536229</v>
      </c>
      <c r="AM70" s="112">
        <f t="shared" si="196"/>
        <v>0.005459699454</v>
      </c>
      <c r="AN70" s="114">
        <f t="shared" si="197"/>
        <v>0.003542268114</v>
      </c>
      <c r="AO70" s="114">
        <f t="shared" si="198"/>
        <v>0.004996281665</v>
      </c>
      <c r="AP70" s="110">
        <f t="shared" si="199"/>
        <v>0.02036804166</v>
      </c>
      <c r="AQ70" s="112">
        <f t="shared" si="200"/>
        <v>0.07796422814</v>
      </c>
      <c r="AR70" s="114">
        <f t="shared" si="201"/>
        <v>0.02833814491</v>
      </c>
      <c r="AS70" s="114">
        <f t="shared" si="202"/>
        <v>0.2228352963</v>
      </c>
      <c r="AT70" s="110">
        <f t="shared" si="203"/>
        <v>0.08147216663</v>
      </c>
      <c r="AU70" s="112">
        <f t="shared" si="204"/>
        <v>1.648805403</v>
      </c>
      <c r="AV70" s="110">
        <f t="shared" si="231"/>
        <v>0.0008855670286</v>
      </c>
      <c r="AW70" s="112">
        <f t="shared" si="232"/>
        <v>0.05020296838</v>
      </c>
      <c r="AX70" s="110">
        <f t="shared" si="205"/>
        <v>0.1461185597</v>
      </c>
      <c r="AY70" s="117">
        <f t="shared" si="206"/>
        <v>2.012127867</v>
      </c>
      <c r="AZ70" s="1"/>
      <c r="BA70" s="1"/>
      <c r="BB70" s="1"/>
      <c r="BC70" s="1"/>
      <c r="BD70" s="1"/>
      <c r="BE70" s="44" t="s">
        <v>35</v>
      </c>
      <c r="BF70" s="105"/>
      <c r="BG70" s="106"/>
      <c r="BH70" s="107"/>
      <c r="BI70" s="107"/>
      <c r="BJ70" s="105"/>
      <c r="BK70" s="106"/>
      <c r="BL70" s="107"/>
      <c r="BM70" s="107"/>
      <c r="BN70" s="105"/>
      <c r="BO70" s="106"/>
      <c r="BP70" s="107"/>
      <c r="BQ70" s="107"/>
      <c r="BR70" s="105">
        <f t="shared" si="219"/>
        <v>0.003084135208</v>
      </c>
      <c r="BS70" s="106">
        <f t="shared" si="220"/>
        <v>0.01092810912</v>
      </c>
      <c r="BT70" s="107">
        <f t="shared" si="221"/>
        <v>0.01644872111</v>
      </c>
      <c r="BU70" s="107">
        <f t="shared" si="222"/>
        <v>0.1103872936</v>
      </c>
      <c r="BV70" s="105">
        <f t="shared" si="223"/>
        <v>0.08738383091</v>
      </c>
      <c r="BW70" s="106">
        <f t="shared" si="224"/>
        <v>1.747695833</v>
      </c>
      <c r="BX70" s="105">
        <f t="shared" si="225"/>
        <v>0.001028045069</v>
      </c>
      <c r="BY70" s="106">
        <f t="shared" si="226"/>
        <v>0.04969984517</v>
      </c>
      <c r="BZ70" s="105">
        <f t="shared" si="227"/>
        <v>0.1079447323</v>
      </c>
      <c r="CA70" s="28">
        <f t="shared" si="228"/>
        <v>1.918711081</v>
      </c>
      <c r="CB70" s="1"/>
    </row>
    <row r="71" ht="12.75" customHeight="1">
      <c r="A71" s="44" t="s">
        <v>44</v>
      </c>
      <c r="B71" s="110" t="str">
        <f t="shared" si="165"/>
        <v/>
      </c>
      <c r="C71" s="112" t="str">
        <f t="shared" si="166"/>
        <v/>
      </c>
      <c r="D71" s="114" t="str">
        <f t="shared" si="167"/>
        <v/>
      </c>
      <c r="E71" s="114" t="str">
        <f t="shared" si="168"/>
        <v/>
      </c>
      <c r="F71" s="110" t="str">
        <f t="shared" si="169"/>
        <v/>
      </c>
      <c r="G71" s="112" t="str">
        <f t="shared" si="170"/>
        <v/>
      </c>
      <c r="H71" s="114" t="str">
        <f t="shared" si="171"/>
        <v/>
      </c>
      <c r="I71" s="114" t="str">
        <f t="shared" si="172"/>
        <v/>
      </c>
      <c r="J71" s="110" t="str">
        <f t="shared" si="173"/>
        <v/>
      </c>
      <c r="K71" s="112" t="str">
        <f t="shared" si="174"/>
        <v/>
      </c>
      <c r="L71" s="114">
        <f t="shared" si="175"/>
        <v>0.0009586716645</v>
      </c>
      <c r="M71" s="114">
        <f t="shared" si="176"/>
        <v>0.001657795994</v>
      </c>
      <c r="N71" s="110">
        <f t="shared" si="177"/>
        <v>0.01246273164</v>
      </c>
      <c r="O71" s="112">
        <f t="shared" si="178"/>
        <v>0.04164514417</v>
      </c>
      <c r="P71" s="114">
        <f t="shared" si="179"/>
        <v>0.03738819492</v>
      </c>
      <c r="Q71" s="114">
        <f t="shared" si="180"/>
        <v>0.2557590677</v>
      </c>
      <c r="R71" s="110">
        <f t="shared" si="181"/>
        <v>0.1265446597</v>
      </c>
      <c r="S71" s="112">
        <f t="shared" si="182"/>
        <v>3.103842457</v>
      </c>
      <c r="T71" s="110">
        <f t="shared" si="183"/>
        <v>0.03355350826</v>
      </c>
      <c r="U71" s="112">
        <f t="shared" si="184"/>
        <v>2.178622974</v>
      </c>
      <c r="V71" s="110">
        <f t="shared" si="185"/>
        <v>0.2109077662</v>
      </c>
      <c r="W71" s="117">
        <f t="shared" si="186"/>
        <v>5.581527439</v>
      </c>
      <c r="X71" s="1"/>
      <c r="Y71" s="1"/>
      <c r="Z71" s="1"/>
      <c r="AA71" s="1"/>
      <c r="AB71" s="1"/>
      <c r="AC71" s="44" t="s">
        <v>44</v>
      </c>
      <c r="AD71" s="110"/>
      <c r="AE71" s="112"/>
      <c r="AF71" s="114"/>
      <c r="AG71" s="114"/>
      <c r="AH71" s="110"/>
      <c r="AI71" s="112"/>
      <c r="AJ71" s="114">
        <f t="shared" si="193"/>
        <v>0.0008855670286</v>
      </c>
      <c r="AK71" s="114">
        <f t="shared" si="194"/>
        <v>0.0004690463448</v>
      </c>
      <c r="AL71" s="110">
        <f t="shared" si="195"/>
        <v>0.0008855670286</v>
      </c>
      <c r="AM71" s="112">
        <f t="shared" si="196"/>
        <v>0.0009315260408</v>
      </c>
      <c r="AN71" s="114">
        <f t="shared" si="197"/>
        <v>0.001771134057</v>
      </c>
      <c r="AO71" s="114">
        <f t="shared" si="198"/>
        <v>0.003565690313</v>
      </c>
      <c r="AP71" s="110">
        <f t="shared" si="199"/>
        <v>0.009741237314</v>
      </c>
      <c r="AQ71" s="112">
        <f t="shared" si="200"/>
        <v>0.03153168626</v>
      </c>
      <c r="AR71" s="114">
        <f t="shared" si="201"/>
        <v>0.0123979384</v>
      </c>
      <c r="AS71" s="114">
        <f t="shared" si="202"/>
        <v>0.1021605244</v>
      </c>
      <c r="AT71" s="110">
        <f t="shared" si="203"/>
        <v>0.09209897097</v>
      </c>
      <c r="AU71" s="112">
        <f t="shared" si="204"/>
        <v>2.629957715</v>
      </c>
      <c r="AV71" s="110">
        <f t="shared" si="231"/>
        <v>0.030994846</v>
      </c>
      <c r="AW71" s="112">
        <f t="shared" si="232"/>
        <v>2.308327693</v>
      </c>
      <c r="AX71" s="110">
        <f t="shared" si="205"/>
        <v>0.1487752608</v>
      </c>
      <c r="AY71" s="117">
        <f t="shared" si="206"/>
        <v>5.076943881</v>
      </c>
      <c r="AZ71" s="1"/>
      <c r="BA71" s="1"/>
      <c r="BB71" s="1"/>
      <c r="BC71" s="1"/>
      <c r="BD71" s="1"/>
      <c r="BE71" s="44" t="s">
        <v>44</v>
      </c>
      <c r="BF71" s="105"/>
      <c r="BG71" s="106"/>
      <c r="BH71" s="107"/>
      <c r="BI71" s="107"/>
      <c r="BJ71" s="105"/>
      <c r="BK71" s="106"/>
      <c r="BL71" s="107"/>
      <c r="BM71" s="107"/>
      <c r="BN71" s="105"/>
      <c r="BO71" s="106"/>
      <c r="BP71" s="107"/>
      <c r="BQ71" s="107"/>
      <c r="BR71" s="105"/>
      <c r="BS71" s="106"/>
      <c r="BT71" s="107">
        <f t="shared" si="221"/>
        <v>0.007196315486</v>
      </c>
      <c r="BU71" s="107">
        <f t="shared" si="222"/>
        <v>0.05530956234</v>
      </c>
      <c r="BV71" s="105">
        <f t="shared" si="223"/>
        <v>0.07196315486</v>
      </c>
      <c r="BW71" s="106">
        <f t="shared" si="224"/>
        <v>2.271436996</v>
      </c>
      <c r="BX71" s="105">
        <f t="shared" si="225"/>
        <v>0.03495353236</v>
      </c>
      <c r="BY71" s="106">
        <f t="shared" si="226"/>
        <v>2.319643688</v>
      </c>
      <c r="BZ71" s="105">
        <f t="shared" si="227"/>
        <v>0.1141130027</v>
      </c>
      <c r="CA71" s="28">
        <f t="shared" si="228"/>
        <v>4.646390246</v>
      </c>
      <c r="CB71" s="1"/>
    </row>
    <row r="72" ht="12.75" customHeight="1">
      <c r="A72" s="45" t="s">
        <v>38</v>
      </c>
      <c r="B72" s="135" t="str">
        <f t="shared" si="165"/>
        <v/>
      </c>
      <c r="C72" s="136" t="str">
        <f t="shared" si="166"/>
        <v/>
      </c>
      <c r="D72" s="137" t="str">
        <f t="shared" si="167"/>
        <v/>
      </c>
      <c r="E72" s="137" t="str">
        <f t="shared" si="168"/>
        <v/>
      </c>
      <c r="F72" s="135" t="str">
        <f t="shared" si="169"/>
        <v/>
      </c>
      <c r="G72" s="136" t="str">
        <f t="shared" si="170"/>
        <v/>
      </c>
      <c r="H72" s="137" t="str">
        <f t="shared" si="171"/>
        <v/>
      </c>
      <c r="I72" s="137" t="str">
        <f t="shared" si="172"/>
        <v/>
      </c>
      <c r="J72" s="135" t="str">
        <f t="shared" si="173"/>
        <v/>
      </c>
      <c r="K72" s="136" t="str">
        <f t="shared" si="174"/>
        <v/>
      </c>
      <c r="L72" s="137" t="str">
        <f t="shared" si="175"/>
        <v/>
      </c>
      <c r="M72" s="137" t="str">
        <f t="shared" si="176"/>
        <v/>
      </c>
      <c r="N72" s="135" t="str">
        <f t="shared" si="177"/>
        <v/>
      </c>
      <c r="O72" s="136" t="str">
        <f t="shared" si="178"/>
        <v/>
      </c>
      <c r="P72" s="137">
        <f t="shared" si="179"/>
        <v>0.0009586716645</v>
      </c>
      <c r="Q72" s="137">
        <f t="shared" si="180"/>
        <v>0.007232061943</v>
      </c>
      <c r="R72" s="135">
        <f t="shared" si="181"/>
        <v>0.004793358323</v>
      </c>
      <c r="S72" s="136">
        <f t="shared" si="182"/>
        <v>0.1370022016</v>
      </c>
      <c r="T72" s="135">
        <f t="shared" si="183"/>
        <v>0.0757350615</v>
      </c>
      <c r="U72" s="136">
        <f t="shared" si="184"/>
        <v>31.40893124</v>
      </c>
      <c r="V72" s="135">
        <f t="shared" si="185"/>
        <v>0.08148709149</v>
      </c>
      <c r="W72" s="138">
        <f t="shared" si="186"/>
        <v>31.5531655</v>
      </c>
      <c r="X72" s="1"/>
      <c r="Y72" s="1"/>
      <c r="Z72" s="1"/>
      <c r="AA72" s="1"/>
      <c r="AB72" s="1"/>
      <c r="AC72" s="45" t="s">
        <v>38</v>
      </c>
      <c r="AD72" s="135"/>
      <c r="AE72" s="136"/>
      <c r="AF72" s="137"/>
      <c r="AG72" s="137"/>
      <c r="AH72" s="135"/>
      <c r="AI72" s="136"/>
      <c r="AJ72" s="137"/>
      <c r="AK72" s="137"/>
      <c r="AL72" s="135"/>
      <c r="AM72" s="136"/>
      <c r="AN72" s="137"/>
      <c r="AO72" s="137"/>
      <c r="AP72" s="135">
        <f t="shared" si="199"/>
        <v>0.0008855670286</v>
      </c>
      <c r="AQ72" s="136">
        <f t="shared" si="200"/>
        <v>0.003693270919</v>
      </c>
      <c r="AR72" s="137">
        <f t="shared" si="201"/>
        <v>0</v>
      </c>
      <c r="AS72" s="137">
        <f t="shared" si="202"/>
        <v>0</v>
      </c>
      <c r="AT72" s="135">
        <f t="shared" si="203"/>
        <v>0.002656701086</v>
      </c>
      <c r="AU72" s="136">
        <f t="shared" si="204"/>
        <v>0.07633971267</v>
      </c>
      <c r="AV72" s="135">
        <f t="shared" si="231"/>
        <v>0.05933299091</v>
      </c>
      <c r="AW72" s="136">
        <f t="shared" si="232"/>
        <v>25.44634802</v>
      </c>
      <c r="AX72" s="135">
        <f t="shared" si="205"/>
        <v>0.06287525903</v>
      </c>
      <c r="AY72" s="138">
        <f t="shared" si="206"/>
        <v>25.52638101</v>
      </c>
      <c r="AZ72" s="1"/>
      <c r="BA72" s="1"/>
      <c r="BB72" s="1"/>
      <c r="BC72" s="1"/>
      <c r="BD72" s="1"/>
      <c r="BE72" s="45" t="s">
        <v>38</v>
      </c>
      <c r="BF72" s="139"/>
      <c r="BG72" s="140"/>
      <c r="BH72" s="141"/>
      <c r="BI72" s="141"/>
      <c r="BJ72" s="139"/>
      <c r="BK72" s="140"/>
      <c r="BL72" s="141"/>
      <c r="BM72" s="141"/>
      <c r="BN72" s="139"/>
      <c r="BO72" s="140"/>
      <c r="BP72" s="141"/>
      <c r="BQ72" s="141"/>
      <c r="BR72" s="139"/>
      <c r="BS72" s="140"/>
      <c r="BT72" s="141"/>
      <c r="BU72" s="141"/>
      <c r="BV72" s="139">
        <f t="shared" si="223"/>
        <v>0.001028045069</v>
      </c>
      <c r="BW72" s="140">
        <f t="shared" si="224"/>
        <v>0.04038966407</v>
      </c>
      <c r="BX72" s="139">
        <f t="shared" si="225"/>
        <v>0.04214984785</v>
      </c>
      <c r="BY72" s="140">
        <f t="shared" si="226"/>
        <v>16.42569985</v>
      </c>
      <c r="BZ72" s="139">
        <f t="shared" si="227"/>
        <v>0.04317789292</v>
      </c>
      <c r="CA72" s="49">
        <f t="shared" si="228"/>
        <v>16.46608951</v>
      </c>
      <c r="CB72" s="1"/>
    </row>
    <row r="73" ht="12.75" customHeight="1">
      <c r="A73" s="146" t="s">
        <v>17</v>
      </c>
      <c r="B73" s="147">
        <f t="shared" si="165"/>
        <v>16.27057549</v>
      </c>
      <c r="C73" s="148">
        <f t="shared" si="166"/>
        <v>0.3742450586</v>
      </c>
      <c r="D73" s="149">
        <f t="shared" si="167"/>
        <v>10.4035049</v>
      </c>
      <c r="E73" s="149">
        <f t="shared" si="168"/>
        <v>0.7245583952</v>
      </c>
      <c r="F73" s="147">
        <f t="shared" si="169"/>
        <v>14.37048825</v>
      </c>
      <c r="G73" s="148">
        <f t="shared" si="170"/>
        <v>1.976909032</v>
      </c>
      <c r="H73" s="149">
        <f t="shared" si="171"/>
        <v>22.7492786</v>
      </c>
      <c r="I73" s="149">
        <f t="shared" si="172"/>
        <v>7.054618286</v>
      </c>
      <c r="J73" s="147">
        <f t="shared" si="173"/>
        <v>16.85440653</v>
      </c>
      <c r="K73" s="148">
        <f t="shared" si="174"/>
        <v>11.3203985</v>
      </c>
      <c r="L73" s="149">
        <f t="shared" si="175"/>
        <v>11.6823729</v>
      </c>
      <c r="M73" s="149">
        <f t="shared" si="176"/>
        <v>15.27661697</v>
      </c>
      <c r="N73" s="147">
        <f t="shared" si="177"/>
        <v>6.239035193</v>
      </c>
      <c r="O73" s="148">
        <f t="shared" si="178"/>
        <v>17.05513442</v>
      </c>
      <c r="P73" s="149">
        <f t="shared" si="179"/>
        <v>0.9385395596</v>
      </c>
      <c r="Q73" s="149">
        <f t="shared" si="180"/>
        <v>5.807784014</v>
      </c>
      <c r="R73" s="147">
        <f t="shared" si="181"/>
        <v>0.3805926508</v>
      </c>
      <c r="S73" s="148">
        <f t="shared" si="182"/>
        <v>6.716409612</v>
      </c>
      <c r="T73" s="147">
        <f t="shared" si="183"/>
        <v>0.1112059131</v>
      </c>
      <c r="U73" s="148">
        <f t="shared" si="184"/>
        <v>33.69332571</v>
      </c>
      <c r="V73" s="150">
        <f t="shared" si="185"/>
        <v>100</v>
      </c>
      <c r="W73" s="151">
        <f t="shared" si="186"/>
        <v>100</v>
      </c>
      <c r="X73" s="1"/>
      <c r="Y73" s="1"/>
      <c r="Z73" s="1"/>
      <c r="AA73" s="1"/>
      <c r="AB73" s="1"/>
      <c r="AC73" s="146" t="s">
        <v>17</v>
      </c>
      <c r="AD73" s="147">
        <f>AD21*100/$AX$21</f>
        <v>22.72984892</v>
      </c>
      <c r="AE73" s="148">
        <f>AE21*100/$AY$21</f>
        <v>0.5361695461</v>
      </c>
      <c r="AF73" s="149">
        <f>AF21*100/$AX$21</f>
        <v>9.164733179</v>
      </c>
      <c r="AG73" s="149">
        <f>AG21*100/$AY$21</f>
        <v>0.726856548</v>
      </c>
      <c r="AH73" s="147">
        <f>AH21*100/$AX$21</f>
        <v>12.53254459</v>
      </c>
      <c r="AI73" s="148">
        <f>AI21*100/$AY$21</f>
        <v>1.969849277</v>
      </c>
      <c r="AJ73" s="149">
        <f>AJ21*100/$AX$21</f>
        <v>20.58677671</v>
      </c>
      <c r="AK73" s="149">
        <f>AK21*100/$AY$21</f>
        <v>7.310990485</v>
      </c>
      <c r="AL73" s="147">
        <f>AL21*100/$AX$21</f>
        <v>16.01725085</v>
      </c>
      <c r="AM73" s="148">
        <f>AM21*100/$AY$21</f>
        <v>12.20665119</v>
      </c>
      <c r="AN73" s="149">
        <f>AN21*100/$AX$21</f>
        <v>11.54956519</v>
      </c>
      <c r="AO73" s="149">
        <f>AO21*100/$AY$21</f>
        <v>17.09242052</v>
      </c>
      <c r="AP73" s="147">
        <f t="shared" si="199"/>
        <v>6.074989816</v>
      </c>
      <c r="AQ73" s="148">
        <f t="shared" si="200"/>
        <v>18.78806623</v>
      </c>
      <c r="AR73" s="149">
        <f t="shared" si="201"/>
        <v>0.8917659978</v>
      </c>
      <c r="AS73" s="149">
        <f t="shared" si="202"/>
        <v>6.297972391</v>
      </c>
      <c r="AT73" s="147">
        <f t="shared" si="203"/>
        <v>0.3595402136</v>
      </c>
      <c r="AU73" s="148">
        <f t="shared" si="204"/>
        <v>7.125904967</v>
      </c>
      <c r="AV73" s="147">
        <f t="shared" si="231"/>
        <v>0.092984538</v>
      </c>
      <c r="AW73" s="148">
        <f t="shared" si="232"/>
        <v>27.94511885</v>
      </c>
      <c r="AX73" s="150">
        <f t="shared" si="205"/>
        <v>100</v>
      </c>
      <c r="AY73" s="151">
        <f t="shared" si="206"/>
        <v>100</v>
      </c>
      <c r="AZ73" s="1"/>
      <c r="BA73" s="1"/>
      <c r="BB73" s="1"/>
      <c r="BC73" s="1"/>
      <c r="BD73" s="1"/>
      <c r="BE73" s="146" t="s">
        <v>17</v>
      </c>
      <c r="BF73" s="152">
        <f>BF21*100/$BZ$21</f>
        <v>10.12727198</v>
      </c>
      <c r="BG73" s="153">
        <f>BG21*100/$CA$21</f>
        <v>0.2608602751</v>
      </c>
      <c r="BH73" s="154">
        <f>BH21*100/$BZ$21</f>
        <v>7.990994325</v>
      </c>
      <c r="BI73" s="154">
        <f>BI21*100/$CA$21</f>
        <v>0.5532612201</v>
      </c>
      <c r="BJ73" s="152">
        <f>BJ21*100/$BZ$21</f>
        <v>13.05411629</v>
      </c>
      <c r="BK73" s="153">
        <f>BK21*100/$CA$21</f>
        <v>1.833368118</v>
      </c>
      <c r="BL73" s="154">
        <f>BL21*100/$BZ$21</f>
        <v>24.14672259</v>
      </c>
      <c r="BM73" s="154">
        <f>BM21*100/$CA$21</f>
        <v>7.70337911</v>
      </c>
      <c r="BN73" s="152">
        <f>BN21*100/$BZ$21</f>
        <v>20.1208981</v>
      </c>
      <c r="BO73" s="153">
        <f>BO21*100/$CA$21</f>
        <v>13.83485844</v>
      </c>
      <c r="BP73" s="154">
        <f>BP21*100/$BZ$21</f>
        <v>14.99917756</v>
      </c>
      <c r="BQ73" s="154">
        <f>BQ21*100/$CA$21</f>
        <v>20.10539884</v>
      </c>
      <c r="BR73" s="152">
        <f>BR21*100/$BZ$21</f>
        <v>7.939592072</v>
      </c>
      <c r="BS73" s="153">
        <f>BS21*100/$CA$21</f>
        <v>22.25124253</v>
      </c>
      <c r="BT73" s="154">
        <f>BT21*100/$BZ$21</f>
        <v>1.152438523</v>
      </c>
      <c r="BU73" s="154">
        <f>BU21*100/$CA$21</f>
        <v>7.350039458</v>
      </c>
      <c r="BV73" s="152">
        <f t="shared" si="223"/>
        <v>0.3896290813</v>
      </c>
      <c r="BW73" s="153">
        <f t="shared" si="224"/>
        <v>7.235986575</v>
      </c>
      <c r="BX73" s="152">
        <f t="shared" si="225"/>
        <v>0.07915947035</v>
      </c>
      <c r="BY73" s="153">
        <f t="shared" si="226"/>
        <v>18.87160544</v>
      </c>
      <c r="BZ73" s="150">
        <f t="shared" si="227"/>
        <v>100</v>
      </c>
      <c r="CA73" s="151">
        <f t="shared" si="228"/>
        <v>100</v>
      </c>
      <c r="CB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ht="12.75" customHeight="1">
      <c r="A75" s="159" t="s">
        <v>52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59" t="s">
        <v>53</v>
      </c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ht="12.75" customHeight="1">
      <c r="A76" s="158" t="s">
        <v>31</v>
      </c>
      <c r="B76" s="4" t="s">
        <v>7</v>
      </c>
      <c r="C76" s="5"/>
      <c r="D76" s="6" t="s">
        <v>8</v>
      </c>
      <c r="E76" s="5"/>
      <c r="F76" s="4" t="s">
        <v>9</v>
      </c>
      <c r="G76" s="5"/>
      <c r="H76" s="7" t="s">
        <v>10</v>
      </c>
      <c r="I76" s="8"/>
      <c r="J76" s="4" t="s">
        <v>11</v>
      </c>
      <c r="K76" s="5"/>
      <c r="L76" s="7" t="s">
        <v>12</v>
      </c>
      <c r="M76" s="8"/>
      <c r="N76" s="4" t="s">
        <v>13</v>
      </c>
      <c r="O76" s="5"/>
      <c r="P76" s="7" t="s">
        <v>14</v>
      </c>
      <c r="Q76" s="8"/>
      <c r="R76" s="4" t="s">
        <v>15</v>
      </c>
      <c r="S76" s="5"/>
      <c r="T76" s="4" t="s">
        <v>16</v>
      </c>
      <c r="U76" s="5"/>
      <c r="V76" s="7" t="s">
        <v>17</v>
      </c>
      <c r="W76" s="9"/>
      <c r="X76" s="10"/>
      <c r="Y76" s="1"/>
      <c r="Z76" s="1"/>
      <c r="AA76" s="1"/>
      <c r="AB76" s="1"/>
      <c r="AC76" s="158" t="s">
        <v>31</v>
      </c>
      <c r="AD76" s="4" t="s">
        <v>7</v>
      </c>
      <c r="AE76" s="5"/>
      <c r="AF76" s="6" t="s">
        <v>8</v>
      </c>
      <c r="AG76" s="5"/>
      <c r="AH76" s="4" t="s">
        <v>9</v>
      </c>
      <c r="AI76" s="5"/>
      <c r="AJ76" s="7" t="s">
        <v>10</v>
      </c>
      <c r="AK76" s="8"/>
      <c r="AL76" s="4" t="s">
        <v>11</v>
      </c>
      <c r="AM76" s="5"/>
      <c r="AN76" s="7" t="s">
        <v>12</v>
      </c>
      <c r="AO76" s="8"/>
      <c r="AP76" s="4" t="s">
        <v>13</v>
      </c>
      <c r="AQ76" s="5"/>
      <c r="AR76" s="7" t="s">
        <v>14</v>
      </c>
      <c r="AS76" s="8"/>
      <c r="AT76" s="4" t="s">
        <v>15</v>
      </c>
      <c r="AU76" s="5"/>
      <c r="AV76" s="4" t="s">
        <v>16</v>
      </c>
      <c r="AW76" s="5"/>
      <c r="AX76" s="7" t="s">
        <v>17</v>
      </c>
      <c r="AY76" s="9"/>
      <c r="AZ76" s="10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ht="12.75" customHeight="1">
      <c r="A77" s="124"/>
      <c r="B77" s="13" t="s">
        <v>20</v>
      </c>
      <c r="C77" s="13" t="s">
        <v>21</v>
      </c>
      <c r="D77" s="14" t="s">
        <v>20</v>
      </c>
      <c r="E77" s="13" t="s">
        <v>21</v>
      </c>
      <c r="F77" s="13" t="s">
        <v>20</v>
      </c>
      <c r="G77" s="13" t="s">
        <v>21</v>
      </c>
      <c r="H77" s="13" t="s">
        <v>20</v>
      </c>
      <c r="I77" s="13" t="s">
        <v>21</v>
      </c>
      <c r="J77" s="13" t="s">
        <v>20</v>
      </c>
      <c r="K77" s="13" t="s">
        <v>21</v>
      </c>
      <c r="L77" s="13" t="s">
        <v>20</v>
      </c>
      <c r="M77" s="13" t="s">
        <v>21</v>
      </c>
      <c r="N77" s="13" t="s">
        <v>20</v>
      </c>
      <c r="O77" s="13" t="s">
        <v>21</v>
      </c>
      <c r="P77" s="13" t="s">
        <v>20</v>
      </c>
      <c r="Q77" s="13" t="s">
        <v>21</v>
      </c>
      <c r="R77" s="13" t="s">
        <v>20</v>
      </c>
      <c r="S77" s="13" t="s">
        <v>21</v>
      </c>
      <c r="T77" s="13" t="s">
        <v>20</v>
      </c>
      <c r="U77" s="13" t="s">
        <v>21</v>
      </c>
      <c r="V77" s="13" t="s">
        <v>20</v>
      </c>
      <c r="W77" s="13" t="s">
        <v>21</v>
      </c>
      <c r="X77" s="15" t="s">
        <v>22</v>
      </c>
      <c r="Y77" s="1"/>
      <c r="Z77" s="1"/>
      <c r="AA77" s="1"/>
      <c r="AB77" s="1"/>
      <c r="AC77" s="124"/>
      <c r="AD77" s="13" t="s">
        <v>20</v>
      </c>
      <c r="AE77" s="13" t="s">
        <v>21</v>
      </c>
      <c r="AF77" s="14" t="s">
        <v>20</v>
      </c>
      <c r="AG77" s="13" t="s">
        <v>21</v>
      </c>
      <c r="AH77" s="13" t="s">
        <v>20</v>
      </c>
      <c r="AI77" s="13" t="s">
        <v>21</v>
      </c>
      <c r="AJ77" s="13" t="s">
        <v>20</v>
      </c>
      <c r="AK77" s="13" t="s">
        <v>21</v>
      </c>
      <c r="AL77" s="13" t="s">
        <v>20</v>
      </c>
      <c r="AM77" s="13" t="s">
        <v>21</v>
      </c>
      <c r="AN77" s="13" t="s">
        <v>20</v>
      </c>
      <c r="AO77" s="13" t="s">
        <v>21</v>
      </c>
      <c r="AP77" s="13" t="s">
        <v>20</v>
      </c>
      <c r="AQ77" s="13" t="s">
        <v>21</v>
      </c>
      <c r="AR77" s="13" t="s">
        <v>20</v>
      </c>
      <c r="AS77" s="13" t="s">
        <v>21</v>
      </c>
      <c r="AT77" s="13" t="s">
        <v>20</v>
      </c>
      <c r="AU77" s="13" t="s">
        <v>21</v>
      </c>
      <c r="AV77" s="13" t="s">
        <v>20</v>
      </c>
      <c r="AW77" s="13" t="s">
        <v>21</v>
      </c>
      <c r="AX77" s="13" t="s">
        <v>20</v>
      </c>
      <c r="AY77" s="13" t="s">
        <v>21</v>
      </c>
      <c r="AZ77" s="15" t="s">
        <v>22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ht="12.75" customHeight="1">
      <c r="A78" s="29">
        <v>1.0</v>
      </c>
      <c r="B78" s="30">
        <f t="shared" ref="B78:X78" si="233">IF(AND(ISBLANK(B6),ISBLANK(AD6)),"",B6-AD6)</f>
        <v>-8484</v>
      </c>
      <c r="C78" s="31">
        <f t="shared" si="233"/>
        <v>-1486.679426</v>
      </c>
      <c r="D78" s="32">
        <f t="shared" si="233"/>
        <v>496</v>
      </c>
      <c r="E78" s="32">
        <f t="shared" si="233"/>
        <v>318.4890169</v>
      </c>
      <c r="F78" s="30">
        <f t="shared" si="233"/>
        <v>692</v>
      </c>
      <c r="G78" s="31">
        <f t="shared" si="233"/>
        <v>856.1184582</v>
      </c>
      <c r="H78" s="32">
        <f t="shared" si="233"/>
        <v>255</v>
      </c>
      <c r="I78" s="32">
        <f t="shared" si="233"/>
        <v>199.8626948</v>
      </c>
      <c r="J78" s="30">
        <f t="shared" si="233"/>
        <v>-649</v>
      </c>
      <c r="K78" s="31">
        <f t="shared" si="233"/>
        <v>-4793.864911</v>
      </c>
      <c r="L78" s="32">
        <f t="shared" si="233"/>
        <v>-522</v>
      </c>
      <c r="M78" s="32">
        <f t="shared" si="233"/>
        <v>-7048.944531</v>
      </c>
      <c r="N78" s="30">
        <f t="shared" si="233"/>
        <v>-145</v>
      </c>
      <c r="O78" s="31">
        <f t="shared" si="233"/>
        <v>-4066.036554</v>
      </c>
      <c r="P78" s="32">
        <f t="shared" si="233"/>
        <v>-6</v>
      </c>
      <c r="Q78" s="32">
        <f t="shared" si="233"/>
        <v>-442.87</v>
      </c>
      <c r="R78" s="30">
        <f t="shared" si="233"/>
        <v>0</v>
      </c>
      <c r="S78" s="31">
        <f t="shared" si="233"/>
        <v>-157.7</v>
      </c>
      <c r="T78" s="30" t="str">
        <f t="shared" si="233"/>
        <v/>
      </c>
      <c r="U78" s="31" t="str">
        <f t="shared" si="233"/>
        <v/>
      </c>
      <c r="V78" s="32">
        <f t="shared" si="233"/>
        <v>-8363</v>
      </c>
      <c r="W78" s="35">
        <f t="shared" si="233"/>
        <v>-16621.62525</v>
      </c>
      <c r="X78" s="36">
        <f t="shared" si="233"/>
        <v>0.1706956878</v>
      </c>
      <c r="Y78" s="1"/>
      <c r="Z78" s="1"/>
      <c r="AA78" s="1"/>
      <c r="AB78" s="1"/>
      <c r="AC78" s="29">
        <v>1.0</v>
      </c>
      <c r="AD78" s="30">
        <f t="shared" ref="AD78:AZ78" si="234">AD6-BF6</f>
        <v>14889</v>
      </c>
      <c r="AE78" s="31">
        <f t="shared" si="234"/>
        <v>2804.776269</v>
      </c>
      <c r="AF78" s="32">
        <f t="shared" si="234"/>
        <v>1707</v>
      </c>
      <c r="AG78" s="32">
        <f t="shared" si="234"/>
        <v>1494.599225</v>
      </c>
      <c r="AH78" s="30">
        <f t="shared" si="234"/>
        <v>441</v>
      </c>
      <c r="AI78" s="31">
        <f t="shared" si="234"/>
        <v>930.9582332</v>
      </c>
      <c r="AJ78" s="32">
        <f t="shared" si="234"/>
        <v>-1203</v>
      </c>
      <c r="AK78" s="32">
        <f t="shared" si="234"/>
        <v>-3216.144152</v>
      </c>
      <c r="AL78" s="30">
        <f t="shared" si="234"/>
        <v>-1283</v>
      </c>
      <c r="AM78" s="31">
        <f t="shared" si="234"/>
        <v>-8275.447637</v>
      </c>
      <c r="AN78" s="32">
        <f t="shared" si="234"/>
        <v>-752</v>
      </c>
      <c r="AO78" s="32">
        <f t="shared" si="234"/>
        <v>-9863.636968</v>
      </c>
      <c r="AP78" s="30">
        <f t="shared" si="234"/>
        <v>-209</v>
      </c>
      <c r="AQ78" s="31">
        <f t="shared" si="234"/>
        <v>-5753.164855</v>
      </c>
      <c r="AR78" s="32">
        <f t="shared" si="234"/>
        <v>-19</v>
      </c>
      <c r="AS78" s="32">
        <f t="shared" si="234"/>
        <v>-1157.005</v>
      </c>
      <c r="AT78" s="30">
        <f t="shared" si="234"/>
        <v>0</v>
      </c>
      <c r="AU78" s="31">
        <f t="shared" si="234"/>
        <v>7.1</v>
      </c>
      <c r="AV78" s="30">
        <f t="shared" si="234"/>
        <v>0</v>
      </c>
      <c r="AW78" s="31">
        <f t="shared" si="234"/>
        <v>0</v>
      </c>
      <c r="AX78" s="32">
        <f t="shared" si="234"/>
        <v>13571</v>
      </c>
      <c r="AY78" s="35">
        <f t="shared" si="234"/>
        <v>-23027.96489</v>
      </c>
      <c r="AZ78" s="36">
        <f t="shared" si="234"/>
        <v>-1.196789669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ht="12.75" customHeight="1">
      <c r="A79" s="37">
        <v>2.0</v>
      </c>
      <c r="B79" s="38">
        <f t="shared" ref="B79:X79" si="235">IF(AND(ISBLANK(B7),ISBLANK(AD7)),"",B7-AD7)</f>
        <v>-208</v>
      </c>
      <c r="C79" s="39">
        <f t="shared" si="235"/>
        <v>-63.54939976</v>
      </c>
      <c r="D79" s="40">
        <f t="shared" si="235"/>
        <v>-8</v>
      </c>
      <c r="E79" s="40">
        <f t="shared" si="235"/>
        <v>-4.90098047</v>
      </c>
      <c r="F79" s="38">
        <f t="shared" si="235"/>
        <v>194</v>
      </c>
      <c r="G79" s="39">
        <f t="shared" si="235"/>
        <v>268.669026</v>
      </c>
      <c r="H79" s="40">
        <f t="shared" si="235"/>
        <v>97</v>
      </c>
      <c r="I79" s="40">
        <f t="shared" si="235"/>
        <v>29.70298401</v>
      </c>
      <c r="J79" s="38">
        <f t="shared" si="235"/>
        <v>-101</v>
      </c>
      <c r="K79" s="39">
        <f t="shared" si="235"/>
        <v>-955.0167559</v>
      </c>
      <c r="L79" s="40">
        <f t="shared" si="235"/>
        <v>-352</v>
      </c>
      <c r="M79" s="40">
        <f t="shared" si="235"/>
        <v>-4967.748105</v>
      </c>
      <c r="N79" s="38">
        <f t="shared" si="235"/>
        <v>-209</v>
      </c>
      <c r="O79" s="39">
        <f t="shared" si="235"/>
        <v>-6342.699259</v>
      </c>
      <c r="P79" s="40">
        <f t="shared" si="235"/>
        <v>-10</v>
      </c>
      <c r="Q79" s="40">
        <f t="shared" si="235"/>
        <v>-581.64</v>
      </c>
      <c r="R79" s="38">
        <f t="shared" si="235"/>
        <v>-6</v>
      </c>
      <c r="S79" s="39">
        <f t="shared" si="235"/>
        <v>-1371.021751</v>
      </c>
      <c r="T79" s="38" t="str">
        <f t="shared" si="235"/>
        <v/>
      </c>
      <c r="U79" s="39" t="str">
        <f t="shared" si="235"/>
        <v/>
      </c>
      <c r="V79" s="40">
        <f t="shared" si="235"/>
        <v>-603</v>
      </c>
      <c r="W79" s="40">
        <f t="shared" si="235"/>
        <v>-13988.20424</v>
      </c>
      <c r="X79" s="41">
        <f t="shared" si="235"/>
        <v>-0.4215582915</v>
      </c>
      <c r="Y79" s="1"/>
      <c r="Z79" s="1"/>
      <c r="AA79" s="1"/>
      <c r="AB79" s="1"/>
      <c r="AC79" s="37">
        <v>2.0</v>
      </c>
      <c r="AD79" s="38">
        <f t="shared" ref="AD79:AZ79" si="236">AD7-BF7</f>
        <v>842</v>
      </c>
      <c r="AE79" s="39">
        <f t="shared" si="236"/>
        <v>250.6007509</v>
      </c>
      <c r="AF79" s="40">
        <f t="shared" si="236"/>
        <v>651</v>
      </c>
      <c r="AG79" s="40">
        <f t="shared" si="236"/>
        <v>499.0553032</v>
      </c>
      <c r="AH79" s="38">
        <f t="shared" si="236"/>
        <v>656</v>
      </c>
      <c r="AI79" s="39">
        <f t="shared" si="236"/>
        <v>986.6496939</v>
      </c>
      <c r="AJ79" s="40">
        <f t="shared" si="236"/>
        <v>236</v>
      </c>
      <c r="AK79" s="40">
        <f t="shared" si="236"/>
        <v>872.8421145</v>
      </c>
      <c r="AL79" s="38">
        <f t="shared" si="236"/>
        <v>-543</v>
      </c>
      <c r="AM79" s="39">
        <f t="shared" si="236"/>
        <v>-3945.126496</v>
      </c>
      <c r="AN79" s="40">
        <f t="shared" si="236"/>
        <v>-585</v>
      </c>
      <c r="AO79" s="40">
        <f t="shared" si="236"/>
        <v>-7958.828559</v>
      </c>
      <c r="AP79" s="38">
        <f t="shared" si="236"/>
        <v>-251</v>
      </c>
      <c r="AQ79" s="39">
        <f t="shared" si="236"/>
        <v>-6991.107339</v>
      </c>
      <c r="AR79" s="40">
        <f t="shared" si="236"/>
        <v>-9</v>
      </c>
      <c r="AS79" s="40">
        <f t="shared" si="236"/>
        <v>-581.9718433</v>
      </c>
      <c r="AT79" s="38">
        <f t="shared" si="236"/>
        <v>0</v>
      </c>
      <c r="AU79" s="39">
        <f t="shared" si="236"/>
        <v>205.6</v>
      </c>
      <c r="AV79" s="38">
        <f t="shared" si="236"/>
        <v>0</v>
      </c>
      <c r="AW79" s="39">
        <f t="shared" si="236"/>
        <v>0</v>
      </c>
      <c r="AX79" s="40">
        <f t="shared" si="236"/>
        <v>997</v>
      </c>
      <c r="AY79" s="40">
        <f t="shared" si="236"/>
        <v>-16662.28637</v>
      </c>
      <c r="AZ79" s="41">
        <f t="shared" si="236"/>
        <v>-1.077868052</v>
      </c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ht="12.75" customHeight="1">
      <c r="A80" s="37">
        <v>3.0</v>
      </c>
      <c r="B80" s="38">
        <f t="shared" ref="B80:X80" si="237">IF(AND(ISBLANK(B8),ISBLANK(AD8)),"",B8-AD8)</f>
        <v>-12</v>
      </c>
      <c r="C80" s="39">
        <f t="shared" si="237"/>
        <v>0.3246424851</v>
      </c>
      <c r="D80" s="40">
        <f t="shared" si="237"/>
        <v>43</v>
      </c>
      <c r="E80" s="40">
        <f t="shared" si="237"/>
        <v>36.28460519</v>
      </c>
      <c r="F80" s="38">
        <f t="shared" si="237"/>
        <v>-2</v>
      </c>
      <c r="G80" s="39">
        <f t="shared" si="237"/>
        <v>-19.56618587</v>
      </c>
      <c r="H80" s="40">
        <f t="shared" si="237"/>
        <v>100</v>
      </c>
      <c r="I80" s="40">
        <f t="shared" si="237"/>
        <v>375.2857138</v>
      </c>
      <c r="J80" s="38">
        <f t="shared" si="237"/>
        <v>111</v>
      </c>
      <c r="K80" s="39">
        <f t="shared" si="237"/>
        <v>813.8488498</v>
      </c>
      <c r="L80" s="40">
        <f t="shared" si="237"/>
        <v>-204</v>
      </c>
      <c r="M80" s="40">
        <f t="shared" si="237"/>
        <v>-2993.240025</v>
      </c>
      <c r="N80" s="38">
        <f t="shared" si="237"/>
        <v>-134</v>
      </c>
      <c r="O80" s="39">
        <f t="shared" si="237"/>
        <v>-3506.268458</v>
      </c>
      <c r="P80" s="40">
        <f t="shared" si="237"/>
        <v>-1</v>
      </c>
      <c r="Q80" s="40">
        <f t="shared" si="237"/>
        <v>-207.3496243</v>
      </c>
      <c r="R80" s="38">
        <f t="shared" si="237"/>
        <v>-2</v>
      </c>
      <c r="S80" s="39">
        <f t="shared" si="237"/>
        <v>-179.95</v>
      </c>
      <c r="T80" s="38" t="str">
        <f t="shared" si="237"/>
        <v/>
      </c>
      <c r="U80" s="39" t="str">
        <f t="shared" si="237"/>
        <v/>
      </c>
      <c r="V80" s="40">
        <f t="shared" si="237"/>
        <v>-101</v>
      </c>
      <c r="W80" s="40">
        <f t="shared" si="237"/>
        <v>-5680.630482</v>
      </c>
      <c r="X80" s="41">
        <f t="shared" si="237"/>
        <v>-0.4846624959</v>
      </c>
      <c r="Y80" s="1"/>
      <c r="Z80" s="1"/>
      <c r="AA80" s="1"/>
      <c r="AB80" s="1"/>
      <c r="AC80" s="37">
        <v>3.0</v>
      </c>
      <c r="AD80" s="38">
        <f t="shared" ref="AD80:AZ80" si="238">AD8-BF8</f>
        <v>66</v>
      </c>
      <c r="AE80" s="39">
        <f t="shared" si="238"/>
        <v>18.73547624</v>
      </c>
      <c r="AF80" s="40">
        <f t="shared" si="238"/>
        <v>150</v>
      </c>
      <c r="AG80" s="40">
        <f t="shared" si="238"/>
        <v>109.7509497</v>
      </c>
      <c r="AH80" s="38">
        <f t="shared" si="238"/>
        <v>219</v>
      </c>
      <c r="AI80" s="39">
        <f t="shared" si="238"/>
        <v>343.6535506</v>
      </c>
      <c r="AJ80" s="40">
        <f t="shared" si="238"/>
        <v>349</v>
      </c>
      <c r="AK80" s="40">
        <f t="shared" si="238"/>
        <v>1104.530444</v>
      </c>
      <c r="AL80" s="38">
        <f t="shared" si="238"/>
        <v>-35</v>
      </c>
      <c r="AM80" s="39">
        <f t="shared" si="238"/>
        <v>-217.6448575</v>
      </c>
      <c r="AN80" s="40">
        <f t="shared" si="238"/>
        <v>-288</v>
      </c>
      <c r="AO80" s="40">
        <f t="shared" si="238"/>
        <v>-4218.457391</v>
      </c>
      <c r="AP80" s="38">
        <f t="shared" si="238"/>
        <v>-249</v>
      </c>
      <c r="AQ80" s="39">
        <f t="shared" si="238"/>
        <v>-7029.204992</v>
      </c>
      <c r="AR80" s="40">
        <f t="shared" si="238"/>
        <v>-20</v>
      </c>
      <c r="AS80" s="40">
        <f t="shared" si="238"/>
        <v>-1369.457303</v>
      </c>
      <c r="AT80" s="38">
        <f t="shared" si="238"/>
        <v>0</v>
      </c>
      <c r="AU80" s="39">
        <f t="shared" si="238"/>
        <v>-86.04</v>
      </c>
      <c r="AV80" s="38">
        <f t="shared" si="238"/>
        <v>0</v>
      </c>
      <c r="AW80" s="39">
        <f t="shared" si="238"/>
        <v>0</v>
      </c>
      <c r="AX80" s="40">
        <f t="shared" si="238"/>
        <v>192</v>
      </c>
      <c r="AY80" s="40">
        <f t="shared" si="238"/>
        <v>-11344.13412</v>
      </c>
      <c r="AZ80" s="41">
        <f t="shared" si="238"/>
        <v>-1.433391818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ht="12.75" customHeight="1">
      <c r="A81" s="37">
        <v>4.0</v>
      </c>
      <c r="B81" s="38">
        <f t="shared" ref="B81:X81" si="239">IF(AND(ISBLANK(B9),ISBLANK(AD9)),"",B9-AD9)</f>
        <v>-17</v>
      </c>
      <c r="C81" s="39">
        <f t="shared" si="239"/>
        <v>-2.174702254</v>
      </c>
      <c r="D81" s="40">
        <f t="shared" si="239"/>
        <v>-21</v>
      </c>
      <c r="E81" s="40">
        <f t="shared" si="239"/>
        <v>-17.68401443</v>
      </c>
      <c r="F81" s="38">
        <f t="shared" si="239"/>
        <v>-15</v>
      </c>
      <c r="G81" s="39">
        <f t="shared" si="239"/>
        <v>-21.33285469</v>
      </c>
      <c r="H81" s="40">
        <f t="shared" si="239"/>
        <v>94</v>
      </c>
      <c r="I81" s="40">
        <f t="shared" si="239"/>
        <v>308.5349613</v>
      </c>
      <c r="J81" s="38">
        <f t="shared" si="239"/>
        <v>54</v>
      </c>
      <c r="K81" s="39">
        <f t="shared" si="239"/>
        <v>375.0760292</v>
      </c>
      <c r="L81" s="40">
        <f t="shared" si="239"/>
        <v>71</v>
      </c>
      <c r="M81" s="40">
        <f t="shared" si="239"/>
        <v>903.9207719</v>
      </c>
      <c r="N81" s="38">
        <f t="shared" si="239"/>
        <v>-16</v>
      </c>
      <c r="O81" s="39">
        <f t="shared" si="239"/>
        <v>-828.3760446</v>
      </c>
      <c r="P81" s="40">
        <f t="shared" si="239"/>
        <v>-21</v>
      </c>
      <c r="Q81" s="40">
        <f t="shared" si="239"/>
        <v>-1488.2025</v>
      </c>
      <c r="R81" s="38">
        <f t="shared" si="239"/>
        <v>0</v>
      </c>
      <c r="S81" s="39">
        <f t="shared" si="239"/>
        <v>115.73</v>
      </c>
      <c r="T81" s="38" t="str">
        <f t="shared" si="239"/>
        <v/>
      </c>
      <c r="U81" s="39" t="str">
        <f t="shared" si="239"/>
        <v/>
      </c>
      <c r="V81" s="40">
        <f t="shared" si="239"/>
        <v>129</v>
      </c>
      <c r="W81" s="40">
        <f t="shared" si="239"/>
        <v>-654.5083535</v>
      </c>
      <c r="X81" s="41">
        <f t="shared" si="239"/>
        <v>-0.5394319548</v>
      </c>
      <c r="Y81" s="1"/>
      <c r="Z81" s="1"/>
      <c r="AA81" s="1"/>
      <c r="AB81" s="1"/>
      <c r="AC81" s="37">
        <v>4.0</v>
      </c>
      <c r="AD81" s="38">
        <f t="shared" ref="AD81:AZ81" si="240">AD9-BF9</f>
        <v>19</v>
      </c>
      <c r="AE81" s="39">
        <f t="shared" si="240"/>
        <v>4.784097557</v>
      </c>
      <c r="AF81" s="40">
        <f t="shared" si="240"/>
        <v>40</v>
      </c>
      <c r="AG81" s="40">
        <f t="shared" si="240"/>
        <v>31.16467278</v>
      </c>
      <c r="AH81" s="38">
        <f t="shared" si="240"/>
        <v>64</v>
      </c>
      <c r="AI81" s="39">
        <f t="shared" si="240"/>
        <v>98.01619655</v>
      </c>
      <c r="AJ81" s="40">
        <f t="shared" si="240"/>
        <v>127</v>
      </c>
      <c r="AK81" s="40">
        <f t="shared" si="240"/>
        <v>427.1713501</v>
      </c>
      <c r="AL81" s="38">
        <f t="shared" si="240"/>
        <v>182</v>
      </c>
      <c r="AM81" s="39">
        <f t="shared" si="240"/>
        <v>1316.563053</v>
      </c>
      <c r="AN81" s="40">
        <f t="shared" si="240"/>
        <v>-71</v>
      </c>
      <c r="AO81" s="40">
        <f t="shared" si="240"/>
        <v>-1124.148447</v>
      </c>
      <c r="AP81" s="38">
        <f t="shared" si="240"/>
        <v>-144</v>
      </c>
      <c r="AQ81" s="39">
        <f t="shared" si="240"/>
        <v>-4206.662435</v>
      </c>
      <c r="AR81" s="40">
        <f t="shared" si="240"/>
        <v>-32</v>
      </c>
      <c r="AS81" s="40">
        <f t="shared" si="240"/>
        <v>-1942.576713</v>
      </c>
      <c r="AT81" s="38">
        <f t="shared" si="240"/>
        <v>-2</v>
      </c>
      <c r="AU81" s="39">
        <f t="shared" si="240"/>
        <v>-277.19998</v>
      </c>
      <c r="AV81" s="38">
        <f t="shared" si="240"/>
        <v>0</v>
      </c>
      <c r="AW81" s="39">
        <f t="shared" si="240"/>
        <v>0</v>
      </c>
      <c r="AX81" s="40">
        <f t="shared" si="240"/>
        <v>183</v>
      </c>
      <c r="AY81" s="40">
        <f t="shared" si="240"/>
        <v>-5672.888205</v>
      </c>
      <c r="AZ81" s="41">
        <f t="shared" si="240"/>
        <v>-1.933623963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ht="12.75" customHeight="1">
      <c r="A82" s="37">
        <v>5.0</v>
      </c>
      <c r="B82" s="38">
        <f t="shared" ref="B82:X82" si="241">IF(AND(ISBLANK(B10),ISBLANK(AD10)),"",B10-AD10)</f>
        <v>26</v>
      </c>
      <c r="C82" s="39">
        <f t="shared" si="241"/>
        <v>8.522157072</v>
      </c>
      <c r="D82" s="40">
        <f t="shared" si="241"/>
        <v>0</v>
      </c>
      <c r="E82" s="40">
        <f t="shared" si="241"/>
        <v>1.190002778</v>
      </c>
      <c r="F82" s="38">
        <f t="shared" si="241"/>
        <v>-10</v>
      </c>
      <c r="G82" s="39">
        <f t="shared" si="241"/>
        <v>-12.92718585</v>
      </c>
      <c r="H82" s="40">
        <f t="shared" si="241"/>
        <v>22</v>
      </c>
      <c r="I82" s="40">
        <f t="shared" si="241"/>
        <v>100.0487959</v>
      </c>
      <c r="J82" s="38">
        <f t="shared" si="241"/>
        <v>31</v>
      </c>
      <c r="K82" s="39">
        <f t="shared" si="241"/>
        <v>241.4490162</v>
      </c>
      <c r="L82" s="40">
        <f t="shared" si="241"/>
        <v>13</v>
      </c>
      <c r="M82" s="40">
        <f t="shared" si="241"/>
        <v>166.9996777</v>
      </c>
      <c r="N82" s="38">
        <f t="shared" si="241"/>
        <v>-42</v>
      </c>
      <c r="O82" s="39">
        <f t="shared" si="241"/>
        <v>-1395.695986</v>
      </c>
      <c r="P82" s="40">
        <f t="shared" si="241"/>
        <v>-3</v>
      </c>
      <c r="Q82" s="40">
        <f t="shared" si="241"/>
        <v>-192.0814943</v>
      </c>
      <c r="R82" s="38">
        <f t="shared" si="241"/>
        <v>-3</v>
      </c>
      <c r="S82" s="39">
        <f t="shared" si="241"/>
        <v>-488.94</v>
      </c>
      <c r="T82" s="38" t="str">
        <f t="shared" si="241"/>
        <v/>
      </c>
      <c r="U82" s="39" t="str">
        <f t="shared" si="241"/>
        <v/>
      </c>
      <c r="V82" s="40">
        <f t="shared" si="241"/>
        <v>34</v>
      </c>
      <c r="W82" s="40">
        <f t="shared" si="241"/>
        <v>-1571.435016</v>
      </c>
      <c r="X82" s="41">
        <f t="shared" si="241"/>
        <v>-0.9232417198</v>
      </c>
      <c r="Y82" s="1"/>
      <c r="Z82" s="1"/>
      <c r="AA82" s="1"/>
      <c r="AB82" s="1"/>
      <c r="AC82" s="37">
        <v>5.0</v>
      </c>
      <c r="AD82" s="38">
        <f t="shared" ref="AD82:AZ82" si="242">AD10-BF10</f>
        <v>-3</v>
      </c>
      <c r="AE82" s="39">
        <f t="shared" si="242"/>
        <v>-0.9658379542</v>
      </c>
      <c r="AF82" s="40">
        <f t="shared" si="242"/>
        <v>18</v>
      </c>
      <c r="AG82" s="40">
        <f t="shared" si="242"/>
        <v>14.1179597</v>
      </c>
      <c r="AH82" s="38">
        <f t="shared" si="242"/>
        <v>43</v>
      </c>
      <c r="AI82" s="39">
        <f t="shared" si="242"/>
        <v>60.95225162</v>
      </c>
      <c r="AJ82" s="40">
        <f t="shared" si="242"/>
        <v>98</v>
      </c>
      <c r="AK82" s="40">
        <f t="shared" si="242"/>
        <v>319.2207451</v>
      </c>
      <c r="AL82" s="38">
        <f t="shared" si="242"/>
        <v>37</v>
      </c>
      <c r="AM82" s="39">
        <f t="shared" si="242"/>
        <v>286.7561885</v>
      </c>
      <c r="AN82" s="40">
        <f t="shared" si="242"/>
        <v>37</v>
      </c>
      <c r="AO82" s="40">
        <f t="shared" si="242"/>
        <v>540.062912</v>
      </c>
      <c r="AP82" s="38">
        <f t="shared" si="242"/>
        <v>-112</v>
      </c>
      <c r="AQ82" s="39">
        <f t="shared" si="242"/>
        <v>-3658.780717</v>
      </c>
      <c r="AR82" s="40">
        <f t="shared" si="242"/>
        <v>-28</v>
      </c>
      <c r="AS82" s="40">
        <f t="shared" si="242"/>
        <v>-1643.01737</v>
      </c>
      <c r="AT82" s="38">
        <f t="shared" si="242"/>
        <v>-1</v>
      </c>
      <c r="AU82" s="39">
        <f t="shared" si="242"/>
        <v>-149.5</v>
      </c>
      <c r="AV82" s="38">
        <f t="shared" si="242"/>
        <v>0</v>
      </c>
      <c r="AW82" s="39">
        <f t="shared" si="242"/>
        <v>0</v>
      </c>
      <c r="AX82" s="40">
        <f t="shared" si="242"/>
        <v>89</v>
      </c>
      <c r="AY82" s="40">
        <f t="shared" si="242"/>
        <v>-4231.153868</v>
      </c>
      <c r="AZ82" s="41">
        <f t="shared" si="242"/>
        <v>-2.604395463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ht="12.75" customHeight="1">
      <c r="A83" s="37">
        <v>6.0</v>
      </c>
      <c r="B83" s="38">
        <f t="shared" ref="B83:X83" si="243">IF(AND(ISBLANK(B11),ISBLANK(AD11)),"",B11-AD11)</f>
        <v>3</v>
      </c>
      <c r="C83" s="39">
        <f t="shared" si="243"/>
        <v>0.5742857143</v>
      </c>
      <c r="D83" s="40">
        <f t="shared" si="243"/>
        <v>-10</v>
      </c>
      <c r="E83" s="40">
        <f t="shared" si="243"/>
        <v>-8.090387255</v>
      </c>
      <c r="F83" s="38">
        <f t="shared" si="243"/>
        <v>-4</v>
      </c>
      <c r="G83" s="39">
        <f t="shared" si="243"/>
        <v>-9.948943699</v>
      </c>
      <c r="H83" s="40">
        <f t="shared" si="243"/>
        <v>-7</v>
      </c>
      <c r="I83" s="40">
        <f t="shared" si="243"/>
        <v>-6.00529692</v>
      </c>
      <c r="J83" s="38">
        <f t="shared" si="243"/>
        <v>43</v>
      </c>
      <c r="K83" s="39">
        <f t="shared" si="243"/>
        <v>333.8017913</v>
      </c>
      <c r="L83" s="40">
        <f t="shared" si="243"/>
        <v>39</v>
      </c>
      <c r="M83" s="40">
        <f t="shared" si="243"/>
        <v>536.8646044</v>
      </c>
      <c r="N83" s="38">
        <f t="shared" si="243"/>
        <v>42</v>
      </c>
      <c r="O83" s="39">
        <f t="shared" si="243"/>
        <v>1239.190389</v>
      </c>
      <c r="P83" s="40">
        <f t="shared" si="243"/>
        <v>-21</v>
      </c>
      <c r="Q83" s="40">
        <f t="shared" si="243"/>
        <v>-1585.203304</v>
      </c>
      <c r="R83" s="38">
        <f t="shared" si="243"/>
        <v>-6</v>
      </c>
      <c r="S83" s="39">
        <f t="shared" si="243"/>
        <v>-548.01</v>
      </c>
      <c r="T83" s="38" t="str">
        <f t="shared" si="243"/>
        <v/>
      </c>
      <c r="U83" s="39" t="str">
        <f t="shared" si="243"/>
        <v/>
      </c>
      <c r="V83" s="40">
        <f t="shared" si="243"/>
        <v>79</v>
      </c>
      <c r="W83" s="40">
        <f t="shared" si="243"/>
        <v>-46.8268616</v>
      </c>
      <c r="X83" s="41">
        <f t="shared" si="243"/>
        <v>-1.438803816</v>
      </c>
      <c r="Y83" s="1"/>
      <c r="Z83" s="1"/>
      <c r="AA83" s="1"/>
      <c r="AB83" s="1"/>
      <c r="AC83" s="37">
        <v>6.0</v>
      </c>
      <c r="AD83" s="38">
        <f t="shared" ref="AD83:AZ83" si="244">AD11-BF11</f>
        <v>0</v>
      </c>
      <c r="AE83" s="39">
        <f t="shared" si="244"/>
        <v>0</v>
      </c>
      <c r="AF83" s="40">
        <f t="shared" si="244"/>
        <v>8</v>
      </c>
      <c r="AG83" s="40">
        <f t="shared" si="244"/>
        <v>5.640916667</v>
      </c>
      <c r="AH83" s="38">
        <f t="shared" si="244"/>
        <v>9</v>
      </c>
      <c r="AI83" s="39">
        <f t="shared" si="244"/>
        <v>15.6738636</v>
      </c>
      <c r="AJ83" s="40">
        <f t="shared" si="244"/>
        <v>55</v>
      </c>
      <c r="AK83" s="40">
        <f t="shared" si="244"/>
        <v>193.4966346</v>
      </c>
      <c r="AL83" s="38">
        <f t="shared" si="244"/>
        <v>57</v>
      </c>
      <c r="AM83" s="39">
        <f t="shared" si="244"/>
        <v>412.8327191</v>
      </c>
      <c r="AN83" s="40">
        <f t="shared" si="244"/>
        <v>25</v>
      </c>
      <c r="AO83" s="40">
        <f t="shared" si="244"/>
        <v>315.244864</v>
      </c>
      <c r="AP83" s="38">
        <f t="shared" si="244"/>
        <v>-50</v>
      </c>
      <c r="AQ83" s="39">
        <f t="shared" si="244"/>
        <v>-1565.255622</v>
      </c>
      <c r="AR83" s="40">
        <f t="shared" si="244"/>
        <v>-9</v>
      </c>
      <c r="AS83" s="40">
        <f t="shared" si="244"/>
        <v>-624.3672244</v>
      </c>
      <c r="AT83" s="38">
        <f t="shared" si="244"/>
        <v>6</v>
      </c>
      <c r="AU83" s="39">
        <f t="shared" si="244"/>
        <v>791.9815367</v>
      </c>
      <c r="AV83" s="38">
        <f t="shared" si="244"/>
        <v>0</v>
      </c>
      <c r="AW83" s="39">
        <f t="shared" si="244"/>
        <v>0</v>
      </c>
      <c r="AX83" s="40">
        <f t="shared" si="244"/>
        <v>101</v>
      </c>
      <c r="AY83" s="40">
        <f t="shared" si="244"/>
        <v>-454.7523114</v>
      </c>
      <c r="AZ83" s="41">
        <f t="shared" si="244"/>
        <v>-2.501281047</v>
      </c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ht="12.75" customHeight="1">
      <c r="A84" s="37">
        <v>7.0</v>
      </c>
      <c r="B84" s="38">
        <f t="shared" ref="B84:X84" si="245">IF(AND(ISBLANK(B12),ISBLANK(AD12)),"",B12-AD12)</f>
        <v>-3</v>
      </c>
      <c r="C84" s="39">
        <f t="shared" si="245"/>
        <v>-0.8537142857</v>
      </c>
      <c r="D84" s="40">
        <f t="shared" si="245"/>
        <v>6</v>
      </c>
      <c r="E84" s="40">
        <f t="shared" si="245"/>
        <v>5.6325</v>
      </c>
      <c r="F84" s="38">
        <f t="shared" si="245"/>
        <v>-7</v>
      </c>
      <c r="G84" s="39">
        <f t="shared" si="245"/>
        <v>-9.270277778</v>
      </c>
      <c r="H84" s="40">
        <f t="shared" si="245"/>
        <v>-24</v>
      </c>
      <c r="I84" s="40">
        <f t="shared" si="245"/>
        <v>-106.6369532</v>
      </c>
      <c r="J84" s="38">
        <f t="shared" si="245"/>
        <v>12</v>
      </c>
      <c r="K84" s="39">
        <f t="shared" si="245"/>
        <v>89.51835841</v>
      </c>
      <c r="L84" s="40">
        <f t="shared" si="245"/>
        <v>59</v>
      </c>
      <c r="M84" s="40">
        <f t="shared" si="245"/>
        <v>881.6921798</v>
      </c>
      <c r="N84" s="38">
        <f t="shared" si="245"/>
        <v>-15</v>
      </c>
      <c r="O84" s="39">
        <f t="shared" si="245"/>
        <v>-562.5712511</v>
      </c>
      <c r="P84" s="40">
        <f t="shared" si="245"/>
        <v>-1</v>
      </c>
      <c r="Q84" s="40">
        <f t="shared" si="245"/>
        <v>36.44985614</v>
      </c>
      <c r="R84" s="38">
        <f t="shared" si="245"/>
        <v>5</v>
      </c>
      <c r="S84" s="39">
        <f t="shared" si="245"/>
        <v>598.315</v>
      </c>
      <c r="T84" s="38" t="str">
        <f t="shared" si="245"/>
        <v/>
      </c>
      <c r="U84" s="39" t="str">
        <f t="shared" si="245"/>
        <v/>
      </c>
      <c r="V84" s="40">
        <f t="shared" si="245"/>
        <v>32</v>
      </c>
      <c r="W84" s="40">
        <f t="shared" si="245"/>
        <v>932.275698</v>
      </c>
      <c r="X84" s="41">
        <f t="shared" si="245"/>
        <v>0.130175093</v>
      </c>
      <c r="Y84" s="1"/>
      <c r="Z84" s="1"/>
      <c r="AA84" s="1"/>
      <c r="AB84" s="1"/>
      <c r="AC84" s="37">
        <v>7.0</v>
      </c>
      <c r="AD84" s="38">
        <f t="shared" ref="AD84:AZ84" si="246">AD12-BF12</f>
        <v>3</v>
      </c>
      <c r="AE84" s="39">
        <f t="shared" si="246"/>
        <v>0.8537142857</v>
      </c>
      <c r="AF84" s="40">
        <f t="shared" si="246"/>
        <v>-1</v>
      </c>
      <c r="AG84" s="40">
        <f t="shared" si="246"/>
        <v>-0.9282</v>
      </c>
      <c r="AH84" s="38">
        <f t="shared" si="246"/>
        <v>11</v>
      </c>
      <c r="AI84" s="39">
        <f t="shared" si="246"/>
        <v>15.04910278</v>
      </c>
      <c r="AJ84" s="40">
        <f t="shared" si="246"/>
        <v>21</v>
      </c>
      <c r="AK84" s="40">
        <f t="shared" si="246"/>
        <v>88.49831451</v>
      </c>
      <c r="AL84" s="38">
        <f t="shared" si="246"/>
        <v>11</v>
      </c>
      <c r="AM84" s="39">
        <f t="shared" si="246"/>
        <v>47.39180747</v>
      </c>
      <c r="AN84" s="40">
        <f t="shared" si="246"/>
        <v>-7</v>
      </c>
      <c r="AO84" s="40">
        <f t="shared" si="246"/>
        <v>-114.2526613</v>
      </c>
      <c r="AP84" s="38">
        <f t="shared" si="246"/>
        <v>29</v>
      </c>
      <c r="AQ84" s="39">
        <f t="shared" si="246"/>
        <v>687.3994416</v>
      </c>
      <c r="AR84" s="40">
        <f t="shared" si="246"/>
        <v>-5</v>
      </c>
      <c r="AS84" s="40">
        <f t="shared" si="246"/>
        <v>-242.4779132</v>
      </c>
      <c r="AT84" s="38">
        <f t="shared" si="246"/>
        <v>-4</v>
      </c>
      <c r="AU84" s="39">
        <f t="shared" si="246"/>
        <v>-438.6567333</v>
      </c>
      <c r="AV84" s="38">
        <f t="shared" si="246"/>
        <v>0</v>
      </c>
      <c r="AW84" s="39">
        <f t="shared" si="246"/>
        <v>0</v>
      </c>
      <c r="AX84" s="40">
        <f t="shared" si="246"/>
        <v>58</v>
      </c>
      <c r="AY84" s="40">
        <f t="shared" si="246"/>
        <v>42.87687287</v>
      </c>
      <c r="AZ84" s="41">
        <f t="shared" si="246"/>
        <v>-2.340346103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ht="12.75" customHeight="1">
      <c r="A85" s="37">
        <v>8.0</v>
      </c>
      <c r="B85" s="38" t="str">
        <f t="shared" ref="B85:X85" si="247">IF(AND(ISBLANK(B13),ISBLANK(AD13)),"",B13-AD13)</f>
        <v/>
      </c>
      <c r="C85" s="39" t="str">
        <f t="shared" si="247"/>
        <v/>
      </c>
      <c r="D85" s="40">
        <f t="shared" si="247"/>
        <v>-2</v>
      </c>
      <c r="E85" s="40">
        <f t="shared" si="247"/>
        <v>-1.84</v>
      </c>
      <c r="F85" s="38">
        <f t="shared" si="247"/>
        <v>-3</v>
      </c>
      <c r="G85" s="39">
        <f t="shared" si="247"/>
        <v>-4.3115</v>
      </c>
      <c r="H85" s="40">
        <f t="shared" si="247"/>
        <v>-24</v>
      </c>
      <c r="I85" s="40">
        <f t="shared" si="247"/>
        <v>-93.51026307</v>
      </c>
      <c r="J85" s="38">
        <f t="shared" si="247"/>
        <v>13</v>
      </c>
      <c r="K85" s="39">
        <f t="shared" si="247"/>
        <v>117.558048</v>
      </c>
      <c r="L85" s="40">
        <f t="shared" si="247"/>
        <v>16</v>
      </c>
      <c r="M85" s="40">
        <f t="shared" si="247"/>
        <v>231.7670959</v>
      </c>
      <c r="N85" s="38">
        <f t="shared" si="247"/>
        <v>26</v>
      </c>
      <c r="O85" s="39">
        <f t="shared" si="247"/>
        <v>548.3644749</v>
      </c>
      <c r="P85" s="40">
        <f t="shared" si="247"/>
        <v>-10</v>
      </c>
      <c r="Q85" s="40">
        <f t="shared" si="247"/>
        <v>-805.7878603</v>
      </c>
      <c r="R85" s="38">
        <f t="shared" si="247"/>
        <v>-4</v>
      </c>
      <c r="S85" s="39">
        <f t="shared" si="247"/>
        <v>-519.4585714</v>
      </c>
      <c r="T85" s="38" t="str">
        <f t="shared" si="247"/>
        <v/>
      </c>
      <c r="U85" s="39" t="str">
        <f t="shared" si="247"/>
        <v/>
      </c>
      <c r="V85" s="40">
        <f t="shared" si="247"/>
        <v>12</v>
      </c>
      <c r="W85" s="40">
        <f t="shared" si="247"/>
        <v>-527.218576</v>
      </c>
      <c r="X85" s="41">
        <f t="shared" si="247"/>
        <v>-1.858649908</v>
      </c>
      <c r="Y85" s="1"/>
      <c r="Z85" s="1"/>
      <c r="AA85" s="1"/>
      <c r="AB85" s="1"/>
      <c r="AC85" s="37">
        <v>8.0</v>
      </c>
      <c r="AD85" s="38">
        <f t="shared" ref="AD85:AZ85" si="248">AD13-BF13</f>
        <v>0</v>
      </c>
      <c r="AE85" s="39">
        <f t="shared" si="248"/>
        <v>0</v>
      </c>
      <c r="AF85" s="40">
        <f t="shared" si="248"/>
        <v>2</v>
      </c>
      <c r="AG85" s="40">
        <f t="shared" si="248"/>
        <v>1.84</v>
      </c>
      <c r="AH85" s="38">
        <f t="shared" si="248"/>
        <v>5</v>
      </c>
      <c r="AI85" s="39">
        <f t="shared" si="248"/>
        <v>7.810119048</v>
      </c>
      <c r="AJ85" s="40">
        <f t="shared" si="248"/>
        <v>31</v>
      </c>
      <c r="AK85" s="40">
        <f t="shared" si="248"/>
        <v>119.1916451</v>
      </c>
      <c r="AL85" s="38">
        <f t="shared" si="248"/>
        <v>19</v>
      </c>
      <c r="AM85" s="39">
        <f t="shared" si="248"/>
        <v>150.8520825</v>
      </c>
      <c r="AN85" s="40">
        <f t="shared" si="248"/>
        <v>21</v>
      </c>
      <c r="AO85" s="40">
        <f t="shared" si="248"/>
        <v>315.0497018</v>
      </c>
      <c r="AP85" s="38">
        <f t="shared" si="248"/>
        <v>0</v>
      </c>
      <c r="AQ85" s="39">
        <f t="shared" si="248"/>
        <v>-71.10798908</v>
      </c>
      <c r="AR85" s="40">
        <f t="shared" si="248"/>
        <v>-5</v>
      </c>
      <c r="AS85" s="40">
        <f t="shared" si="248"/>
        <v>-529.4864252</v>
      </c>
      <c r="AT85" s="38">
        <f t="shared" si="248"/>
        <v>-6</v>
      </c>
      <c r="AU85" s="39">
        <f t="shared" si="248"/>
        <v>-1125.046802</v>
      </c>
      <c r="AV85" s="38">
        <f t="shared" si="248"/>
        <v>0</v>
      </c>
      <c r="AW85" s="39">
        <f t="shared" si="248"/>
        <v>0</v>
      </c>
      <c r="AX85" s="40">
        <f t="shared" si="248"/>
        <v>67</v>
      </c>
      <c r="AY85" s="40">
        <f t="shared" si="248"/>
        <v>-1130.897668</v>
      </c>
      <c r="AZ85" s="41">
        <f t="shared" si="248"/>
        <v>-7.870088541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ht="12.75" customHeight="1">
      <c r="A86" s="37">
        <v>9.0</v>
      </c>
      <c r="B86" s="38" t="str">
        <f t="shared" ref="B86:X86" si="249">IF(AND(ISBLANK(B14),ISBLANK(AD14)),"",B14-AD14)</f>
        <v/>
      </c>
      <c r="C86" s="39" t="str">
        <f t="shared" si="249"/>
        <v/>
      </c>
      <c r="D86" s="40">
        <f t="shared" si="249"/>
        <v>-1</v>
      </c>
      <c r="E86" s="40">
        <f t="shared" si="249"/>
        <v>-0.7</v>
      </c>
      <c r="F86" s="38">
        <f t="shared" si="249"/>
        <v>-6</v>
      </c>
      <c r="G86" s="39">
        <f t="shared" si="249"/>
        <v>-8.395</v>
      </c>
      <c r="H86" s="40">
        <f t="shared" si="249"/>
        <v>-10</v>
      </c>
      <c r="I86" s="40">
        <f t="shared" si="249"/>
        <v>-32.83083333</v>
      </c>
      <c r="J86" s="38">
        <f t="shared" si="249"/>
        <v>6</v>
      </c>
      <c r="K86" s="39">
        <f t="shared" si="249"/>
        <v>41.98660102</v>
      </c>
      <c r="L86" s="40">
        <f t="shared" si="249"/>
        <v>20</v>
      </c>
      <c r="M86" s="40">
        <f t="shared" si="249"/>
        <v>257.8064092</v>
      </c>
      <c r="N86" s="38">
        <f t="shared" si="249"/>
        <v>13</v>
      </c>
      <c r="O86" s="39">
        <f t="shared" si="249"/>
        <v>333.0874796</v>
      </c>
      <c r="P86" s="40">
        <f t="shared" si="249"/>
        <v>-1</v>
      </c>
      <c r="Q86" s="40">
        <f t="shared" si="249"/>
        <v>-105.6302262</v>
      </c>
      <c r="R86" s="38">
        <f t="shared" si="249"/>
        <v>-4</v>
      </c>
      <c r="S86" s="39">
        <f t="shared" si="249"/>
        <v>-605.1732977</v>
      </c>
      <c r="T86" s="38" t="str">
        <f t="shared" si="249"/>
        <v/>
      </c>
      <c r="U86" s="39" t="str">
        <f t="shared" si="249"/>
        <v/>
      </c>
      <c r="V86" s="40">
        <f t="shared" si="249"/>
        <v>17</v>
      </c>
      <c r="W86" s="40">
        <f t="shared" si="249"/>
        <v>-119.8488674</v>
      </c>
      <c r="X86" s="41">
        <f t="shared" si="249"/>
        <v>-2.527831469</v>
      </c>
      <c r="Y86" s="1"/>
      <c r="Z86" s="1"/>
      <c r="AA86" s="1"/>
      <c r="AB86" s="1"/>
      <c r="AC86" s="37">
        <v>9.0</v>
      </c>
      <c r="AD86" s="38">
        <f t="shared" ref="AD86:AZ86" si="250">AD14-BF14</f>
        <v>0</v>
      </c>
      <c r="AE86" s="39">
        <f t="shared" si="250"/>
        <v>0</v>
      </c>
      <c r="AF86" s="40">
        <f t="shared" si="250"/>
        <v>1</v>
      </c>
      <c r="AG86" s="40">
        <f t="shared" si="250"/>
        <v>0.7</v>
      </c>
      <c r="AH86" s="38">
        <f t="shared" si="250"/>
        <v>3</v>
      </c>
      <c r="AI86" s="39">
        <f t="shared" si="250"/>
        <v>3.68502</v>
      </c>
      <c r="AJ86" s="40">
        <f t="shared" si="250"/>
        <v>11</v>
      </c>
      <c r="AK86" s="40">
        <f t="shared" si="250"/>
        <v>42.19916667</v>
      </c>
      <c r="AL86" s="38">
        <f t="shared" si="250"/>
        <v>11</v>
      </c>
      <c r="AM86" s="39">
        <f t="shared" si="250"/>
        <v>74.44769076</v>
      </c>
      <c r="AN86" s="40">
        <f t="shared" si="250"/>
        <v>11</v>
      </c>
      <c r="AO86" s="40">
        <f t="shared" si="250"/>
        <v>192.9351098</v>
      </c>
      <c r="AP86" s="38">
        <f t="shared" si="250"/>
        <v>13</v>
      </c>
      <c r="AQ86" s="39">
        <f t="shared" si="250"/>
        <v>340.9767595</v>
      </c>
      <c r="AR86" s="40">
        <f t="shared" si="250"/>
        <v>-10</v>
      </c>
      <c r="AS86" s="40">
        <f t="shared" si="250"/>
        <v>-891.0752749</v>
      </c>
      <c r="AT86" s="38">
        <f t="shared" si="250"/>
        <v>-4</v>
      </c>
      <c r="AU86" s="39">
        <f t="shared" si="250"/>
        <v>-489.2765623</v>
      </c>
      <c r="AV86" s="38">
        <f t="shared" si="250"/>
        <v>0</v>
      </c>
      <c r="AW86" s="39">
        <f t="shared" si="250"/>
        <v>0</v>
      </c>
      <c r="AX86" s="40">
        <f t="shared" si="250"/>
        <v>36</v>
      </c>
      <c r="AY86" s="40">
        <f t="shared" si="250"/>
        <v>-725.4080905</v>
      </c>
      <c r="AZ86" s="41">
        <f t="shared" si="250"/>
        <v>-8.487172707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ht="12.75" customHeight="1">
      <c r="A87" s="37">
        <v>10.0</v>
      </c>
      <c r="B87" s="38" t="str">
        <f t="shared" ref="B87:X87" si="251">IF(AND(ISBLANK(B15),ISBLANK(AD15)),"",B15-AD15)</f>
        <v/>
      </c>
      <c r="C87" s="39" t="str">
        <f t="shared" si="251"/>
        <v/>
      </c>
      <c r="D87" s="40" t="str">
        <f t="shared" si="251"/>
        <v/>
      </c>
      <c r="E87" s="40" t="str">
        <f t="shared" si="251"/>
        <v/>
      </c>
      <c r="F87" s="38">
        <f t="shared" si="251"/>
        <v>1</v>
      </c>
      <c r="G87" s="39">
        <f t="shared" si="251"/>
        <v>1.627333333</v>
      </c>
      <c r="H87" s="40">
        <f t="shared" si="251"/>
        <v>3</v>
      </c>
      <c r="I87" s="40">
        <f t="shared" si="251"/>
        <v>7.78925</v>
      </c>
      <c r="J87" s="38">
        <f t="shared" si="251"/>
        <v>-3</v>
      </c>
      <c r="K87" s="39">
        <f t="shared" si="251"/>
        <v>-33.78328581</v>
      </c>
      <c r="L87" s="40">
        <f t="shared" si="251"/>
        <v>15</v>
      </c>
      <c r="M87" s="40">
        <f t="shared" si="251"/>
        <v>239.8462885</v>
      </c>
      <c r="N87" s="38">
        <f t="shared" si="251"/>
        <v>22</v>
      </c>
      <c r="O87" s="39">
        <f t="shared" si="251"/>
        <v>657.4300483</v>
      </c>
      <c r="P87" s="40">
        <f t="shared" si="251"/>
        <v>-3</v>
      </c>
      <c r="Q87" s="40">
        <f t="shared" si="251"/>
        <v>-469.0089847</v>
      </c>
      <c r="R87" s="38">
        <f t="shared" si="251"/>
        <v>-2</v>
      </c>
      <c r="S87" s="39">
        <f t="shared" si="251"/>
        <v>-373.0516667</v>
      </c>
      <c r="T87" s="38" t="str">
        <f t="shared" si="251"/>
        <v/>
      </c>
      <c r="U87" s="39" t="str">
        <f t="shared" si="251"/>
        <v/>
      </c>
      <c r="V87" s="40">
        <f t="shared" si="251"/>
        <v>33</v>
      </c>
      <c r="W87" s="40">
        <f t="shared" si="251"/>
        <v>30.84898307</v>
      </c>
      <c r="X87" s="41">
        <f t="shared" si="251"/>
        <v>-6.139383498</v>
      </c>
      <c r="Y87" s="1"/>
      <c r="Z87" s="1"/>
      <c r="AA87" s="1"/>
      <c r="AB87" s="1"/>
      <c r="AC87" s="37">
        <v>10.0</v>
      </c>
      <c r="AD87" s="38">
        <f t="shared" ref="AD87:AZ87" si="252">AD15-BF15</f>
        <v>0</v>
      </c>
      <c r="AE87" s="39">
        <f t="shared" si="252"/>
        <v>0</v>
      </c>
      <c r="AF87" s="40">
        <f t="shared" si="252"/>
        <v>0</v>
      </c>
      <c r="AG87" s="40">
        <f t="shared" si="252"/>
        <v>0</v>
      </c>
      <c r="AH87" s="38">
        <f t="shared" si="252"/>
        <v>1</v>
      </c>
      <c r="AI87" s="39">
        <f t="shared" si="252"/>
        <v>1.94</v>
      </c>
      <c r="AJ87" s="40">
        <f t="shared" si="252"/>
        <v>11</v>
      </c>
      <c r="AK87" s="40">
        <f t="shared" si="252"/>
        <v>41.5625</v>
      </c>
      <c r="AL87" s="38">
        <f t="shared" si="252"/>
        <v>18</v>
      </c>
      <c r="AM87" s="39">
        <f t="shared" si="252"/>
        <v>126.4778135</v>
      </c>
      <c r="AN87" s="40">
        <f t="shared" si="252"/>
        <v>6</v>
      </c>
      <c r="AO87" s="40">
        <f t="shared" si="252"/>
        <v>88.26675603</v>
      </c>
      <c r="AP87" s="38">
        <f t="shared" si="252"/>
        <v>18</v>
      </c>
      <c r="AQ87" s="39">
        <f t="shared" si="252"/>
        <v>603.4174572</v>
      </c>
      <c r="AR87" s="40">
        <f t="shared" si="252"/>
        <v>-11</v>
      </c>
      <c r="AS87" s="40">
        <f t="shared" si="252"/>
        <v>-618.3555791</v>
      </c>
      <c r="AT87" s="38">
        <f t="shared" si="252"/>
        <v>0</v>
      </c>
      <c r="AU87" s="39">
        <f t="shared" si="252"/>
        <v>-33.44833333</v>
      </c>
      <c r="AV87" s="38">
        <f t="shared" si="252"/>
        <v>0</v>
      </c>
      <c r="AW87" s="39">
        <f t="shared" si="252"/>
        <v>0</v>
      </c>
      <c r="AX87" s="40">
        <f t="shared" si="252"/>
        <v>43</v>
      </c>
      <c r="AY87" s="40">
        <f t="shared" si="252"/>
        <v>209.8606143</v>
      </c>
      <c r="AZ87" s="41">
        <f t="shared" si="252"/>
        <v>-11.10846624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ht="12.75" customHeight="1">
      <c r="A88" s="56" t="s">
        <v>32</v>
      </c>
      <c r="B88" s="38" t="str">
        <f t="shared" ref="B88:X88" si="253">IF(AND(ISBLANK(B16),ISBLANK(AD16)),"",B16-AD16)</f>
        <v/>
      </c>
      <c r="C88" s="39" t="str">
        <f t="shared" si="253"/>
        <v/>
      </c>
      <c r="D88" s="40" t="str">
        <f t="shared" si="253"/>
        <v/>
      </c>
      <c r="E88" s="40" t="str">
        <f t="shared" si="253"/>
        <v/>
      </c>
      <c r="F88" s="38">
        <f t="shared" si="253"/>
        <v>-2</v>
      </c>
      <c r="G88" s="39">
        <f t="shared" si="253"/>
        <v>-2.6</v>
      </c>
      <c r="H88" s="40">
        <f t="shared" si="253"/>
        <v>-12</v>
      </c>
      <c r="I88" s="40">
        <f t="shared" si="253"/>
        <v>-38.46401169</v>
      </c>
      <c r="J88" s="38">
        <f t="shared" si="253"/>
        <v>-8</v>
      </c>
      <c r="K88" s="39">
        <f t="shared" si="253"/>
        <v>-58.43159666</v>
      </c>
      <c r="L88" s="40">
        <f t="shared" si="253"/>
        <v>1</v>
      </c>
      <c r="M88" s="40">
        <f t="shared" si="253"/>
        <v>37.37629129</v>
      </c>
      <c r="N88" s="38">
        <f t="shared" si="253"/>
        <v>65</v>
      </c>
      <c r="O88" s="39">
        <f t="shared" si="253"/>
        <v>2345.897933</v>
      </c>
      <c r="P88" s="40">
        <f t="shared" si="253"/>
        <v>-1</v>
      </c>
      <c r="Q88" s="40">
        <f t="shared" si="253"/>
        <v>-186.0614602</v>
      </c>
      <c r="R88" s="38">
        <f t="shared" si="253"/>
        <v>-3</v>
      </c>
      <c r="S88" s="39">
        <f t="shared" si="253"/>
        <v>-435.1207732</v>
      </c>
      <c r="T88" s="38">
        <f t="shared" si="253"/>
        <v>1</v>
      </c>
      <c r="U88" s="39">
        <f t="shared" si="253"/>
        <v>671.66</v>
      </c>
      <c r="V88" s="40">
        <f t="shared" si="253"/>
        <v>41</v>
      </c>
      <c r="W88" s="40">
        <f t="shared" si="253"/>
        <v>2334.256383</v>
      </c>
      <c r="X88" s="41">
        <f t="shared" si="253"/>
        <v>0.505240071</v>
      </c>
      <c r="Y88" s="1"/>
      <c r="Z88" s="1"/>
      <c r="AA88" s="1"/>
      <c r="AB88" s="1"/>
      <c r="AC88" s="56" t="s">
        <v>32</v>
      </c>
      <c r="AD88" s="38">
        <f t="shared" ref="AD88:AZ88" si="254">AD16-BF16</f>
        <v>0</v>
      </c>
      <c r="AE88" s="39">
        <f t="shared" si="254"/>
        <v>0</v>
      </c>
      <c r="AF88" s="40">
        <f t="shared" si="254"/>
        <v>0</v>
      </c>
      <c r="AG88" s="40">
        <f t="shared" si="254"/>
        <v>0</v>
      </c>
      <c r="AH88" s="38">
        <f t="shared" si="254"/>
        <v>2</v>
      </c>
      <c r="AI88" s="39">
        <f t="shared" si="254"/>
        <v>2.6</v>
      </c>
      <c r="AJ88" s="40">
        <f t="shared" si="254"/>
        <v>12</v>
      </c>
      <c r="AK88" s="40">
        <f t="shared" si="254"/>
        <v>36.33615455</v>
      </c>
      <c r="AL88" s="38">
        <f t="shared" si="254"/>
        <v>24</v>
      </c>
      <c r="AM88" s="39">
        <f t="shared" si="254"/>
        <v>179.6429774</v>
      </c>
      <c r="AN88" s="40">
        <f t="shared" si="254"/>
        <v>34</v>
      </c>
      <c r="AO88" s="40">
        <f t="shared" si="254"/>
        <v>488.3640472</v>
      </c>
      <c r="AP88" s="38">
        <f t="shared" si="254"/>
        <v>33</v>
      </c>
      <c r="AQ88" s="39">
        <f t="shared" si="254"/>
        <v>977.2607062</v>
      </c>
      <c r="AR88" s="40">
        <f t="shared" si="254"/>
        <v>-17</v>
      </c>
      <c r="AS88" s="40">
        <f t="shared" si="254"/>
        <v>-1420.409798</v>
      </c>
      <c r="AT88" s="38">
        <f t="shared" si="254"/>
        <v>-9</v>
      </c>
      <c r="AU88" s="39">
        <f t="shared" si="254"/>
        <v>-1691.058571</v>
      </c>
      <c r="AV88" s="38">
        <f t="shared" si="254"/>
        <v>0</v>
      </c>
      <c r="AW88" s="39">
        <f t="shared" si="254"/>
        <v>0</v>
      </c>
      <c r="AX88" s="40">
        <f t="shared" si="254"/>
        <v>79</v>
      </c>
      <c r="AY88" s="40">
        <f t="shared" si="254"/>
        <v>-1427.264484</v>
      </c>
      <c r="AZ88" s="41">
        <f t="shared" si="254"/>
        <v>-15.29583497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ht="12.75" customHeight="1">
      <c r="A89" s="61" t="s">
        <v>33</v>
      </c>
      <c r="B89" s="38" t="str">
        <f t="shared" ref="B89:X89" si="255">IF(AND(ISBLANK(B17),ISBLANK(AD17)),"",B17-AD17)</f>
        <v/>
      </c>
      <c r="C89" s="39" t="str">
        <f t="shared" si="255"/>
        <v/>
      </c>
      <c r="D89" s="40" t="str">
        <f t="shared" si="255"/>
        <v/>
      </c>
      <c r="E89" s="40" t="str">
        <f t="shared" si="255"/>
        <v/>
      </c>
      <c r="F89" s="38" t="str">
        <f t="shared" si="255"/>
        <v/>
      </c>
      <c r="G89" s="39" t="str">
        <f t="shared" si="255"/>
        <v/>
      </c>
      <c r="H89" s="40">
        <f t="shared" si="255"/>
        <v>-5</v>
      </c>
      <c r="I89" s="40">
        <f t="shared" si="255"/>
        <v>-16.0325</v>
      </c>
      <c r="J89" s="38">
        <f t="shared" si="255"/>
        <v>-6</v>
      </c>
      <c r="K89" s="39">
        <f t="shared" si="255"/>
        <v>-38.07142857</v>
      </c>
      <c r="L89" s="40">
        <f t="shared" si="255"/>
        <v>-11</v>
      </c>
      <c r="M89" s="40">
        <f t="shared" si="255"/>
        <v>-162.7299306</v>
      </c>
      <c r="N89" s="38">
        <f t="shared" si="255"/>
        <v>26</v>
      </c>
      <c r="O89" s="39">
        <f t="shared" si="255"/>
        <v>849.4863596</v>
      </c>
      <c r="P89" s="40">
        <f t="shared" si="255"/>
        <v>-7</v>
      </c>
      <c r="Q89" s="40">
        <f t="shared" si="255"/>
        <v>-470.0292105</v>
      </c>
      <c r="R89" s="38">
        <f t="shared" si="255"/>
        <v>2</v>
      </c>
      <c r="S89" s="39">
        <f t="shared" si="255"/>
        <v>184.4540636</v>
      </c>
      <c r="T89" s="38">
        <f t="shared" si="255"/>
        <v>-2</v>
      </c>
      <c r="U89" s="39">
        <f t="shared" si="255"/>
        <v>-1494.95</v>
      </c>
      <c r="V89" s="40">
        <f t="shared" si="255"/>
        <v>-3</v>
      </c>
      <c r="W89" s="40">
        <f t="shared" si="255"/>
        <v>-1147.872647</v>
      </c>
      <c r="X89" s="41">
        <f t="shared" si="255"/>
        <v>-4.456137098</v>
      </c>
      <c r="Y89" s="1"/>
      <c r="Z89" s="1"/>
      <c r="AA89" s="1"/>
      <c r="AB89" s="1"/>
      <c r="AC89" s="61" t="s">
        <v>33</v>
      </c>
      <c r="AD89" s="38">
        <f t="shared" ref="AD89:AZ89" si="256">AD17-BF17</f>
        <v>0</v>
      </c>
      <c r="AE89" s="39">
        <f t="shared" si="256"/>
        <v>0</v>
      </c>
      <c r="AF89" s="40">
        <f t="shared" si="256"/>
        <v>0</v>
      </c>
      <c r="AG89" s="40">
        <f t="shared" si="256"/>
        <v>0</v>
      </c>
      <c r="AH89" s="38">
        <f t="shared" si="256"/>
        <v>0</v>
      </c>
      <c r="AI89" s="39">
        <f t="shared" si="256"/>
        <v>0</v>
      </c>
      <c r="AJ89" s="40">
        <f t="shared" si="256"/>
        <v>5</v>
      </c>
      <c r="AK89" s="40">
        <f t="shared" si="256"/>
        <v>16.0325</v>
      </c>
      <c r="AL89" s="38">
        <f t="shared" si="256"/>
        <v>8</v>
      </c>
      <c r="AM89" s="39">
        <f t="shared" si="256"/>
        <v>56.07142857</v>
      </c>
      <c r="AN89" s="40">
        <f t="shared" si="256"/>
        <v>15</v>
      </c>
      <c r="AO89" s="40">
        <f t="shared" si="256"/>
        <v>229.1629373</v>
      </c>
      <c r="AP89" s="38">
        <f t="shared" si="256"/>
        <v>27</v>
      </c>
      <c r="AQ89" s="39">
        <f t="shared" si="256"/>
        <v>936.6662628</v>
      </c>
      <c r="AR89" s="40">
        <f t="shared" si="256"/>
        <v>28</v>
      </c>
      <c r="AS89" s="40">
        <f t="shared" si="256"/>
        <v>2073.234629</v>
      </c>
      <c r="AT89" s="38">
        <f t="shared" si="256"/>
        <v>4</v>
      </c>
      <c r="AU89" s="39">
        <f t="shared" si="256"/>
        <v>714.7819436</v>
      </c>
      <c r="AV89" s="38">
        <f t="shared" si="256"/>
        <v>1</v>
      </c>
      <c r="AW89" s="39">
        <f t="shared" si="256"/>
        <v>721.07</v>
      </c>
      <c r="AX89" s="40">
        <f t="shared" si="256"/>
        <v>88</v>
      </c>
      <c r="AY89" s="40">
        <f t="shared" si="256"/>
        <v>4747.019701</v>
      </c>
      <c r="AZ89" s="41">
        <f t="shared" si="256"/>
        <v>-25.54345301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ht="12.75" customHeight="1">
      <c r="A90" s="75" t="s">
        <v>35</v>
      </c>
      <c r="B90" s="38" t="str">
        <f t="shared" ref="B90:X90" si="257">IF(AND(ISBLANK(B18),ISBLANK(AD18)),"",B18-AD18)</f>
        <v/>
      </c>
      <c r="C90" s="39" t="str">
        <f t="shared" si="257"/>
        <v/>
      </c>
      <c r="D90" s="40" t="str">
        <f t="shared" si="257"/>
        <v/>
      </c>
      <c r="E90" s="40" t="str">
        <f t="shared" si="257"/>
        <v/>
      </c>
      <c r="F90" s="38" t="str">
        <f t="shared" si="257"/>
        <v/>
      </c>
      <c r="G90" s="39" t="str">
        <f t="shared" si="257"/>
        <v/>
      </c>
      <c r="H90" s="40">
        <f t="shared" si="257"/>
        <v>-5</v>
      </c>
      <c r="I90" s="40">
        <f t="shared" si="257"/>
        <v>-19.87</v>
      </c>
      <c r="J90" s="38">
        <f t="shared" si="257"/>
        <v>-8</v>
      </c>
      <c r="K90" s="39">
        <f t="shared" si="257"/>
        <v>-58.2</v>
      </c>
      <c r="L90" s="40">
        <f t="shared" si="257"/>
        <v>0</v>
      </c>
      <c r="M90" s="40">
        <f t="shared" si="257"/>
        <v>19.69782178</v>
      </c>
      <c r="N90" s="38">
        <f t="shared" si="257"/>
        <v>14</v>
      </c>
      <c r="O90" s="39">
        <f t="shared" si="257"/>
        <v>472.8389074</v>
      </c>
      <c r="P90" s="40">
        <f t="shared" si="257"/>
        <v>31</v>
      </c>
      <c r="Q90" s="40">
        <f t="shared" si="257"/>
        <v>2258.058823</v>
      </c>
      <c r="R90" s="38">
        <f t="shared" si="257"/>
        <v>-16</v>
      </c>
      <c r="S90" s="39">
        <f t="shared" si="257"/>
        <v>-4590.807453</v>
      </c>
      <c r="T90" s="38">
        <f t="shared" si="257"/>
        <v>0</v>
      </c>
      <c r="U90" s="39">
        <f t="shared" si="257"/>
        <v>-27.79</v>
      </c>
      <c r="V90" s="40">
        <f t="shared" si="257"/>
        <v>16</v>
      </c>
      <c r="W90" s="40">
        <f t="shared" si="257"/>
        <v>-1946.0719</v>
      </c>
      <c r="X90" s="41">
        <f t="shared" si="257"/>
        <v>-22.24302884</v>
      </c>
      <c r="Y90" s="1"/>
      <c r="Z90" s="1"/>
      <c r="AA90" s="1"/>
      <c r="AB90" s="1"/>
      <c r="AC90" s="75" t="s">
        <v>35</v>
      </c>
      <c r="AD90" s="38">
        <f t="shared" ref="AD90:AZ90" si="258">AD18-BF18</f>
        <v>0</v>
      </c>
      <c r="AE90" s="39">
        <f t="shared" si="258"/>
        <v>0</v>
      </c>
      <c r="AF90" s="40">
        <f t="shared" si="258"/>
        <v>0</v>
      </c>
      <c r="AG90" s="40">
        <f t="shared" si="258"/>
        <v>0</v>
      </c>
      <c r="AH90" s="38">
        <f t="shared" si="258"/>
        <v>0</v>
      </c>
      <c r="AI90" s="39">
        <f t="shared" si="258"/>
        <v>0</v>
      </c>
      <c r="AJ90" s="40">
        <f t="shared" si="258"/>
        <v>5</v>
      </c>
      <c r="AK90" s="40">
        <f t="shared" si="258"/>
        <v>19.87</v>
      </c>
      <c r="AL90" s="38">
        <f t="shared" si="258"/>
        <v>8</v>
      </c>
      <c r="AM90" s="39">
        <f t="shared" si="258"/>
        <v>58.2</v>
      </c>
      <c r="AN90" s="40">
        <f t="shared" si="258"/>
        <v>4</v>
      </c>
      <c r="AO90" s="40">
        <f t="shared" si="258"/>
        <v>53.26</v>
      </c>
      <c r="AP90" s="38">
        <f t="shared" si="258"/>
        <v>20</v>
      </c>
      <c r="AQ90" s="39">
        <f t="shared" si="258"/>
        <v>720.6330146</v>
      </c>
      <c r="AR90" s="40">
        <f t="shared" si="258"/>
        <v>16</v>
      </c>
      <c r="AS90" s="40">
        <f t="shared" si="258"/>
        <v>1259.626729</v>
      </c>
      <c r="AT90" s="38">
        <f t="shared" si="258"/>
        <v>7</v>
      </c>
      <c r="AU90" s="39">
        <f t="shared" si="258"/>
        <v>-89.35130965</v>
      </c>
      <c r="AV90" s="38">
        <f t="shared" si="258"/>
        <v>0</v>
      </c>
      <c r="AW90" s="39">
        <f t="shared" si="258"/>
        <v>32.8</v>
      </c>
      <c r="AX90" s="40">
        <f t="shared" si="258"/>
        <v>60</v>
      </c>
      <c r="AY90" s="40">
        <f t="shared" si="258"/>
        <v>2055.038434</v>
      </c>
      <c r="AZ90" s="41">
        <f t="shared" si="258"/>
        <v>-54.71093112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ht="12.75" customHeight="1">
      <c r="A91" s="75" t="s">
        <v>44</v>
      </c>
      <c r="B91" s="38" t="str">
        <f t="shared" ref="B91:X91" si="259">IF(AND(ISBLANK(B19),ISBLANK(AD19)),"",B19-AD19)</f>
        <v/>
      </c>
      <c r="C91" s="39" t="str">
        <f t="shared" si="259"/>
        <v/>
      </c>
      <c r="D91" s="40" t="str">
        <f t="shared" si="259"/>
        <v/>
      </c>
      <c r="E91" s="40" t="str">
        <f t="shared" si="259"/>
        <v/>
      </c>
      <c r="F91" s="38" t="str">
        <f t="shared" si="259"/>
        <v/>
      </c>
      <c r="G91" s="39" t="str">
        <f t="shared" si="259"/>
        <v/>
      </c>
      <c r="H91" s="40">
        <f t="shared" si="259"/>
        <v>-1</v>
      </c>
      <c r="I91" s="40">
        <f t="shared" si="259"/>
        <v>-5</v>
      </c>
      <c r="J91" s="38">
        <f t="shared" si="259"/>
        <v>-1</v>
      </c>
      <c r="K91" s="39">
        <f t="shared" si="259"/>
        <v>-9.93</v>
      </c>
      <c r="L91" s="40">
        <f t="shared" si="259"/>
        <v>-1</v>
      </c>
      <c r="M91" s="40">
        <f t="shared" si="259"/>
        <v>-19.530625</v>
      </c>
      <c r="N91" s="38">
        <f t="shared" si="259"/>
        <v>2</v>
      </c>
      <c r="O91" s="39">
        <f t="shared" si="259"/>
        <v>128.0910016</v>
      </c>
      <c r="P91" s="40">
        <f t="shared" si="259"/>
        <v>25</v>
      </c>
      <c r="Q91" s="40">
        <f t="shared" si="259"/>
        <v>1761.91068</v>
      </c>
      <c r="R91" s="38">
        <f t="shared" si="259"/>
        <v>28</v>
      </c>
      <c r="S91" s="39">
        <f t="shared" si="259"/>
        <v>6563.229403</v>
      </c>
      <c r="T91" s="38">
        <f t="shared" si="259"/>
        <v>0</v>
      </c>
      <c r="U91" s="39">
        <f t="shared" si="259"/>
        <v>-321.5965314</v>
      </c>
      <c r="V91" s="40">
        <f t="shared" si="259"/>
        <v>52</v>
      </c>
      <c r="W91" s="40">
        <f t="shared" si="259"/>
        <v>8097.173928</v>
      </c>
      <c r="X91" s="41">
        <f t="shared" si="259"/>
        <v>-39.33731481</v>
      </c>
      <c r="Y91" s="1"/>
      <c r="Z91" s="1"/>
      <c r="AA91" s="1"/>
      <c r="AB91" s="1"/>
      <c r="AC91" s="75" t="s">
        <v>44</v>
      </c>
      <c r="AD91" s="38">
        <f t="shared" ref="AD91:AZ91" si="260">AD19-BF19</f>
        <v>0</v>
      </c>
      <c r="AE91" s="39">
        <f t="shared" si="260"/>
        <v>0</v>
      </c>
      <c r="AF91" s="40">
        <f t="shared" si="260"/>
        <v>0</v>
      </c>
      <c r="AG91" s="40">
        <f t="shared" si="260"/>
        <v>0</v>
      </c>
      <c r="AH91" s="38">
        <f t="shared" si="260"/>
        <v>0</v>
      </c>
      <c r="AI91" s="39">
        <f t="shared" si="260"/>
        <v>0</v>
      </c>
      <c r="AJ91" s="40">
        <f t="shared" si="260"/>
        <v>1</v>
      </c>
      <c r="AK91" s="40">
        <f t="shared" si="260"/>
        <v>5</v>
      </c>
      <c r="AL91" s="38">
        <f t="shared" si="260"/>
        <v>1</v>
      </c>
      <c r="AM91" s="39">
        <f t="shared" si="260"/>
        <v>9.93</v>
      </c>
      <c r="AN91" s="40">
        <f t="shared" si="260"/>
        <v>2</v>
      </c>
      <c r="AO91" s="40">
        <f t="shared" si="260"/>
        <v>38.01</v>
      </c>
      <c r="AP91" s="38">
        <f t="shared" si="260"/>
        <v>11</v>
      </c>
      <c r="AQ91" s="39">
        <f t="shared" si="260"/>
        <v>336.1254875</v>
      </c>
      <c r="AR91" s="40">
        <f t="shared" si="260"/>
        <v>7</v>
      </c>
      <c r="AS91" s="40">
        <f t="shared" si="260"/>
        <v>529.9614368</v>
      </c>
      <c r="AT91" s="38">
        <f t="shared" si="260"/>
        <v>34</v>
      </c>
      <c r="AU91" s="39">
        <f t="shared" si="260"/>
        <v>5075.749062</v>
      </c>
      <c r="AV91" s="38">
        <f t="shared" si="260"/>
        <v>1</v>
      </c>
      <c r="AW91" s="39">
        <f t="shared" si="260"/>
        <v>1159.928979</v>
      </c>
      <c r="AX91" s="40">
        <f t="shared" si="260"/>
        <v>57</v>
      </c>
      <c r="AY91" s="40">
        <f t="shared" si="260"/>
        <v>7154.704965</v>
      </c>
      <c r="AZ91" s="41">
        <f t="shared" si="260"/>
        <v>-100.9674608</v>
      </c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ht="12.75" customHeight="1">
      <c r="A92" s="96" t="s">
        <v>38</v>
      </c>
      <c r="B92" s="97" t="str">
        <f t="shared" ref="B92:X92" si="261">IF(AND(ISBLANK(B20),ISBLANK(AD20)),"",B20-AD20)</f>
        <v/>
      </c>
      <c r="C92" s="98" t="str">
        <f t="shared" si="261"/>
        <v/>
      </c>
      <c r="D92" s="99" t="str">
        <f t="shared" si="261"/>
        <v/>
      </c>
      <c r="E92" s="99" t="str">
        <f t="shared" si="261"/>
        <v/>
      </c>
      <c r="F92" s="97" t="str">
        <f t="shared" si="261"/>
        <v/>
      </c>
      <c r="G92" s="98" t="str">
        <f t="shared" si="261"/>
        <v/>
      </c>
      <c r="H92" s="99" t="str">
        <f t="shared" si="261"/>
        <v/>
      </c>
      <c r="I92" s="99" t="str">
        <f t="shared" si="261"/>
        <v/>
      </c>
      <c r="J92" s="97" t="str">
        <f t="shared" si="261"/>
        <v/>
      </c>
      <c r="K92" s="98" t="str">
        <f t="shared" si="261"/>
        <v/>
      </c>
      <c r="L92" s="99" t="str">
        <f t="shared" si="261"/>
        <v/>
      </c>
      <c r="M92" s="99" t="str">
        <f t="shared" si="261"/>
        <v/>
      </c>
      <c r="N92" s="97">
        <f t="shared" si="261"/>
        <v>-1</v>
      </c>
      <c r="O92" s="98">
        <f t="shared" si="261"/>
        <v>-39.37</v>
      </c>
      <c r="P92" s="99">
        <f t="shared" si="261"/>
        <v>1</v>
      </c>
      <c r="Q92" s="99">
        <f t="shared" si="261"/>
        <v>80.61545881</v>
      </c>
      <c r="R92" s="97">
        <f t="shared" si="261"/>
        <v>2</v>
      </c>
      <c r="S92" s="98">
        <f t="shared" si="261"/>
        <v>713.3813846</v>
      </c>
      <c r="T92" s="97">
        <f t="shared" si="261"/>
        <v>12</v>
      </c>
      <c r="U92" s="98">
        <f t="shared" si="261"/>
        <v>78857.67528</v>
      </c>
      <c r="V92" s="99">
        <f t="shared" si="261"/>
        <v>14</v>
      </c>
      <c r="W92" s="99">
        <f t="shared" si="261"/>
        <v>79612.30212</v>
      </c>
      <c r="X92" s="101">
        <f t="shared" si="261"/>
        <v>305.3756887</v>
      </c>
      <c r="Y92" s="1"/>
      <c r="Z92" s="1"/>
      <c r="AA92" s="1"/>
      <c r="AB92" s="1"/>
      <c r="AC92" s="96" t="s">
        <v>38</v>
      </c>
      <c r="AD92" s="97">
        <f t="shared" ref="AD92:AZ92" si="262">AD20-BF20</f>
        <v>0</v>
      </c>
      <c r="AE92" s="98">
        <f t="shared" si="262"/>
        <v>0</v>
      </c>
      <c r="AF92" s="99">
        <f t="shared" si="262"/>
        <v>0</v>
      </c>
      <c r="AG92" s="99">
        <f t="shared" si="262"/>
        <v>0</v>
      </c>
      <c r="AH92" s="97">
        <f t="shared" si="262"/>
        <v>0</v>
      </c>
      <c r="AI92" s="98">
        <f t="shared" si="262"/>
        <v>0</v>
      </c>
      <c r="AJ92" s="99">
        <f t="shared" si="262"/>
        <v>0</v>
      </c>
      <c r="AK92" s="99">
        <f t="shared" si="262"/>
        <v>0</v>
      </c>
      <c r="AL92" s="97">
        <f t="shared" si="262"/>
        <v>0</v>
      </c>
      <c r="AM92" s="98">
        <f t="shared" si="262"/>
        <v>0</v>
      </c>
      <c r="AN92" s="99">
        <f t="shared" si="262"/>
        <v>0</v>
      </c>
      <c r="AO92" s="99">
        <f t="shared" si="262"/>
        <v>0</v>
      </c>
      <c r="AP92" s="97">
        <f t="shared" si="262"/>
        <v>1</v>
      </c>
      <c r="AQ92" s="98">
        <f t="shared" si="262"/>
        <v>39.37</v>
      </c>
      <c r="AR92" s="99">
        <f t="shared" si="262"/>
        <v>0</v>
      </c>
      <c r="AS92" s="99">
        <f t="shared" si="262"/>
        <v>0</v>
      </c>
      <c r="AT92" s="97">
        <f t="shared" si="262"/>
        <v>2</v>
      </c>
      <c r="AU92" s="98">
        <f t="shared" si="262"/>
        <v>405.5219775</v>
      </c>
      <c r="AV92" s="97">
        <f t="shared" si="262"/>
        <v>26</v>
      </c>
      <c r="AW92" s="98">
        <f t="shared" si="262"/>
        <v>105227.2439</v>
      </c>
      <c r="AX92" s="99">
        <f t="shared" si="262"/>
        <v>29</v>
      </c>
      <c r="AY92" s="99">
        <f t="shared" si="262"/>
        <v>105672.1359</v>
      </c>
      <c r="AZ92" s="101">
        <f t="shared" si="262"/>
        <v>-130.264943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ht="12.75" customHeight="1">
      <c r="A93" s="109" t="s">
        <v>17</v>
      </c>
      <c r="B93" s="111">
        <f t="shared" ref="B93:X93" si="263">IF(AND(ISBLANK(B21),ISBLANK(AD21)),"",B21-AD21)</f>
        <v>-8695</v>
      </c>
      <c r="C93" s="113">
        <f t="shared" si="263"/>
        <v>-1543.836157</v>
      </c>
      <c r="D93" s="115">
        <f t="shared" si="263"/>
        <v>503</v>
      </c>
      <c r="E93" s="115">
        <f t="shared" si="263"/>
        <v>328.3807427</v>
      </c>
      <c r="F93" s="111">
        <f t="shared" si="263"/>
        <v>838</v>
      </c>
      <c r="G93" s="113">
        <f t="shared" si="263"/>
        <v>1038.06287</v>
      </c>
      <c r="H93" s="115">
        <f t="shared" si="263"/>
        <v>483</v>
      </c>
      <c r="I93" s="115">
        <f t="shared" si="263"/>
        <v>702.8745416</v>
      </c>
      <c r="J93" s="111">
        <f t="shared" si="263"/>
        <v>-506</v>
      </c>
      <c r="K93" s="113">
        <f t="shared" si="263"/>
        <v>-3934.059283</v>
      </c>
      <c r="L93" s="115">
        <f t="shared" si="263"/>
        <v>-856</v>
      </c>
      <c r="M93" s="115">
        <f t="shared" si="263"/>
        <v>-11916.22208</v>
      </c>
      <c r="N93" s="111">
        <f t="shared" si="263"/>
        <v>-352</v>
      </c>
      <c r="O93" s="113">
        <f t="shared" si="263"/>
        <v>-10166.63096</v>
      </c>
      <c r="P93" s="115">
        <f t="shared" si="263"/>
        <v>-28</v>
      </c>
      <c r="Q93" s="115">
        <f t="shared" si="263"/>
        <v>-2396.829846</v>
      </c>
      <c r="R93" s="111">
        <f t="shared" si="263"/>
        <v>-9</v>
      </c>
      <c r="S93" s="113">
        <f t="shared" si="263"/>
        <v>-1094.123662</v>
      </c>
      <c r="T93" s="111">
        <f t="shared" si="263"/>
        <v>11</v>
      </c>
      <c r="U93" s="113">
        <f t="shared" si="263"/>
        <v>77684.99874</v>
      </c>
      <c r="V93" s="115">
        <f t="shared" si="263"/>
        <v>-8611</v>
      </c>
      <c r="W93" s="115">
        <f t="shared" si="263"/>
        <v>48702.61491</v>
      </c>
      <c r="X93" s="116">
        <f t="shared" si="263"/>
        <v>1.246188284</v>
      </c>
      <c r="Y93" s="1"/>
      <c r="Z93" s="1"/>
      <c r="AA93" s="1"/>
      <c r="AB93" s="1"/>
      <c r="AC93" s="109" t="s">
        <v>17</v>
      </c>
      <c r="AD93" s="111">
        <f t="shared" ref="AD93:AZ93" si="264">AD21-BF21</f>
        <v>15816</v>
      </c>
      <c r="AE93" s="113">
        <f t="shared" si="264"/>
        <v>3078.78447</v>
      </c>
      <c r="AF93" s="115">
        <f t="shared" si="264"/>
        <v>2576</v>
      </c>
      <c r="AG93" s="115">
        <f t="shared" si="264"/>
        <v>2155.940828</v>
      </c>
      <c r="AH93" s="111">
        <f t="shared" si="264"/>
        <v>1454</v>
      </c>
      <c r="AI93" s="113">
        <f t="shared" si="264"/>
        <v>2466.988031</v>
      </c>
      <c r="AJ93" s="115">
        <f t="shared" si="264"/>
        <v>-241</v>
      </c>
      <c r="AK93" s="115">
        <f t="shared" si="264"/>
        <v>69.80741715</v>
      </c>
      <c r="AL93" s="111">
        <f t="shared" si="264"/>
        <v>-1485</v>
      </c>
      <c r="AM93" s="113">
        <f t="shared" si="264"/>
        <v>-9719.05323</v>
      </c>
      <c r="AN93" s="115">
        <f t="shared" si="264"/>
        <v>-1548</v>
      </c>
      <c r="AO93" s="115">
        <f t="shared" si="264"/>
        <v>-21018.9677</v>
      </c>
      <c r="AP93" s="111">
        <f t="shared" si="264"/>
        <v>-863</v>
      </c>
      <c r="AQ93" s="113">
        <f t="shared" si="264"/>
        <v>-24633.43482</v>
      </c>
      <c r="AR93" s="115">
        <f t="shared" si="264"/>
        <v>-114</v>
      </c>
      <c r="AS93" s="115">
        <f t="shared" si="264"/>
        <v>-7157.377649</v>
      </c>
      <c r="AT93" s="111">
        <f t="shared" si="264"/>
        <v>27</v>
      </c>
      <c r="AU93" s="113">
        <f t="shared" si="264"/>
        <v>2821.156228</v>
      </c>
      <c r="AV93" s="111">
        <f t="shared" si="264"/>
        <v>28</v>
      </c>
      <c r="AW93" s="113">
        <f t="shared" si="264"/>
        <v>107141.0429</v>
      </c>
      <c r="AX93" s="115">
        <f t="shared" si="264"/>
        <v>15650</v>
      </c>
      <c r="AY93" s="115">
        <f t="shared" si="264"/>
        <v>55204.88645</v>
      </c>
      <c r="AZ93" s="116">
        <f t="shared" si="264"/>
        <v>-0.9512744642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ht="12.75" customHeight="1">
      <c r="A95" s="160" t="s">
        <v>55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60" t="s">
        <v>55</v>
      </c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ht="12.75" customHeight="1">
      <c r="A96" s="158" t="s">
        <v>31</v>
      </c>
      <c r="B96" s="4" t="s">
        <v>7</v>
      </c>
      <c r="C96" s="5"/>
      <c r="D96" s="6" t="s">
        <v>8</v>
      </c>
      <c r="E96" s="5"/>
      <c r="F96" s="4" t="s">
        <v>9</v>
      </c>
      <c r="G96" s="5"/>
      <c r="H96" s="7" t="s">
        <v>10</v>
      </c>
      <c r="I96" s="8"/>
      <c r="J96" s="4" t="s">
        <v>11</v>
      </c>
      <c r="K96" s="5"/>
      <c r="L96" s="7" t="s">
        <v>12</v>
      </c>
      <c r="M96" s="8"/>
      <c r="N96" s="4" t="s">
        <v>13</v>
      </c>
      <c r="O96" s="5"/>
      <c r="P96" s="7" t="s">
        <v>14</v>
      </c>
      <c r="Q96" s="8"/>
      <c r="R96" s="4" t="s">
        <v>15</v>
      </c>
      <c r="S96" s="5"/>
      <c r="T96" s="4" t="s">
        <v>16</v>
      </c>
      <c r="U96" s="5"/>
      <c r="V96" s="7" t="s">
        <v>17</v>
      </c>
      <c r="W96" s="9"/>
      <c r="X96" s="10"/>
      <c r="Y96" s="1"/>
      <c r="Z96" s="1"/>
      <c r="AA96" s="1"/>
      <c r="AB96" s="1"/>
      <c r="AC96" s="158" t="s">
        <v>31</v>
      </c>
      <c r="AD96" s="4" t="s">
        <v>7</v>
      </c>
      <c r="AE96" s="5"/>
      <c r="AF96" s="6" t="s">
        <v>8</v>
      </c>
      <c r="AG96" s="5"/>
      <c r="AH96" s="4" t="s">
        <v>9</v>
      </c>
      <c r="AI96" s="5"/>
      <c r="AJ96" s="7" t="s">
        <v>10</v>
      </c>
      <c r="AK96" s="8"/>
      <c r="AL96" s="4" t="s">
        <v>11</v>
      </c>
      <c r="AM96" s="5"/>
      <c r="AN96" s="7" t="s">
        <v>12</v>
      </c>
      <c r="AO96" s="8"/>
      <c r="AP96" s="4" t="s">
        <v>13</v>
      </c>
      <c r="AQ96" s="5"/>
      <c r="AR96" s="7" t="s">
        <v>14</v>
      </c>
      <c r="AS96" s="8"/>
      <c r="AT96" s="4" t="s">
        <v>15</v>
      </c>
      <c r="AU96" s="5"/>
      <c r="AV96" s="4" t="s">
        <v>16</v>
      </c>
      <c r="AW96" s="5"/>
      <c r="AX96" s="7" t="s">
        <v>17</v>
      </c>
      <c r="AY96" s="9"/>
      <c r="AZ96" s="10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ht="12.75" customHeight="1">
      <c r="A97" s="124"/>
      <c r="B97" s="13" t="s">
        <v>20</v>
      </c>
      <c r="C97" s="13" t="s">
        <v>21</v>
      </c>
      <c r="D97" s="14" t="s">
        <v>20</v>
      </c>
      <c r="E97" s="13" t="s">
        <v>21</v>
      </c>
      <c r="F97" s="13" t="s">
        <v>20</v>
      </c>
      <c r="G97" s="13" t="s">
        <v>21</v>
      </c>
      <c r="H97" s="13" t="s">
        <v>20</v>
      </c>
      <c r="I97" s="13" t="s">
        <v>21</v>
      </c>
      <c r="J97" s="13" t="s">
        <v>20</v>
      </c>
      <c r="K97" s="13" t="s">
        <v>21</v>
      </c>
      <c r="L97" s="13" t="s">
        <v>20</v>
      </c>
      <c r="M97" s="13" t="s">
        <v>21</v>
      </c>
      <c r="N97" s="13" t="s">
        <v>20</v>
      </c>
      <c r="O97" s="13" t="s">
        <v>21</v>
      </c>
      <c r="P97" s="13" t="s">
        <v>20</v>
      </c>
      <c r="Q97" s="13" t="s">
        <v>21</v>
      </c>
      <c r="R97" s="13" t="s">
        <v>20</v>
      </c>
      <c r="S97" s="13" t="s">
        <v>21</v>
      </c>
      <c r="T97" s="13" t="s">
        <v>20</v>
      </c>
      <c r="U97" s="13" t="s">
        <v>21</v>
      </c>
      <c r="V97" s="13" t="s">
        <v>20</v>
      </c>
      <c r="W97" s="13" t="s">
        <v>21</v>
      </c>
      <c r="X97" s="15" t="s">
        <v>22</v>
      </c>
      <c r="Y97" s="1"/>
      <c r="Z97" s="1"/>
      <c r="AA97" s="1"/>
      <c r="AB97" s="1"/>
      <c r="AC97" s="124"/>
      <c r="AD97" s="13" t="s">
        <v>20</v>
      </c>
      <c r="AE97" s="13" t="s">
        <v>21</v>
      </c>
      <c r="AF97" s="14" t="s">
        <v>20</v>
      </c>
      <c r="AG97" s="13" t="s">
        <v>21</v>
      </c>
      <c r="AH97" s="13" t="s">
        <v>20</v>
      </c>
      <c r="AI97" s="13" t="s">
        <v>21</v>
      </c>
      <c r="AJ97" s="13" t="s">
        <v>20</v>
      </c>
      <c r="AK97" s="13" t="s">
        <v>21</v>
      </c>
      <c r="AL97" s="13" t="s">
        <v>20</v>
      </c>
      <c r="AM97" s="13" t="s">
        <v>21</v>
      </c>
      <c r="AN97" s="13" t="s">
        <v>20</v>
      </c>
      <c r="AO97" s="13" t="s">
        <v>21</v>
      </c>
      <c r="AP97" s="13" t="s">
        <v>20</v>
      </c>
      <c r="AQ97" s="13" t="s">
        <v>21</v>
      </c>
      <c r="AR97" s="13" t="s">
        <v>20</v>
      </c>
      <c r="AS97" s="13" t="s">
        <v>21</v>
      </c>
      <c r="AT97" s="13" t="s">
        <v>20</v>
      </c>
      <c r="AU97" s="13" t="s">
        <v>21</v>
      </c>
      <c r="AV97" s="13" t="s">
        <v>20</v>
      </c>
      <c r="AW97" s="13" t="s">
        <v>21</v>
      </c>
      <c r="AX97" s="13" t="s">
        <v>20</v>
      </c>
      <c r="AY97" s="13" t="s">
        <v>21</v>
      </c>
      <c r="AZ97" s="15" t="s">
        <v>22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ht="12.75" customHeight="1">
      <c r="A98" s="29">
        <v>1.0</v>
      </c>
      <c r="B98" s="30">
        <f t="shared" ref="B98:X98" si="265">IF(AD6=0,IF(B6=0,"","***"),B6*100/AD6-100)</f>
        <v>-35.07524392</v>
      </c>
      <c r="C98" s="31">
        <f t="shared" si="265"/>
        <v>-28.23911932</v>
      </c>
      <c r="D98" s="32">
        <f t="shared" si="265"/>
        <v>6.007751938</v>
      </c>
      <c r="E98" s="32">
        <f t="shared" si="265"/>
        <v>5.160777883</v>
      </c>
      <c r="F98" s="30">
        <f t="shared" si="265"/>
        <v>6.842677742</v>
      </c>
      <c r="G98" s="31">
        <f t="shared" si="265"/>
        <v>5.737910179</v>
      </c>
      <c r="H98" s="32">
        <f t="shared" si="265"/>
        <v>1.894080071</v>
      </c>
      <c r="I98" s="32">
        <f t="shared" si="265"/>
        <v>0.4503992984</v>
      </c>
      <c r="J98" s="30">
        <f t="shared" si="265"/>
        <v>-8.05510736</v>
      </c>
      <c r="K98" s="31">
        <f t="shared" si="265"/>
        <v>-8.392054435</v>
      </c>
      <c r="L98" s="32">
        <f t="shared" si="265"/>
        <v>-12.94000992</v>
      </c>
      <c r="M98" s="32">
        <f t="shared" si="265"/>
        <v>-12.7745087</v>
      </c>
      <c r="N98" s="30">
        <f t="shared" si="265"/>
        <v>-11.02661597</v>
      </c>
      <c r="O98" s="31">
        <f t="shared" si="265"/>
        <v>-11.07658969</v>
      </c>
      <c r="P98" s="32">
        <f t="shared" si="265"/>
        <v>-8.571428571</v>
      </c>
      <c r="Q98" s="32">
        <f t="shared" si="265"/>
        <v>-9.914215741</v>
      </c>
      <c r="R98" s="30">
        <f t="shared" si="265"/>
        <v>0</v>
      </c>
      <c r="S98" s="31">
        <f t="shared" si="265"/>
        <v>-24.31015878</v>
      </c>
      <c r="T98" s="30" t="str">
        <f t="shared" si="265"/>
        <v/>
      </c>
      <c r="U98" s="31" t="str">
        <f t="shared" si="265"/>
        <v/>
      </c>
      <c r="V98" s="32">
        <f t="shared" si="265"/>
        <v>-12.03309353</v>
      </c>
      <c r="W98" s="35">
        <f t="shared" si="265"/>
        <v>-7.39203397</v>
      </c>
      <c r="X98" s="36">
        <f t="shared" si="265"/>
        <v>5.275915388</v>
      </c>
      <c r="Y98" s="1"/>
      <c r="Z98" s="1"/>
      <c r="AA98" s="1"/>
      <c r="AB98" s="1"/>
      <c r="AC98" s="29">
        <v>1.0</v>
      </c>
      <c r="AD98" s="30">
        <f t="shared" ref="AD98:AU98" si="266">AD6*100/BF6-100</f>
        <v>160.1139908</v>
      </c>
      <c r="AE98" s="31">
        <f t="shared" si="266"/>
        <v>114.0230142</v>
      </c>
      <c r="AF98" s="32">
        <f t="shared" si="266"/>
        <v>26.0650481</v>
      </c>
      <c r="AG98" s="32">
        <f t="shared" si="266"/>
        <v>31.95815463</v>
      </c>
      <c r="AH98" s="30">
        <f t="shared" si="266"/>
        <v>4.55955335</v>
      </c>
      <c r="AI98" s="31">
        <f t="shared" si="266"/>
        <v>6.654726125</v>
      </c>
      <c r="AJ98" s="32">
        <f t="shared" si="266"/>
        <v>-8.202645575</v>
      </c>
      <c r="AK98" s="32">
        <f t="shared" si="266"/>
        <v>-6.757925504</v>
      </c>
      <c r="AL98" s="30">
        <f t="shared" si="266"/>
        <v>-13.7366167</v>
      </c>
      <c r="AM98" s="31">
        <f t="shared" si="266"/>
        <v>-12.65372481</v>
      </c>
      <c r="AN98" s="32">
        <f t="shared" si="266"/>
        <v>-15.71249478</v>
      </c>
      <c r="AO98" s="32">
        <f t="shared" si="266"/>
        <v>-15.16469911</v>
      </c>
      <c r="AP98" s="30">
        <f t="shared" si="266"/>
        <v>-13.71391076</v>
      </c>
      <c r="AQ98" s="31">
        <f t="shared" si="266"/>
        <v>-13.54911832</v>
      </c>
      <c r="AR98" s="32">
        <f t="shared" si="266"/>
        <v>-21.34831461</v>
      </c>
      <c r="AS98" s="32">
        <f t="shared" si="266"/>
        <v>-20.57254369</v>
      </c>
      <c r="AT98" s="30">
        <f t="shared" si="266"/>
        <v>0</v>
      </c>
      <c r="AU98" s="31">
        <f t="shared" si="266"/>
        <v>1.106608479</v>
      </c>
      <c r="AV98" s="30"/>
      <c r="AW98" s="31"/>
      <c r="AX98" s="32">
        <f t="shared" ref="AX98:AZ98" si="267">AX6*100/BZ6-100</f>
        <v>24.26469274</v>
      </c>
      <c r="AY98" s="35">
        <f t="shared" si="267"/>
        <v>-9.28971824</v>
      </c>
      <c r="AZ98" s="36">
        <f t="shared" si="267"/>
        <v>-27.00236909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ht="12.75" customHeight="1">
      <c r="A99" s="37">
        <v>2.0</v>
      </c>
      <c r="B99" s="38">
        <f t="shared" ref="B99:X99" si="268">IF(AD7=0,IF(B7=0,"","***"),B7*100/AD7-100)</f>
        <v>-15.74564724</v>
      </c>
      <c r="C99" s="39">
        <f t="shared" si="268"/>
        <v>-15.74716256</v>
      </c>
      <c r="D99" s="40">
        <f t="shared" si="268"/>
        <v>-0.4813477738</v>
      </c>
      <c r="E99" s="40">
        <f t="shared" si="268"/>
        <v>-0.3931879157</v>
      </c>
      <c r="F99" s="38">
        <f t="shared" si="268"/>
        <v>6.540795684</v>
      </c>
      <c r="G99" s="39">
        <f t="shared" si="268"/>
        <v>6.057684077</v>
      </c>
      <c r="H99" s="40">
        <f t="shared" si="268"/>
        <v>1.53797368</v>
      </c>
      <c r="I99" s="40">
        <f t="shared" si="268"/>
        <v>0.1382499968</v>
      </c>
      <c r="J99" s="38">
        <f t="shared" si="268"/>
        <v>-1.826731778</v>
      </c>
      <c r="K99" s="39">
        <f t="shared" si="268"/>
        <v>-2.395396328</v>
      </c>
      <c r="L99" s="40">
        <f t="shared" si="268"/>
        <v>-9.093257556</v>
      </c>
      <c r="M99" s="40">
        <f t="shared" si="268"/>
        <v>-9.267984259</v>
      </c>
      <c r="N99" s="38">
        <f t="shared" si="268"/>
        <v>-13.86861314</v>
      </c>
      <c r="O99" s="39">
        <f t="shared" si="268"/>
        <v>-14.88844538</v>
      </c>
      <c r="P99" s="40">
        <f t="shared" si="268"/>
        <v>-11.49425287</v>
      </c>
      <c r="Q99" s="40">
        <f t="shared" si="268"/>
        <v>-10.84092129</v>
      </c>
      <c r="R99" s="38">
        <f t="shared" si="268"/>
        <v>-54.54545455</v>
      </c>
      <c r="S99" s="39">
        <f t="shared" si="268"/>
        <v>-64.23151799</v>
      </c>
      <c r="T99" s="38" t="str">
        <f t="shared" si="268"/>
        <v/>
      </c>
      <c r="U99" s="39" t="str">
        <f t="shared" si="268"/>
        <v/>
      </c>
      <c r="V99" s="40">
        <f t="shared" si="268"/>
        <v>-2.592321912</v>
      </c>
      <c r="W99" s="40">
        <f t="shared" si="268"/>
        <v>-8.173476897</v>
      </c>
      <c r="X99" s="41">
        <f t="shared" si="268"/>
        <v>-5.729686915</v>
      </c>
      <c r="Y99" s="1"/>
      <c r="Z99" s="1"/>
      <c r="AA99" s="1"/>
      <c r="AB99" s="1"/>
      <c r="AC99" s="37">
        <v>2.0</v>
      </c>
      <c r="AD99" s="38">
        <f t="shared" ref="AD99:AU99" si="269">AD7*100/BF7-100</f>
        <v>175.782881</v>
      </c>
      <c r="AE99" s="39">
        <f t="shared" si="269"/>
        <v>163.8339534</v>
      </c>
      <c r="AF99" s="40">
        <f t="shared" si="269"/>
        <v>64.39169139</v>
      </c>
      <c r="AG99" s="40">
        <f t="shared" si="269"/>
        <v>66.7706198</v>
      </c>
      <c r="AH99" s="38">
        <f t="shared" si="269"/>
        <v>28.3982684</v>
      </c>
      <c r="AI99" s="39">
        <f t="shared" si="269"/>
        <v>28.6107528</v>
      </c>
      <c r="AJ99" s="40">
        <f t="shared" si="269"/>
        <v>3.887333224</v>
      </c>
      <c r="AK99" s="40">
        <f t="shared" si="269"/>
        <v>4.234602561</v>
      </c>
      <c r="AL99" s="38">
        <f t="shared" si="269"/>
        <v>-8.942687747</v>
      </c>
      <c r="AM99" s="39">
        <f t="shared" si="269"/>
        <v>-9.004266703</v>
      </c>
      <c r="AN99" s="40">
        <f t="shared" si="269"/>
        <v>-13.12836625</v>
      </c>
      <c r="AO99" s="40">
        <f t="shared" si="269"/>
        <v>-12.92857147</v>
      </c>
      <c r="AP99" s="38">
        <f t="shared" si="269"/>
        <v>-14.27758817</v>
      </c>
      <c r="AQ99" s="39">
        <f t="shared" si="269"/>
        <v>-14.09707901</v>
      </c>
      <c r="AR99" s="40">
        <f t="shared" si="269"/>
        <v>-9.375</v>
      </c>
      <c r="AS99" s="40">
        <f t="shared" si="269"/>
        <v>-9.785646845</v>
      </c>
      <c r="AT99" s="38">
        <f t="shared" si="269"/>
        <v>0</v>
      </c>
      <c r="AU99" s="39">
        <f t="shared" si="269"/>
        <v>10.65892478</v>
      </c>
      <c r="AV99" s="38"/>
      <c r="AW99" s="39"/>
      <c r="AX99" s="40">
        <f t="shared" ref="AX99:AZ99" si="270">AX7*100/BZ7-100</f>
        <v>4.478081207</v>
      </c>
      <c r="AY99" s="40">
        <f t="shared" si="270"/>
        <v>-8.872181969</v>
      </c>
      <c r="AZ99" s="41">
        <f t="shared" si="270"/>
        <v>-12.77805165</v>
      </c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ht="12.75" customHeight="1">
      <c r="A100" s="37">
        <v>3.0</v>
      </c>
      <c r="B100" s="38">
        <f t="shared" ref="B100:X100" si="271">IF(AD8=0,IF(B8=0,"","***"),B8*100/AD8-100)</f>
        <v>-10.34482759</v>
      </c>
      <c r="C100" s="39">
        <f t="shared" si="271"/>
        <v>0.8806794607</v>
      </c>
      <c r="D100" s="40">
        <f t="shared" si="271"/>
        <v>13.91585761</v>
      </c>
      <c r="E100" s="40">
        <f t="shared" si="271"/>
        <v>15.29507429</v>
      </c>
      <c r="F100" s="38">
        <f t="shared" si="271"/>
        <v>-0.2721088435</v>
      </c>
      <c r="G100" s="39">
        <f t="shared" si="271"/>
        <v>-1.739442057</v>
      </c>
      <c r="H100" s="40">
        <f t="shared" si="271"/>
        <v>4.651162791</v>
      </c>
      <c r="I100" s="40">
        <f t="shared" si="271"/>
        <v>5.060490231</v>
      </c>
      <c r="J100" s="38">
        <f t="shared" si="271"/>
        <v>4.59057072</v>
      </c>
      <c r="K100" s="39">
        <f t="shared" si="271"/>
        <v>4.602533738</v>
      </c>
      <c r="L100" s="40">
        <f t="shared" si="271"/>
        <v>-8.245755861</v>
      </c>
      <c r="M100" s="40">
        <f t="shared" si="271"/>
        <v>-8.592881793</v>
      </c>
      <c r="N100" s="38">
        <f t="shared" si="271"/>
        <v>-10.6943336</v>
      </c>
      <c r="O100" s="39">
        <f t="shared" si="271"/>
        <v>-9.896846001</v>
      </c>
      <c r="P100" s="40">
        <f t="shared" si="271"/>
        <v>-1.020408163</v>
      </c>
      <c r="Q100" s="40">
        <f t="shared" si="271"/>
        <v>-3.352778418</v>
      </c>
      <c r="R100" s="38">
        <f t="shared" si="271"/>
        <v>-28.57142857</v>
      </c>
      <c r="S100" s="39">
        <f t="shared" si="271"/>
        <v>-22.05783209</v>
      </c>
      <c r="T100" s="38" t="str">
        <f t="shared" si="271"/>
        <v/>
      </c>
      <c r="U100" s="39" t="str">
        <f t="shared" si="271"/>
        <v/>
      </c>
      <c r="V100" s="40">
        <f t="shared" si="271"/>
        <v>-1.056485356</v>
      </c>
      <c r="W100" s="40">
        <f t="shared" si="271"/>
        <v>-5.474785151</v>
      </c>
      <c r="X100" s="41">
        <f t="shared" si="271"/>
        <v>-4.465476905</v>
      </c>
      <c r="Y100" s="1"/>
      <c r="Z100" s="1"/>
      <c r="AA100" s="1"/>
      <c r="AB100" s="1"/>
      <c r="AC100" s="37">
        <v>3.0</v>
      </c>
      <c r="AD100" s="38">
        <f t="shared" ref="AD100:AU100" si="272">AD8*100/BF8-100</f>
        <v>132</v>
      </c>
      <c r="AE100" s="39">
        <f t="shared" si="272"/>
        <v>103.3552973</v>
      </c>
      <c r="AF100" s="40">
        <f t="shared" si="272"/>
        <v>94.33962264</v>
      </c>
      <c r="AG100" s="40">
        <f t="shared" si="272"/>
        <v>86.09287887</v>
      </c>
      <c r="AH100" s="38">
        <f t="shared" si="272"/>
        <v>42.44186047</v>
      </c>
      <c r="AI100" s="39">
        <f t="shared" si="272"/>
        <v>43.99043709</v>
      </c>
      <c r="AJ100" s="40">
        <f t="shared" si="272"/>
        <v>19.37812326</v>
      </c>
      <c r="AK100" s="40">
        <f t="shared" si="272"/>
        <v>17.50038197</v>
      </c>
      <c r="AL100" s="38">
        <f t="shared" si="272"/>
        <v>-1.426824297</v>
      </c>
      <c r="AM100" s="39">
        <f t="shared" si="272"/>
        <v>-1.215874627</v>
      </c>
      <c r="AN100" s="40">
        <f t="shared" si="272"/>
        <v>-10.42722665</v>
      </c>
      <c r="AO100" s="40">
        <f t="shared" si="272"/>
        <v>-10.80204225</v>
      </c>
      <c r="AP100" s="38">
        <f t="shared" si="272"/>
        <v>-16.57789614</v>
      </c>
      <c r="AQ100" s="39">
        <f t="shared" si="272"/>
        <v>-16.55592216</v>
      </c>
      <c r="AR100" s="40">
        <f t="shared" si="272"/>
        <v>-16.94915254</v>
      </c>
      <c r="AS100" s="40">
        <f t="shared" si="272"/>
        <v>-18.12921674</v>
      </c>
      <c r="AT100" s="38">
        <f t="shared" si="272"/>
        <v>0</v>
      </c>
      <c r="AU100" s="39">
        <f t="shared" si="272"/>
        <v>-9.5403892</v>
      </c>
      <c r="AV100" s="38"/>
      <c r="AW100" s="39"/>
      <c r="AX100" s="40">
        <f t="shared" ref="AX100:AZ100" si="273">AX8*100/BZ8-100</f>
        <v>2.049530316</v>
      </c>
      <c r="AY100" s="40">
        <f t="shared" si="273"/>
        <v>-9.855550431</v>
      </c>
      <c r="AZ100" s="41">
        <f t="shared" si="273"/>
        <v>-11.66598289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ht="12.75" customHeight="1">
      <c r="A101" s="37">
        <v>4.0</v>
      </c>
      <c r="B101" s="38">
        <f t="shared" ref="B101:X101" si="274">IF(AD9=0,IF(B9=0,"","***"),B9*100/AD9-100)</f>
        <v>-45.94594595</v>
      </c>
      <c r="C101" s="39">
        <f t="shared" si="274"/>
        <v>-24.09818468</v>
      </c>
      <c r="D101" s="40">
        <f t="shared" si="274"/>
        <v>-28.76712329</v>
      </c>
      <c r="E101" s="40">
        <f t="shared" si="274"/>
        <v>-32.30748535</v>
      </c>
      <c r="F101" s="38">
        <f t="shared" si="274"/>
        <v>-7.853403141</v>
      </c>
      <c r="G101" s="39">
        <f t="shared" si="274"/>
        <v>-7.380205022</v>
      </c>
      <c r="H101" s="40">
        <f t="shared" si="274"/>
        <v>13.07371349</v>
      </c>
      <c r="I101" s="40">
        <f t="shared" si="274"/>
        <v>12.262548</v>
      </c>
      <c r="J101" s="38">
        <f t="shared" si="274"/>
        <v>4.631217839</v>
      </c>
      <c r="K101" s="39">
        <f t="shared" si="274"/>
        <v>4.359930248</v>
      </c>
      <c r="L101" s="40">
        <f t="shared" si="274"/>
        <v>5.590551181</v>
      </c>
      <c r="M101" s="40">
        <f t="shared" si="274"/>
        <v>4.959878262</v>
      </c>
      <c r="N101" s="38">
        <f t="shared" si="274"/>
        <v>-1.795735129</v>
      </c>
      <c r="O101" s="39">
        <f t="shared" si="274"/>
        <v>-3.181746724</v>
      </c>
      <c r="P101" s="40">
        <f t="shared" si="274"/>
        <v>-21.875</v>
      </c>
      <c r="Q101" s="40">
        <f t="shared" si="274"/>
        <v>-24.0296115</v>
      </c>
      <c r="R101" s="38">
        <f t="shared" si="274"/>
        <v>0</v>
      </c>
      <c r="S101" s="39">
        <f t="shared" si="274"/>
        <v>18.10261223</v>
      </c>
      <c r="T101" s="38" t="str">
        <f t="shared" si="274"/>
        <v/>
      </c>
      <c r="U101" s="39" t="str">
        <f t="shared" si="274"/>
        <v/>
      </c>
      <c r="V101" s="40">
        <f t="shared" si="274"/>
        <v>2.900179856</v>
      </c>
      <c r="W101" s="40">
        <f t="shared" si="274"/>
        <v>-1.046140284</v>
      </c>
      <c r="X101" s="41">
        <f t="shared" si="274"/>
        <v>-3.835095473</v>
      </c>
      <c r="Y101" s="1"/>
      <c r="Z101" s="1"/>
      <c r="AA101" s="1"/>
      <c r="AB101" s="1"/>
      <c r="AC101" s="37">
        <v>4.0</v>
      </c>
      <c r="AD101" s="38">
        <f t="shared" ref="AD101:AU101" si="275">AD9*100/BF9-100</f>
        <v>105.5555556</v>
      </c>
      <c r="AE101" s="39">
        <f t="shared" si="275"/>
        <v>112.8260233</v>
      </c>
      <c r="AF101" s="40">
        <f t="shared" si="275"/>
        <v>121.2121212</v>
      </c>
      <c r="AG101" s="40">
        <f t="shared" si="275"/>
        <v>132.2110462</v>
      </c>
      <c r="AH101" s="38">
        <f t="shared" si="275"/>
        <v>50.39370079</v>
      </c>
      <c r="AI101" s="39">
        <f t="shared" si="275"/>
        <v>51.30694574</v>
      </c>
      <c r="AJ101" s="40">
        <f t="shared" si="275"/>
        <v>21.4527027</v>
      </c>
      <c r="AK101" s="40">
        <f t="shared" si="275"/>
        <v>20.44954325</v>
      </c>
      <c r="AL101" s="38">
        <f t="shared" si="275"/>
        <v>18.49593496</v>
      </c>
      <c r="AM101" s="39">
        <f t="shared" si="275"/>
        <v>18.06917988</v>
      </c>
      <c r="AN101" s="40">
        <f t="shared" si="275"/>
        <v>-5.294556301</v>
      </c>
      <c r="AO101" s="40">
        <f t="shared" si="275"/>
        <v>-5.80991154</v>
      </c>
      <c r="AP101" s="38">
        <f t="shared" si="275"/>
        <v>-13.91304348</v>
      </c>
      <c r="AQ101" s="39">
        <f t="shared" si="275"/>
        <v>-13.91003627</v>
      </c>
      <c r="AR101" s="40">
        <f t="shared" si="275"/>
        <v>-25</v>
      </c>
      <c r="AS101" s="40">
        <f t="shared" si="275"/>
        <v>-23.87695957</v>
      </c>
      <c r="AT101" s="38">
        <f t="shared" si="275"/>
        <v>-28.57142857</v>
      </c>
      <c r="AU101" s="39">
        <f t="shared" si="275"/>
        <v>-30.24549766</v>
      </c>
      <c r="AV101" s="38"/>
      <c r="AW101" s="39"/>
      <c r="AX101" s="40">
        <f t="shared" ref="AX101:AZ101" si="276">AX9*100/BZ9-100</f>
        <v>4.29073857</v>
      </c>
      <c r="AY101" s="40">
        <f t="shared" si="276"/>
        <v>-8.313507903</v>
      </c>
      <c r="AZ101" s="41">
        <f t="shared" si="276"/>
        <v>-12.08568148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ht="12.75" customHeight="1">
      <c r="A102" s="37">
        <v>5.0</v>
      </c>
      <c r="B102" s="38">
        <f t="shared" ref="B102:X102" si="277">IF(AD10=0,IF(B10=0,"","***"),B10*100/AD10-100)</f>
        <v>1300</v>
      </c>
      <c r="C102" s="39">
        <f t="shared" si="277"/>
        <v>1381.280674</v>
      </c>
      <c r="D102" s="40">
        <f t="shared" si="277"/>
        <v>0</v>
      </c>
      <c r="E102" s="40">
        <f t="shared" si="277"/>
        <v>4.645787422</v>
      </c>
      <c r="F102" s="38">
        <f t="shared" si="277"/>
        <v>-12.34567901</v>
      </c>
      <c r="G102" s="39">
        <f t="shared" si="277"/>
        <v>-10.41806017</v>
      </c>
      <c r="H102" s="40">
        <f t="shared" si="277"/>
        <v>6.896551724</v>
      </c>
      <c r="I102" s="40">
        <f t="shared" si="277"/>
        <v>9.088370895</v>
      </c>
      <c r="J102" s="38">
        <f t="shared" si="277"/>
        <v>6.526315789</v>
      </c>
      <c r="K102" s="39">
        <f t="shared" si="277"/>
        <v>6.822353369</v>
      </c>
      <c r="L102" s="40">
        <f t="shared" si="277"/>
        <v>1.949025487</v>
      </c>
      <c r="M102" s="40">
        <f t="shared" si="277"/>
        <v>1.742494057</v>
      </c>
      <c r="N102" s="38">
        <f t="shared" si="277"/>
        <v>-6.63507109</v>
      </c>
      <c r="O102" s="39">
        <f t="shared" si="277"/>
        <v>-7.435870936</v>
      </c>
      <c r="P102" s="40">
        <f t="shared" si="277"/>
        <v>-3.571428571</v>
      </c>
      <c r="Q102" s="40">
        <f t="shared" si="277"/>
        <v>-3.502743004</v>
      </c>
      <c r="R102" s="38">
        <f t="shared" si="277"/>
        <v>-50</v>
      </c>
      <c r="S102" s="39">
        <f t="shared" si="277"/>
        <v>-58.32239903</v>
      </c>
      <c r="T102" s="38" t="str">
        <f t="shared" si="277"/>
        <v/>
      </c>
      <c r="U102" s="39" t="str">
        <f t="shared" si="277"/>
        <v/>
      </c>
      <c r="V102" s="40">
        <f t="shared" si="277"/>
        <v>1.47826087</v>
      </c>
      <c r="W102" s="40">
        <f t="shared" si="277"/>
        <v>-3.981738885</v>
      </c>
      <c r="X102" s="41">
        <f t="shared" si="277"/>
        <v>-5.380462483</v>
      </c>
      <c r="Y102" s="1"/>
      <c r="Z102" s="1"/>
      <c r="AA102" s="1"/>
      <c r="AB102" s="1"/>
      <c r="AC102" s="37">
        <v>5.0</v>
      </c>
      <c r="AD102" s="38">
        <f t="shared" ref="AD102:AU102" si="278">AD10*100/BF10-100</f>
        <v>-60</v>
      </c>
      <c r="AE102" s="39">
        <f t="shared" si="278"/>
        <v>-61.02034506</v>
      </c>
      <c r="AF102" s="40">
        <f t="shared" si="278"/>
        <v>120</v>
      </c>
      <c r="AG102" s="40">
        <f t="shared" si="278"/>
        <v>122.8000732</v>
      </c>
      <c r="AH102" s="38">
        <f t="shared" si="278"/>
        <v>113.1578947</v>
      </c>
      <c r="AI102" s="39">
        <f t="shared" si="278"/>
        <v>96.54711273</v>
      </c>
      <c r="AJ102" s="40">
        <f t="shared" si="278"/>
        <v>44.3438914</v>
      </c>
      <c r="AK102" s="40">
        <f t="shared" si="278"/>
        <v>40.84073719</v>
      </c>
      <c r="AL102" s="38">
        <f t="shared" si="278"/>
        <v>8.447488584</v>
      </c>
      <c r="AM102" s="39">
        <f t="shared" si="278"/>
        <v>8.816944264</v>
      </c>
      <c r="AN102" s="40">
        <f t="shared" si="278"/>
        <v>5.873015873</v>
      </c>
      <c r="AO102" s="40">
        <f t="shared" si="278"/>
        <v>5.971582637</v>
      </c>
      <c r="AP102" s="38">
        <f t="shared" si="278"/>
        <v>-15.03355705</v>
      </c>
      <c r="AQ102" s="39">
        <f t="shared" si="278"/>
        <v>-16.313049</v>
      </c>
      <c r="AR102" s="40">
        <f t="shared" si="278"/>
        <v>-25</v>
      </c>
      <c r="AS102" s="40">
        <f t="shared" si="278"/>
        <v>-23.05419045</v>
      </c>
      <c r="AT102" s="38">
        <f t="shared" si="278"/>
        <v>-14.28571429</v>
      </c>
      <c r="AU102" s="39">
        <f t="shared" si="278"/>
        <v>-15.1340298</v>
      </c>
      <c r="AV102" s="38"/>
      <c r="AW102" s="39"/>
      <c r="AX102" s="40">
        <f t="shared" ref="AX102:AZ102" si="279">AX10*100/BZ10-100</f>
        <v>4.025327906</v>
      </c>
      <c r="AY102" s="40">
        <f t="shared" si="279"/>
        <v>-9.682894095</v>
      </c>
      <c r="AZ102" s="41">
        <f t="shared" si="279"/>
        <v>-13.17777341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ht="12.75" customHeight="1">
      <c r="A103" s="37">
        <v>6.0</v>
      </c>
      <c r="B103" s="38" t="str">
        <f t="shared" ref="B103:X103" si="280">IF(AD11=0,IF(B11=0,"","***"),B11*100/AD11-100)</f>
        <v>***</v>
      </c>
      <c r="C103" s="39" t="str">
        <f t="shared" si="280"/>
        <v>***</v>
      </c>
      <c r="D103" s="40">
        <f t="shared" si="280"/>
        <v>-76.92307692</v>
      </c>
      <c r="E103" s="40">
        <f t="shared" si="280"/>
        <v>-78.50235468</v>
      </c>
      <c r="F103" s="38">
        <f t="shared" si="280"/>
        <v>-12.90322581</v>
      </c>
      <c r="G103" s="39">
        <f t="shared" si="280"/>
        <v>-18.41588537</v>
      </c>
      <c r="H103" s="40">
        <f t="shared" si="280"/>
        <v>-5.691056911</v>
      </c>
      <c r="I103" s="40">
        <f t="shared" si="280"/>
        <v>-1.396726541</v>
      </c>
      <c r="J103" s="38">
        <f t="shared" si="280"/>
        <v>23.49726776</v>
      </c>
      <c r="K103" s="39">
        <f t="shared" si="280"/>
        <v>24.35172967</v>
      </c>
      <c r="L103" s="40">
        <f t="shared" si="280"/>
        <v>11.37026239</v>
      </c>
      <c r="M103" s="40">
        <f t="shared" si="280"/>
        <v>10.67135324</v>
      </c>
      <c r="N103" s="38">
        <f t="shared" si="280"/>
        <v>10.60606061</v>
      </c>
      <c r="O103" s="39">
        <f t="shared" si="280"/>
        <v>10.07834521</v>
      </c>
      <c r="P103" s="40">
        <f t="shared" si="280"/>
        <v>-22.10526316</v>
      </c>
      <c r="Q103" s="40">
        <f t="shared" si="280"/>
        <v>-25.71221847</v>
      </c>
      <c r="R103" s="38">
        <f t="shared" si="280"/>
        <v>-42.85714286</v>
      </c>
      <c r="S103" s="39">
        <f t="shared" si="280"/>
        <v>-30.51541149</v>
      </c>
      <c r="T103" s="38" t="str">
        <f t="shared" si="280"/>
        <v/>
      </c>
      <c r="U103" s="39" t="str">
        <f t="shared" si="280"/>
        <v/>
      </c>
      <c r="V103" s="40">
        <f t="shared" si="280"/>
        <v>6.594323873</v>
      </c>
      <c r="W103" s="40">
        <f t="shared" si="280"/>
        <v>-0.1724585727</v>
      </c>
      <c r="X103" s="41">
        <f t="shared" si="280"/>
        <v>-6.348163955</v>
      </c>
      <c r="Y103" s="1"/>
      <c r="Z103" s="1"/>
      <c r="AA103" s="1"/>
      <c r="AB103" s="1"/>
      <c r="AC103" s="37">
        <v>6.0</v>
      </c>
      <c r="AD103" s="38"/>
      <c r="AE103" s="39"/>
      <c r="AF103" s="40">
        <f t="shared" ref="AF103:AU103" si="281">AF11*100/BH11-100</f>
        <v>160</v>
      </c>
      <c r="AG103" s="40">
        <f t="shared" si="281"/>
        <v>120.9199714</v>
      </c>
      <c r="AH103" s="38">
        <f t="shared" si="281"/>
        <v>40.90909091</v>
      </c>
      <c r="AI103" s="39">
        <f t="shared" si="281"/>
        <v>40.87073841</v>
      </c>
      <c r="AJ103" s="40">
        <f t="shared" si="281"/>
        <v>80.88235294</v>
      </c>
      <c r="AK103" s="40">
        <f t="shared" si="281"/>
        <v>81.83113202</v>
      </c>
      <c r="AL103" s="38">
        <f t="shared" si="281"/>
        <v>45.23809524</v>
      </c>
      <c r="AM103" s="39">
        <f t="shared" si="281"/>
        <v>43.09682253</v>
      </c>
      <c r="AN103" s="40">
        <f t="shared" si="281"/>
        <v>7.86163522</v>
      </c>
      <c r="AO103" s="40">
        <f t="shared" si="281"/>
        <v>6.685077082</v>
      </c>
      <c r="AP103" s="38">
        <f t="shared" si="281"/>
        <v>-11.21076233</v>
      </c>
      <c r="AQ103" s="39">
        <f t="shared" si="281"/>
        <v>-11.29265469</v>
      </c>
      <c r="AR103" s="40">
        <f t="shared" si="281"/>
        <v>-8.653846154</v>
      </c>
      <c r="AS103" s="40">
        <f t="shared" si="281"/>
        <v>-9.196013368</v>
      </c>
      <c r="AT103" s="38">
        <f t="shared" si="281"/>
        <v>75</v>
      </c>
      <c r="AU103" s="39">
        <f t="shared" si="281"/>
        <v>78.89322111</v>
      </c>
      <c r="AV103" s="38"/>
      <c r="AW103" s="39"/>
      <c r="AX103" s="40">
        <f t="shared" ref="AX103:AZ103" si="282">AX11*100/BZ11-100</f>
        <v>9.206927985</v>
      </c>
      <c r="AY103" s="40">
        <f t="shared" si="282"/>
        <v>-1.647218822</v>
      </c>
      <c r="AZ103" s="41">
        <f t="shared" si="282"/>
        <v>-9.939064314</v>
      </c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ht="12.75" customHeight="1">
      <c r="A104" s="37">
        <v>7.0</v>
      </c>
      <c r="B104" s="38">
        <f t="shared" ref="B104:X104" si="283">IF(AD12=0,IF(B12=0,"","***"),B12*100/AD12-100)</f>
        <v>-100</v>
      </c>
      <c r="C104" s="39">
        <f t="shared" si="283"/>
        <v>-100</v>
      </c>
      <c r="D104" s="40" t="str">
        <f t="shared" si="283"/>
        <v>***</v>
      </c>
      <c r="E104" s="40" t="str">
        <f t="shared" si="283"/>
        <v>***</v>
      </c>
      <c r="F104" s="38">
        <f t="shared" si="283"/>
        <v>-38.88888889</v>
      </c>
      <c r="G104" s="39">
        <f t="shared" si="283"/>
        <v>-35.21101498</v>
      </c>
      <c r="H104" s="40">
        <f t="shared" si="283"/>
        <v>-39.3442623</v>
      </c>
      <c r="I104" s="40">
        <f t="shared" si="283"/>
        <v>-45.60001988</v>
      </c>
      <c r="J104" s="38">
        <f t="shared" si="283"/>
        <v>11.88118812</v>
      </c>
      <c r="K104" s="39">
        <f t="shared" si="283"/>
        <v>11.93294295</v>
      </c>
      <c r="L104" s="40">
        <f t="shared" si="283"/>
        <v>41.84397163</v>
      </c>
      <c r="M104" s="40">
        <f t="shared" si="283"/>
        <v>41.44514225</v>
      </c>
      <c r="N104" s="38">
        <f t="shared" si="283"/>
        <v>-5.300353357</v>
      </c>
      <c r="O104" s="39">
        <f t="shared" si="283"/>
        <v>-6.265266881</v>
      </c>
      <c r="P104" s="40">
        <f t="shared" si="283"/>
        <v>-1.333333333</v>
      </c>
      <c r="Q104" s="40">
        <f t="shared" si="283"/>
        <v>0.7363079515</v>
      </c>
      <c r="R104" s="38">
        <f t="shared" si="283"/>
        <v>71.42857143</v>
      </c>
      <c r="S104" s="39">
        <f t="shared" si="283"/>
        <v>60.79984288</v>
      </c>
      <c r="T104" s="38" t="str">
        <f t="shared" si="283"/>
        <v/>
      </c>
      <c r="U104" s="39" t="str">
        <f t="shared" si="283"/>
        <v/>
      </c>
      <c r="V104" s="40">
        <f t="shared" si="283"/>
        <v>4.644412192</v>
      </c>
      <c r="W104" s="40">
        <f t="shared" si="283"/>
        <v>5.164327458</v>
      </c>
      <c r="X104" s="41">
        <f t="shared" si="283"/>
        <v>0.4968399702</v>
      </c>
      <c r="Y104" s="1"/>
      <c r="Z104" s="1"/>
      <c r="AA104" s="1"/>
      <c r="AB104" s="1"/>
      <c r="AC104" s="37">
        <v>7.0</v>
      </c>
      <c r="AD104" s="38"/>
      <c r="AE104" s="39"/>
      <c r="AF104" s="40">
        <f t="shared" ref="AF104:AU104" si="284">AF12*100/BH12-100</f>
        <v>-100</v>
      </c>
      <c r="AG104" s="40">
        <f t="shared" si="284"/>
        <v>-100</v>
      </c>
      <c r="AH104" s="38">
        <f t="shared" si="284"/>
        <v>157.1428571</v>
      </c>
      <c r="AI104" s="39">
        <f t="shared" si="284"/>
        <v>133.429705</v>
      </c>
      <c r="AJ104" s="40">
        <f t="shared" si="284"/>
        <v>52.5</v>
      </c>
      <c r="AK104" s="40">
        <f t="shared" si="284"/>
        <v>60.88444696</v>
      </c>
      <c r="AL104" s="38">
        <f t="shared" si="284"/>
        <v>12.22222222</v>
      </c>
      <c r="AM104" s="39">
        <f t="shared" si="284"/>
        <v>6.743413883</v>
      </c>
      <c r="AN104" s="40">
        <f t="shared" si="284"/>
        <v>-4.72972973</v>
      </c>
      <c r="AO104" s="40">
        <f t="shared" si="284"/>
        <v>-5.096869445</v>
      </c>
      <c r="AP104" s="38">
        <f t="shared" si="284"/>
        <v>11.41732283</v>
      </c>
      <c r="AQ104" s="39">
        <f t="shared" si="284"/>
        <v>8.290104156</v>
      </c>
      <c r="AR104" s="40">
        <f t="shared" si="284"/>
        <v>-6.25</v>
      </c>
      <c r="AS104" s="40">
        <f t="shared" si="284"/>
        <v>-4.669472826</v>
      </c>
      <c r="AT104" s="38">
        <f t="shared" si="284"/>
        <v>-36.36363636</v>
      </c>
      <c r="AU104" s="39">
        <f t="shared" si="284"/>
        <v>-30.83204356</v>
      </c>
      <c r="AV104" s="38"/>
      <c r="AW104" s="39"/>
      <c r="AX104" s="40">
        <f t="shared" ref="AX104:AZ104" si="285">AX12*100/BZ12-100</f>
        <v>9.191759113</v>
      </c>
      <c r="AY104" s="40">
        <f t="shared" si="285"/>
        <v>0.2380812846</v>
      </c>
      <c r="AZ104" s="41">
        <f t="shared" si="285"/>
        <v>-8.199957488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ht="12.75" customHeight="1">
      <c r="A105" s="37">
        <v>8.0</v>
      </c>
      <c r="B105" s="38" t="str">
        <f t="shared" ref="B105:X105" si="286">IF(AD13=0,IF(B13=0,"","***"),B13*100/AD13-100)</f>
        <v/>
      </c>
      <c r="C105" s="39" t="str">
        <f t="shared" si="286"/>
        <v/>
      </c>
      <c r="D105" s="40">
        <f t="shared" si="286"/>
        <v>-100</v>
      </c>
      <c r="E105" s="40">
        <f t="shared" si="286"/>
        <v>-100</v>
      </c>
      <c r="F105" s="38">
        <f t="shared" si="286"/>
        <v>-37.5</v>
      </c>
      <c r="G105" s="39">
        <f t="shared" si="286"/>
        <v>-37.1517085</v>
      </c>
      <c r="H105" s="40">
        <f t="shared" si="286"/>
        <v>-47.05882353</v>
      </c>
      <c r="I105" s="40">
        <f t="shared" si="286"/>
        <v>-50.36361856</v>
      </c>
      <c r="J105" s="38">
        <f t="shared" si="286"/>
        <v>24.07407407</v>
      </c>
      <c r="K105" s="39">
        <f t="shared" si="286"/>
        <v>29.02856428</v>
      </c>
      <c r="L105" s="40">
        <f t="shared" si="286"/>
        <v>17.39130435</v>
      </c>
      <c r="M105" s="40">
        <f t="shared" si="286"/>
        <v>17.06440705</v>
      </c>
      <c r="N105" s="38">
        <f t="shared" si="286"/>
        <v>14.85714286</v>
      </c>
      <c r="O105" s="39">
        <f t="shared" si="286"/>
        <v>9.488462862</v>
      </c>
      <c r="P105" s="40">
        <f t="shared" si="286"/>
        <v>-14.28571429</v>
      </c>
      <c r="Q105" s="40">
        <f t="shared" si="286"/>
        <v>-17.35238893</v>
      </c>
      <c r="R105" s="38">
        <f t="shared" si="286"/>
        <v>-36.36363636</v>
      </c>
      <c r="S105" s="39">
        <f t="shared" si="286"/>
        <v>-38.86547721</v>
      </c>
      <c r="T105" s="38" t="str">
        <f t="shared" si="286"/>
        <v/>
      </c>
      <c r="U105" s="39" t="str">
        <f t="shared" si="286"/>
        <v/>
      </c>
      <c r="V105" s="40">
        <f t="shared" si="286"/>
        <v>2.591792657</v>
      </c>
      <c r="W105" s="40">
        <f t="shared" si="286"/>
        <v>-3.842202038</v>
      </c>
      <c r="X105" s="41">
        <f t="shared" si="286"/>
        <v>-6.271451671</v>
      </c>
      <c r="Y105" s="1"/>
      <c r="Z105" s="1"/>
      <c r="AA105" s="1"/>
      <c r="AB105" s="1"/>
      <c r="AC105" s="37">
        <v>8.0</v>
      </c>
      <c r="AD105" s="38"/>
      <c r="AE105" s="39"/>
      <c r="AF105" s="40"/>
      <c r="AG105" s="40"/>
      <c r="AH105" s="38">
        <f t="shared" ref="AH105:AU105" si="287">AH13*100/BJ13-100</f>
        <v>166.6666667</v>
      </c>
      <c r="AI105" s="39">
        <f t="shared" si="287"/>
        <v>205.8002384</v>
      </c>
      <c r="AJ105" s="40">
        <f t="shared" si="287"/>
        <v>155</v>
      </c>
      <c r="AK105" s="40">
        <f t="shared" si="287"/>
        <v>179.2932053</v>
      </c>
      <c r="AL105" s="38">
        <f t="shared" si="287"/>
        <v>54.28571429</v>
      </c>
      <c r="AM105" s="39">
        <f t="shared" si="287"/>
        <v>59.36216273</v>
      </c>
      <c r="AN105" s="40">
        <f t="shared" si="287"/>
        <v>29.57746479</v>
      </c>
      <c r="AO105" s="40">
        <f t="shared" si="287"/>
        <v>30.20204058</v>
      </c>
      <c r="AP105" s="38">
        <f t="shared" si="287"/>
        <v>0</v>
      </c>
      <c r="AQ105" s="39">
        <f t="shared" si="287"/>
        <v>-1.215441361</v>
      </c>
      <c r="AR105" s="40">
        <f t="shared" si="287"/>
        <v>-6.666666667</v>
      </c>
      <c r="AS105" s="40">
        <f t="shared" si="287"/>
        <v>-10.23526595</v>
      </c>
      <c r="AT105" s="38">
        <f t="shared" si="287"/>
        <v>-35.29411765</v>
      </c>
      <c r="AU105" s="39">
        <f t="shared" si="287"/>
        <v>-45.70384585</v>
      </c>
      <c r="AV105" s="38"/>
      <c r="AW105" s="39"/>
      <c r="AX105" s="40">
        <f t="shared" ref="AX105:AZ105" si="288">AX13*100/BZ13-100</f>
        <v>16.91919192</v>
      </c>
      <c r="AY105" s="40">
        <f t="shared" si="288"/>
        <v>-7.61409871</v>
      </c>
      <c r="AZ105" s="41">
        <f t="shared" si="288"/>
        <v>-20.98311682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ht="12.75" customHeight="1">
      <c r="A106" s="37">
        <v>9.0</v>
      </c>
      <c r="B106" s="38" t="str">
        <f t="shared" ref="B106:X106" si="289">IF(AD14=0,IF(B14=0,"","***"),B14*100/AD14-100)</f>
        <v/>
      </c>
      <c r="C106" s="39" t="str">
        <f t="shared" si="289"/>
        <v/>
      </c>
      <c r="D106" s="40">
        <f t="shared" si="289"/>
        <v>-100</v>
      </c>
      <c r="E106" s="40">
        <f t="shared" si="289"/>
        <v>-100</v>
      </c>
      <c r="F106" s="38">
        <f t="shared" si="289"/>
        <v>-100</v>
      </c>
      <c r="G106" s="39">
        <f t="shared" si="289"/>
        <v>-100</v>
      </c>
      <c r="H106" s="40">
        <f t="shared" si="289"/>
        <v>-66.66666667</v>
      </c>
      <c r="I106" s="40">
        <f t="shared" si="289"/>
        <v>-61.43877487</v>
      </c>
      <c r="J106" s="38">
        <f t="shared" si="289"/>
        <v>20.68965517</v>
      </c>
      <c r="K106" s="39">
        <f t="shared" si="289"/>
        <v>19.56656274</v>
      </c>
      <c r="L106" s="40">
        <f t="shared" si="289"/>
        <v>47.61904762</v>
      </c>
      <c r="M106" s="40">
        <f t="shared" si="289"/>
        <v>39.84557182</v>
      </c>
      <c r="N106" s="38">
        <f t="shared" si="289"/>
        <v>11.20689655</v>
      </c>
      <c r="O106" s="39">
        <f t="shared" si="289"/>
        <v>8.962034845</v>
      </c>
      <c r="P106" s="40">
        <f t="shared" si="289"/>
        <v>-1.818181818</v>
      </c>
      <c r="Q106" s="40">
        <f t="shared" si="289"/>
        <v>-2.851350497</v>
      </c>
      <c r="R106" s="38">
        <f t="shared" si="289"/>
        <v>-30.76923077</v>
      </c>
      <c r="S106" s="39">
        <f t="shared" si="289"/>
        <v>-33.41056224</v>
      </c>
      <c r="T106" s="38" t="str">
        <f t="shared" si="289"/>
        <v/>
      </c>
      <c r="U106" s="39" t="str">
        <f t="shared" si="289"/>
        <v/>
      </c>
      <c r="V106" s="40">
        <f t="shared" si="289"/>
        <v>6.137184116</v>
      </c>
      <c r="W106" s="40">
        <f t="shared" si="289"/>
        <v>-1.1800015</v>
      </c>
      <c r="X106" s="41">
        <f t="shared" si="289"/>
        <v>-6.894083046</v>
      </c>
      <c r="Y106" s="1"/>
      <c r="Z106" s="1"/>
      <c r="AA106" s="1"/>
      <c r="AB106" s="1"/>
      <c r="AC106" s="37">
        <v>9.0</v>
      </c>
      <c r="AD106" s="38"/>
      <c r="AE106" s="39"/>
      <c r="AF106" s="40"/>
      <c r="AG106" s="40"/>
      <c r="AH106" s="38">
        <f t="shared" ref="AH106:AU106" si="290">AH14*100/BJ14-100</f>
        <v>100</v>
      </c>
      <c r="AI106" s="39">
        <f t="shared" si="290"/>
        <v>78.23854878</v>
      </c>
      <c r="AJ106" s="40">
        <f t="shared" si="290"/>
        <v>275</v>
      </c>
      <c r="AK106" s="40">
        <f t="shared" si="290"/>
        <v>375.5209492</v>
      </c>
      <c r="AL106" s="38">
        <f t="shared" si="290"/>
        <v>61.11111111</v>
      </c>
      <c r="AM106" s="39">
        <f t="shared" si="290"/>
        <v>53.12541423</v>
      </c>
      <c r="AN106" s="40">
        <f t="shared" si="290"/>
        <v>35.48387097</v>
      </c>
      <c r="AO106" s="40">
        <f t="shared" si="290"/>
        <v>42.48934139</v>
      </c>
      <c r="AP106" s="38">
        <f t="shared" si="290"/>
        <v>12.62135922</v>
      </c>
      <c r="AQ106" s="39">
        <f t="shared" si="290"/>
        <v>10.10099978</v>
      </c>
      <c r="AR106" s="40">
        <f t="shared" si="290"/>
        <v>-15.38461538</v>
      </c>
      <c r="AS106" s="40">
        <f t="shared" si="290"/>
        <v>-19.38956456</v>
      </c>
      <c r="AT106" s="38">
        <f t="shared" si="290"/>
        <v>-23.52941176</v>
      </c>
      <c r="AU106" s="39">
        <f t="shared" si="290"/>
        <v>-21.26734731</v>
      </c>
      <c r="AV106" s="38"/>
      <c r="AW106" s="39"/>
      <c r="AX106" s="40">
        <f t="shared" ref="AX106:AZ106" si="291">AX14*100/BZ14-100</f>
        <v>14.93775934</v>
      </c>
      <c r="AY106" s="40">
        <f t="shared" si="291"/>
        <v>-6.666080081</v>
      </c>
      <c r="AZ106" s="41">
        <f t="shared" si="291"/>
        <v>-18.79612021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ht="12.75" customHeight="1">
      <c r="A107" s="37">
        <v>10.0</v>
      </c>
      <c r="B107" s="38" t="str">
        <f t="shared" ref="B107:X107" si="292">IF(AD15=0,IF(B15=0,"","***"),B15*100/AD15-100)</f>
        <v/>
      </c>
      <c r="C107" s="39" t="str">
        <f t="shared" si="292"/>
        <v/>
      </c>
      <c r="D107" s="40" t="str">
        <f t="shared" si="292"/>
        <v/>
      </c>
      <c r="E107" s="40" t="str">
        <f t="shared" si="292"/>
        <v/>
      </c>
      <c r="F107" s="38">
        <f t="shared" si="292"/>
        <v>100</v>
      </c>
      <c r="G107" s="39">
        <f t="shared" si="292"/>
        <v>83.88316151</v>
      </c>
      <c r="H107" s="40">
        <f t="shared" si="292"/>
        <v>25</v>
      </c>
      <c r="I107" s="40">
        <f t="shared" si="292"/>
        <v>17.60580889</v>
      </c>
      <c r="J107" s="38">
        <f t="shared" si="292"/>
        <v>-11.53846154</v>
      </c>
      <c r="K107" s="39">
        <f t="shared" si="292"/>
        <v>-17.61263813</v>
      </c>
      <c r="L107" s="40">
        <f t="shared" si="292"/>
        <v>57.69230769</v>
      </c>
      <c r="M107" s="40">
        <f t="shared" si="292"/>
        <v>61.22668504</v>
      </c>
      <c r="N107" s="38">
        <f t="shared" si="292"/>
        <v>35.48387097</v>
      </c>
      <c r="O107" s="39">
        <f t="shared" si="292"/>
        <v>31.52175682</v>
      </c>
      <c r="P107" s="40">
        <f t="shared" si="292"/>
        <v>-6.976744186</v>
      </c>
      <c r="Q107" s="40">
        <f t="shared" si="292"/>
        <v>-14.96433972</v>
      </c>
      <c r="R107" s="38">
        <f t="shared" si="292"/>
        <v>-14.28571429</v>
      </c>
      <c r="S107" s="39">
        <f t="shared" si="292"/>
        <v>-21.30820747</v>
      </c>
      <c r="T107" s="38" t="str">
        <f t="shared" si="292"/>
        <v/>
      </c>
      <c r="U107" s="39" t="str">
        <f t="shared" si="292"/>
        <v/>
      </c>
      <c r="V107" s="40">
        <f t="shared" si="292"/>
        <v>17.93478261</v>
      </c>
      <c r="W107" s="40">
        <f t="shared" si="292"/>
        <v>0.4058922694</v>
      </c>
      <c r="X107" s="41">
        <f t="shared" si="292"/>
        <v>-14.86320655</v>
      </c>
      <c r="Y107" s="1"/>
      <c r="Z107" s="1"/>
      <c r="AA107" s="1"/>
      <c r="AB107" s="1"/>
      <c r="AC107" s="37">
        <v>10.0</v>
      </c>
      <c r="AD107" s="38"/>
      <c r="AE107" s="39"/>
      <c r="AF107" s="40"/>
      <c r="AG107" s="40"/>
      <c r="AH107" s="38"/>
      <c r="AI107" s="39"/>
      <c r="AJ107" s="40">
        <f t="shared" ref="AJ107:AU107" si="293">AJ15*100/BL15-100</f>
        <v>1100</v>
      </c>
      <c r="AK107" s="40">
        <f t="shared" si="293"/>
        <v>1550.839552</v>
      </c>
      <c r="AL107" s="38">
        <f t="shared" si="293"/>
        <v>225</v>
      </c>
      <c r="AM107" s="39">
        <f t="shared" si="293"/>
        <v>193.5837354</v>
      </c>
      <c r="AN107" s="40">
        <f t="shared" si="293"/>
        <v>30</v>
      </c>
      <c r="AO107" s="40">
        <f t="shared" si="293"/>
        <v>29.08600461</v>
      </c>
      <c r="AP107" s="38">
        <f t="shared" si="293"/>
        <v>40.90909091</v>
      </c>
      <c r="AQ107" s="39">
        <f t="shared" si="293"/>
        <v>40.71034232</v>
      </c>
      <c r="AR107" s="40">
        <f t="shared" si="293"/>
        <v>-20.37037037</v>
      </c>
      <c r="AS107" s="40">
        <f t="shared" si="293"/>
        <v>-16.47835071</v>
      </c>
      <c r="AT107" s="38">
        <f t="shared" si="293"/>
        <v>0</v>
      </c>
      <c r="AU107" s="39">
        <f t="shared" si="293"/>
        <v>-1.874706916</v>
      </c>
      <c r="AV107" s="38"/>
      <c r="AW107" s="39"/>
      <c r="AX107" s="40">
        <f t="shared" ref="AX107:AZ107" si="294">AX15*100/BZ15-100</f>
        <v>30.4964539</v>
      </c>
      <c r="AY107" s="40">
        <f t="shared" si="294"/>
        <v>2.839627426</v>
      </c>
      <c r="AZ107" s="41">
        <f t="shared" si="294"/>
        <v>-21.19354637</v>
      </c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ht="12.75" customHeight="1">
      <c r="A108" s="56" t="s">
        <v>32</v>
      </c>
      <c r="B108" s="38" t="str">
        <f t="shared" ref="B108:X108" si="295">IF(AD16=0,IF(B16=0,"","***"),B16*100/AD16-100)</f>
        <v/>
      </c>
      <c r="C108" s="39" t="str">
        <f t="shared" si="295"/>
        <v/>
      </c>
      <c r="D108" s="40" t="str">
        <f t="shared" si="295"/>
        <v/>
      </c>
      <c r="E108" s="40" t="str">
        <f t="shared" si="295"/>
        <v/>
      </c>
      <c r="F108" s="38">
        <f t="shared" si="295"/>
        <v>-100</v>
      </c>
      <c r="G108" s="39">
        <f t="shared" si="295"/>
        <v>-100</v>
      </c>
      <c r="H108" s="40">
        <f t="shared" si="295"/>
        <v>-75</v>
      </c>
      <c r="I108" s="40">
        <f t="shared" si="295"/>
        <v>-71.07676444</v>
      </c>
      <c r="J108" s="38">
        <f t="shared" si="295"/>
        <v>-25</v>
      </c>
      <c r="K108" s="39">
        <f t="shared" si="295"/>
        <v>-23.53198489</v>
      </c>
      <c r="L108" s="40">
        <f t="shared" si="295"/>
        <v>1.666666667</v>
      </c>
      <c r="M108" s="40">
        <f t="shared" si="295"/>
        <v>4.191259575</v>
      </c>
      <c r="N108" s="38">
        <f t="shared" si="295"/>
        <v>43.91891892</v>
      </c>
      <c r="O108" s="39">
        <f t="shared" si="295"/>
        <v>46.59200069</v>
      </c>
      <c r="P108" s="40">
        <f t="shared" si="295"/>
        <v>-0.8</v>
      </c>
      <c r="Q108" s="40">
        <f t="shared" si="295"/>
        <v>-2.098019649</v>
      </c>
      <c r="R108" s="38">
        <f t="shared" si="295"/>
        <v>-5.660377358</v>
      </c>
      <c r="S108" s="39">
        <f t="shared" si="295"/>
        <v>-6.077278622</v>
      </c>
      <c r="T108" s="38" t="str">
        <f t="shared" si="295"/>
        <v>***</v>
      </c>
      <c r="U108" s="39" t="str">
        <f t="shared" si="295"/>
        <v>***</v>
      </c>
      <c r="V108" s="40">
        <f t="shared" si="295"/>
        <v>9.403669725</v>
      </c>
      <c r="W108" s="40">
        <f t="shared" si="295"/>
        <v>10.48632703</v>
      </c>
      <c r="X108" s="41">
        <f t="shared" si="295"/>
        <v>0.9895987072</v>
      </c>
      <c r="Y108" s="1"/>
      <c r="Z108" s="1"/>
      <c r="AA108" s="1"/>
      <c r="AB108" s="1"/>
      <c r="AC108" s="56" t="s">
        <v>32</v>
      </c>
      <c r="AD108" s="38"/>
      <c r="AE108" s="39"/>
      <c r="AF108" s="40"/>
      <c r="AG108" s="40"/>
      <c r="AH108" s="38"/>
      <c r="AI108" s="39"/>
      <c r="AJ108" s="40">
        <f t="shared" ref="AJ108:AU108" si="296">AJ16*100/BL16-100</f>
        <v>300</v>
      </c>
      <c r="AK108" s="40">
        <f t="shared" si="296"/>
        <v>204.3653237</v>
      </c>
      <c r="AL108" s="38">
        <f t="shared" si="296"/>
        <v>300</v>
      </c>
      <c r="AM108" s="39">
        <f t="shared" si="296"/>
        <v>261.62556</v>
      </c>
      <c r="AN108" s="40">
        <f t="shared" si="296"/>
        <v>130.7692308</v>
      </c>
      <c r="AO108" s="40">
        <f t="shared" si="296"/>
        <v>121.0609448</v>
      </c>
      <c r="AP108" s="38">
        <f t="shared" si="296"/>
        <v>28.69565217</v>
      </c>
      <c r="AQ108" s="39">
        <f t="shared" si="296"/>
        <v>24.08398972</v>
      </c>
      <c r="AR108" s="40">
        <f t="shared" si="296"/>
        <v>-11.97183099</v>
      </c>
      <c r="AS108" s="40">
        <f t="shared" si="296"/>
        <v>-13.80534108</v>
      </c>
      <c r="AT108" s="38">
        <f t="shared" si="296"/>
        <v>-14.51612903</v>
      </c>
      <c r="AU108" s="39">
        <f t="shared" si="296"/>
        <v>-19.10616076</v>
      </c>
      <c r="AV108" s="38"/>
      <c r="AW108" s="39"/>
      <c r="AX108" s="40">
        <f t="shared" ref="AX108:AZ108" si="297">AX16*100/BZ16-100</f>
        <v>22.12885154</v>
      </c>
      <c r="AY108" s="40">
        <f t="shared" si="297"/>
        <v>-6.025450901</v>
      </c>
      <c r="AZ108" s="41">
        <f t="shared" si="297"/>
        <v>-23.05294948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ht="12.75" customHeight="1">
      <c r="A109" s="61" t="s">
        <v>33</v>
      </c>
      <c r="B109" s="38" t="str">
        <f t="shared" ref="B109:X109" si="298">IF(AD17=0,IF(B17=0,"","***"),B17*100/AD17-100)</f>
        <v/>
      </c>
      <c r="C109" s="39" t="str">
        <f t="shared" si="298"/>
        <v/>
      </c>
      <c r="D109" s="40" t="str">
        <f t="shared" si="298"/>
        <v/>
      </c>
      <c r="E109" s="40" t="str">
        <f t="shared" si="298"/>
        <v/>
      </c>
      <c r="F109" s="38" t="str">
        <f t="shared" si="298"/>
        <v/>
      </c>
      <c r="G109" s="39" t="str">
        <f t="shared" si="298"/>
        <v/>
      </c>
      <c r="H109" s="40">
        <f t="shared" si="298"/>
        <v>-100</v>
      </c>
      <c r="I109" s="40">
        <f t="shared" si="298"/>
        <v>-100</v>
      </c>
      <c r="J109" s="38">
        <f t="shared" si="298"/>
        <v>-75</v>
      </c>
      <c r="K109" s="39">
        <f t="shared" si="298"/>
        <v>-67.89808917</v>
      </c>
      <c r="L109" s="40">
        <f t="shared" si="298"/>
        <v>-68.75</v>
      </c>
      <c r="M109" s="40">
        <f t="shared" si="298"/>
        <v>-67.18062225</v>
      </c>
      <c r="N109" s="38">
        <f t="shared" si="298"/>
        <v>56.52173913</v>
      </c>
      <c r="O109" s="39">
        <f t="shared" si="298"/>
        <v>51.84634043</v>
      </c>
      <c r="P109" s="40">
        <f t="shared" si="298"/>
        <v>-11.11111111</v>
      </c>
      <c r="Q109" s="40">
        <f t="shared" si="298"/>
        <v>-10.41844258</v>
      </c>
      <c r="R109" s="38">
        <f t="shared" si="298"/>
        <v>3.225806452</v>
      </c>
      <c r="S109" s="39">
        <f t="shared" si="298"/>
        <v>1.917090386</v>
      </c>
      <c r="T109" s="38">
        <f t="shared" si="298"/>
        <v>-100</v>
      </c>
      <c r="U109" s="39">
        <f t="shared" si="298"/>
        <v>-100</v>
      </c>
      <c r="V109" s="40">
        <f t="shared" si="298"/>
        <v>-1.485148515</v>
      </c>
      <c r="W109" s="40">
        <f t="shared" si="298"/>
        <v>-6.529117006</v>
      </c>
      <c r="X109" s="41">
        <f t="shared" si="298"/>
        <v>-5.120008217</v>
      </c>
      <c r="Y109" s="1"/>
      <c r="Z109" s="1"/>
      <c r="AA109" s="1"/>
      <c r="AB109" s="1"/>
      <c r="AC109" s="61" t="s">
        <v>33</v>
      </c>
      <c r="AD109" s="38"/>
      <c r="AE109" s="39"/>
      <c r="AF109" s="40"/>
      <c r="AG109" s="40"/>
      <c r="AH109" s="38"/>
      <c r="AI109" s="39"/>
      <c r="AJ109" s="40"/>
      <c r="AK109" s="40"/>
      <c r="AL109" s="38"/>
      <c r="AM109" s="39"/>
      <c r="AN109" s="40">
        <f t="shared" ref="AN109:AZ109" si="299">AN17*100/BP17-100</f>
        <v>1500</v>
      </c>
      <c r="AO109" s="40">
        <f t="shared" si="299"/>
        <v>1754.08267</v>
      </c>
      <c r="AP109" s="38">
        <f t="shared" si="299"/>
        <v>142.1052632</v>
      </c>
      <c r="AQ109" s="39">
        <f t="shared" si="299"/>
        <v>133.4656938</v>
      </c>
      <c r="AR109" s="40">
        <f t="shared" si="299"/>
        <v>80</v>
      </c>
      <c r="AS109" s="40">
        <f t="shared" si="299"/>
        <v>85.02868793</v>
      </c>
      <c r="AT109" s="38">
        <f t="shared" si="299"/>
        <v>6.896551724</v>
      </c>
      <c r="AU109" s="39">
        <f t="shared" si="299"/>
        <v>8.025143101</v>
      </c>
      <c r="AV109" s="38">
        <f t="shared" si="299"/>
        <v>100</v>
      </c>
      <c r="AW109" s="39">
        <f t="shared" si="299"/>
        <v>93.17594459</v>
      </c>
      <c r="AX109" s="40">
        <f t="shared" si="299"/>
        <v>77.19298246</v>
      </c>
      <c r="AY109" s="40">
        <f t="shared" si="299"/>
        <v>36.98840309</v>
      </c>
      <c r="AZ109" s="41">
        <f t="shared" si="299"/>
        <v>-22.68971311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ht="12.75" customHeight="1">
      <c r="A110" s="75" t="s">
        <v>35</v>
      </c>
      <c r="B110" s="38" t="str">
        <f t="shared" ref="B110:X110" si="300">IF(AD18=0,IF(B18=0,"","***"),B18*100/AD18-100)</f>
        <v/>
      </c>
      <c r="C110" s="39" t="str">
        <f t="shared" si="300"/>
        <v/>
      </c>
      <c r="D110" s="40" t="str">
        <f t="shared" si="300"/>
        <v/>
      </c>
      <c r="E110" s="40" t="str">
        <f t="shared" si="300"/>
        <v/>
      </c>
      <c r="F110" s="38" t="str">
        <f t="shared" si="300"/>
        <v/>
      </c>
      <c r="G110" s="39" t="str">
        <f t="shared" si="300"/>
        <v/>
      </c>
      <c r="H110" s="40">
        <f t="shared" si="300"/>
        <v>-100</v>
      </c>
      <c r="I110" s="40">
        <f t="shared" si="300"/>
        <v>-100</v>
      </c>
      <c r="J110" s="38">
        <f t="shared" si="300"/>
        <v>-100</v>
      </c>
      <c r="K110" s="39">
        <f t="shared" si="300"/>
        <v>-100</v>
      </c>
      <c r="L110" s="40">
        <f t="shared" si="300"/>
        <v>0</v>
      </c>
      <c r="M110" s="40">
        <f t="shared" si="300"/>
        <v>36.98426921</v>
      </c>
      <c r="N110" s="38">
        <f t="shared" si="300"/>
        <v>60.86956522</v>
      </c>
      <c r="O110" s="39">
        <f t="shared" si="300"/>
        <v>56.8936207</v>
      </c>
      <c r="P110" s="40">
        <f t="shared" si="300"/>
        <v>96.875</v>
      </c>
      <c r="Q110" s="40">
        <f t="shared" si="300"/>
        <v>95.05982713</v>
      </c>
      <c r="R110" s="38">
        <f t="shared" si="300"/>
        <v>-17.39130435</v>
      </c>
      <c r="S110" s="39">
        <f t="shared" si="300"/>
        <v>-26.1195342</v>
      </c>
      <c r="T110" s="38">
        <f t="shared" si="300"/>
        <v>0</v>
      </c>
      <c r="U110" s="39">
        <f t="shared" si="300"/>
        <v>-5.192839525</v>
      </c>
      <c r="V110" s="40">
        <f t="shared" si="300"/>
        <v>9.696969697</v>
      </c>
      <c r="W110" s="40">
        <f t="shared" si="300"/>
        <v>-9.07296128</v>
      </c>
      <c r="X110" s="41">
        <f t="shared" si="300"/>
        <v>-17.11071056</v>
      </c>
      <c r="Y110" s="1"/>
      <c r="Z110" s="1"/>
      <c r="AA110" s="1"/>
      <c r="AB110" s="1"/>
      <c r="AC110" s="75" t="s">
        <v>35</v>
      </c>
      <c r="AD110" s="38"/>
      <c r="AE110" s="39"/>
      <c r="AF110" s="40"/>
      <c r="AG110" s="40"/>
      <c r="AH110" s="38"/>
      <c r="AI110" s="39"/>
      <c r="AJ110" s="40"/>
      <c r="AK110" s="40"/>
      <c r="AL110" s="38"/>
      <c r="AM110" s="39"/>
      <c r="AN110" s="40"/>
      <c r="AO110" s="40"/>
      <c r="AP110" s="38">
        <f t="shared" ref="AP110:AZ110" si="301">AP18*100/BR18-100</f>
        <v>666.6666667</v>
      </c>
      <c r="AQ110" s="39">
        <f t="shared" si="301"/>
        <v>652.3927346</v>
      </c>
      <c r="AR110" s="40">
        <f t="shared" si="301"/>
        <v>100</v>
      </c>
      <c r="AS110" s="40">
        <f t="shared" si="301"/>
        <v>112.8918957</v>
      </c>
      <c r="AT110" s="38">
        <f t="shared" si="301"/>
        <v>8.235294118</v>
      </c>
      <c r="AU110" s="39">
        <f t="shared" si="301"/>
        <v>-0.5057956101</v>
      </c>
      <c r="AV110" s="38">
        <f t="shared" si="301"/>
        <v>0</v>
      </c>
      <c r="AW110" s="39">
        <f t="shared" si="301"/>
        <v>6.52918226</v>
      </c>
      <c r="AX110" s="40">
        <f t="shared" si="301"/>
        <v>57.14285714</v>
      </c>
      <c r="AY110" s="40">
        <f t="shared" si="301"/>
        <v>10.59620493</v>
      </c>
      <c r="AZ110" s="41">
        <f t="shared" si="301"/>
        <v>-29.62059686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ht="12.75" customHeight="1">
      <c r="A111" s="75" t="s">
        <v>44</v>
      </c>
      <c r="B111" s="38" t="str">
        <f t="shared" ref="B111:X111" si="302">IF(AD19=0,IF(B19=0,"","***"),B19*100/AD19-100)</f>
        <v/>
      </c>
      <c r="C111" s="39" t="str">
        <f t="shared" si="302"/>
        <v/>
      </c>
      <c r="D111" s="40" t="str">
        <f t="shared" si="302"/>
        <v/>
      </c>
      <c r="E111" s="40" t="str">
        <f t="shared" si="302"/>
        <v/>
      </c>
      <c r="F111" s="38" t="str">
        <f t="shared" si="302"/>
        <v/>
      </c>
      <c r="G111" s="39" t="str">
        <f t="shared" si="302"/>
        <v/>
      </c>
      <c r="H111" s="40">
        <f t="shared" si="302"/>
        <v>-100</v>
      </c>
      <c r="I111" s="40">
        <f t="shared" si="302"/>
        <v>-100</v>
      </c>
      <c r="J111" s="38">
        <f t="shared" si="302"/>
        <v>-100</v>
      </c>
      <c r="K111" s="39">
        <f t="shared" si="302"/>
        <v>-100</v>
      </c>
      <c r="L111" s="40">
        <f t="shared" si="302"/>
        <v>-50</v>
      </c>
      <c r="M111" s="40">
        <f t="shared" si="302"/>
        <v>-51.38285977</v>
      </c>
      <c r="N111" s="38">
        <f t="shared" si="302"/>
        <v>18.18181818</v>
      </c>
      <c r="O111" s="39">
        <f t="shared" si="302"/>
        <v>38.10808949</v>
      </c>
      <c r="P111" s="40">
        <f t="shared" si="302"/>
        <v>178.5714286</v>
      </c>
      <c r="Q111" s="40">
        <f t="shared" si="302"/>
        <v>161.7880819</v>
      </c>
      <c r="R111" s="38">
        <f t="shared" si="302"/>
        <v>26.92307692</v>
      </c>
      <c r="S111" s="39">
        <f t="shared" si="302"/>
        <v>23.41070918</v>
      </c>
      <c r="T111" s="38">
        <f t="shared" si="302"/>
        <v>0</v>
      </c>
      <c r="U111" s="39">
        <f t="shared" si="302"/>
        <v>-1.306952024</v>
      </c>
      <c r="V111" s="40">
        <f t="shared" si="302"/>
        <v>30.95238095</v>
      </c>
      <c r="W111" s="40">
        <f t="shared" si="302"/>
        <v>14.96155925</v>
      </c>
      <c r="X111" s="41">
        <f t="shared" si="302"/>
        <v>-12.21117294</v>
      </c>
      <c r="Y111" s="1"/>
      <c r="Z111" s="1"/>
      <c r="AA111" s="1"/>
      <c r="AB111" s="1"/>
      <c r="AC111" s="75" t="s">
        <v>44</v>
      </c>
      <c r="AD111" s="38"/>
      <c r="AE111" s="39"/>
      <c r="AF111" s="40"/>
      <c r="AG111" s="40"/>
      <c r="AH111" s="38"/>
      <c r="AI111" s="39"/>
      <c r="AJ111" s="40"/>
      <c r="AK111" s="40"/>
      <c r="AL111" s="38"/>
      <c r="AM111" s="39"/>
      <c r="AN111" s="40"/>
      <c r="AO111" s="40"/>
      <c r="AP111" s="38"/>
      <c r="AQ111" s="39"/>
      <c r="AR111" s="40">
        <f t="shared" ref="AR111:AZ111" si="303">AR19*100/BT19-100</f>
        <v>100</v>
      </c>
      <c r="AS111" s="40">
        <f t="shared" si="303"/>
        <v>94.79469442</v>
      </c>
      <c r="AT111" s="38">
        <f t="shared" si="303"/>
        <v>48.57142857</v>
      </c>
      <c r="AU111" s="39">
        <f t="shared" si="303"/>
        <v>22.10748973</v>
      </c>
      <c r="AV111" s="38">
        <f t="shared" si="303"/>
        <v>2.941176471</v>
      </c>
      <c r="AW111" s="39">
        <f t="shared" si="303"/>
        <v>4.947093325</v>
      </c>
      <c r="AX111" s="40">
        <f t="shared" si="303"/>
        <v>51.35135135</v>
      </c>
      <c r="AY111" s="40">
        <f t="shared" si="303"/>
        <v>15.23407294</v>
      </c>
      <c r="AZ111" s="41">
        <f t="shared" si="303"/>
        <v>-23.86320181</v>
      </c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ht="12.75" customHeight="1">
      <c r="A112" s="96" t="s">
        <v>38</v>
      </c>
      <c r="B112" s="97" t="str">
        <f t="shared" ref="B112:X112" si="304">IF(AD20=0,IF(B20=0,"","***"),B20*100/AD20-100)</f>
        <v/>
      </c>
      <c r="C112" s="98" t="str">
        <f t="shared" si="304"/>
        <v/>
      </c>
      <c r="D112" s="99" t="str">
        <f t="shared" si="304"/>
        <v/>
      </c>
      <c r="E112" s="99" t="str">
        <f t="shared" si="304"/>
        <v/>
      </c>
      <c r="F112" s="97" t="str">
        <f t="shared" si="304"/>
        <v/>
      </c>
      <c r="G112" s="98" t="str">
        <f t="shared" si="304"/>
        <v/>
      </c>
      <c r="H112" s="99" t="str">
        <f t="shared" si="304"/>
        <v/>
      </c>
      <c r="I112" s="99" t="str">
        <f t="shared" si="304"/>
        <v/>
      </c>
      <c r="J112" s="97" t="str">
        <f t="shared" si="304"/>
        <v/>
      </c>
      <c r="K112" s="98" t="str">
        <f t="shared" si="304"/>
        <v/>
      </c>
      <c r="L112" s="99" t="str">
        <f t="shared" si="304"/>
        <v/>
      </c>
      <c r="M112" s="99" t="str">
        <f t="shared" si="304"/>
        <v/>
      </c>
      <c r="N112" s="97">
        <f t="shared" si="304"/>
        <v>-100</v>
      </c>
      <c r="O112" s="98">
        <f t="shared" si="304"/>
        <v>-100</v>
      </c>
      <c r="P112" s="99" t="str">
        <f t="shared" si="304"/>
        <v>***</v>
      </c>
      <c r="Q112" s="99" t="str">
        <f t="shared" si="304"/>
        <v>***</v>
      </c>
      <c r="R112" s="97">
        <f t="shared" si="304"/>
        <v>66.66666667</v>
      </c>
      <c r="S112" s="98">
        <f t="shared" si="304"/>
        <v>87.66313606</v>
      </c>
      <c r="T112" s="97">
        <f t="shared" si="304"/>
        <v>17.91044776</v>
      </c>
      <c r="U112" s="98">
        <f t="shared" si="304"/>
        <v>29.07128702</v>
      </c>
      <c r="V112" s="99">
        <f t="shared" si="304"/>
        <v>19.71830986</v>
      </c>
      <c r="W112" s="99">
        <f t="shared" si="304"/>
        <v>29.25746451</v>
      </c>
      <c r="X112" s="101">
        <f t="shared" si="304"/>
        <v>7.967999765</v>
      </c>
      <c r="Y112" s="1"/>
      <c r="Z112" s="1"/>
      <c r="AA112" s="1"/>
      <c r="AB112" s="1"/>
      <c r="AC112" s="96" t="s">
        <v>38</v>
      </c>
      <c r="AD112" s="97"/>
      <c r="AE112" s="98"/>
      <c r="AF112" s="99"/>
      <c r="AG112" s="99"/>
      <c r="AH112" s="97"/>
      <c r="AI112" s="98"/>
      <c r="AJ112" s="99"/>
      <c r="AK112" s="99"/>
      <c r="AL112" s="97"/>
      <c r="AM112" s="98"/>
      <c r="AN112" s="99"/>
      <c r="AO112" s="99"/>
      <c r="AP112" s="97"/>
      <c r="AQ112" s="98"/>
      <c r="AR112" s="99"/>
      <c r="AS112" s="99"/>
      <c r="AT112" s="97">
        <f t="shared" ref="AT112:AZ112" si="305">AT20*100/BV20-100</f>
        <v>200</v>
      </c>
      <c r="AU112" s="98">
        <f t="shared" si="305"/>
        <v>99.33084705</v>
      </c>
      <c r="AV112" s="97">
        <f t="shared" si="305"/>
        <v>63.41463415</v>
      </c>
      <c r="AW112" s="98">
        <f t="shared" si="305"/>
        <v>63.37884157</v>
      </c>
      <c r="AX112" s="99">
        <f t="shared" si="305"/>
        <v>69.04761905</v>
      </c>
      <c r="AY112" s="99">
        <f t="shared" si="305"/>
        <v>63.4906828</v>
      </c>
      <c r="AZ112" s="101">
        <f t="shared" si="305"/>
        <v>-3.287201726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ht="12.75" customHeight="1">
      <c r="A113" s="109" t="s">
        <v>17</v>
      </c>
      <c r="B113" s="111">
        <f t="shared" ref="B113:X113" si="306">IF(AD21=0,IF(B21=0,"","***"),B21*100/AD21-100)</f>
        <v>-33.87618343</v>
      </c>
      <c r="C113" s="113">
        <f t="shared" si="306"/>
        <v>-27.01125835</v>
      </c>
      <c r="D113" s="115">
        <f t="shared" si="306"/>
        <v>4.860372983</v>
      </c>
      <c r="E113" s="115">
        <f t="shared" si="306"/>
        <v>4.238134402</v>
      </c>
      <c r="F113" s="111">
        <f t="shared" si="306"/>
        <v>5.921424534</v>
      </c>
      <c r="G113" s="113">
        <f t="shared" si="306"/>
        <v>4.943521319</v>
      </c>
      <c r="H113" s="115">
        <f t="shared" si="306"/>
        <v>2.077687444</v>
      </c>
      <c r="I113" s="115">
        <f t="shared" si="306"/>
        <v>0.9018770721</v>
      </c>
      <c r="J113" s="111">
        <f t="shared" si="306"/>
        <v>-2.797589429</v>
      </c>
      <c r="K113" s="113">
        <f t="shared" si="306"/>
        <v>-3.02336177</v>
      </c>
      <c r="L113" s="115">
        <f t="shared" si="306"/>
        <v>-6.56341052</v>
      </c>
      <c r="M113" s="115">
        <f t="shared" si="306"/>
        <v>-6.540045518</v>
      </c>
      <c r="N113" s="111">
        <f t="shared" si="306"/>
        <v>-5.131195335</v>
      </c>
      <c r="O113" s="113">
        <f t="shared" si="306"/>
        <v>-5.07622342</v>
      </c>
      <c r="P113" s="115">
        <f t="shared" si="306"/>
        <v>-2.780536246</v>
      </c>
      <c r="Q113" s="115">
        <f t="shared" si="306"/>
        <v>-3.570114978</v>
      </c>
      <c r="R113" s="111">
        <f t="shared" si="306"/>
        <v>-2.216748768</v>
      </c>
      <c r="S113" s="113">
        <f t="shared" si="306"/>
        <v>-1.440363594</v>
      </c>
      <c r="T113" s="111">
        <f t="shared" si="306"/>
        <v>10.47619048</v>
      </c>
      <c r="U113" s="113">
        <f t="shared" si="306"/>
        <v>26.07816049</v>
      </c>
      <c r="V113" s="115">
        <f t="shared" si="306"/>
        <v>-7.625617683</v>
      </c>
      <c r="W113" s="115">
        <f t="shared" si="306"/>
        <v>4.568756702</v>
      </c>
      <c r="X113" s="116">
        <f t="shared" si="306"/>
        <v>13.20103483</v>
      </c>
      <c r="Y113" s="1"/>
      <c r="Z113" s="1"/>
      <c r="AA113" s="1"/>
      <c r="AB113" s="1"/>
      <c r="AC113" s="109" t="s">
        <v>17</v>
      </c>
      <c r="AD113" s="111">
        <f t="shared" ref="AD113:AZ113" si="307">AD21*100/BF21-100</f>
        <v>160.5522282</v>
      </c>
      <c r="AE113" s="113">
        <f t="shared" si="307"/>
        <v>116.7646342</v>
      </c>
      <c r="AF113" s="115">
        <f t="shared" si="307"/>
        <v>33.14035765</v>
      </c>
      <c r="AG113" s="115">
        <f t="shared" si="307"/>
        <v>38.55197137</v>
      </c>
      <c r="AH113" s="111">
        <f t="shared" si="307"/>
        <v>11.45062215</v>
      </c>
      <c r="AI113" s="113">
        <f t="shared" si="307"/>
        <v>13.31243045</v>
      </c>
      <c r="AJ113" s="115">
        <f t="shared" si="307"/>
        <v>-1.026055858</v>
      </c>
      <c r="AK113" s="115">
        <f t="shared" si="307"/>
        <v>0.08965206184</v>
      </c>
      <c r="AL113" s="111">
        <f t="shared" si="307"/>
        <v>-7.587369712</v>
      </c>
      <c r="AM113" s="113">
        <f t="shared" si="307"/>
        <v>-6.950070742</v>
      </c>
      <c r="AN113" s="115">
        <f t="shared" si="307"/>
        <v>-10.61000685</v>
      </c>
      <c r="AO113" s="115">
        <f t="shared" si="307"/>
        <v>-10.34281303</v>
      </c>
      <c r="AP113" s="111">
        <f t="shared" si="307"/>
        <v>-11.17441409</v>
      </c>
      <c r="AQ113" s="113">
        <f t="shared" si="307"/>
        <v>-10.95243513</v>
      </c>
      <c r="AR113" s="115">
        <f t="shared" si="307"/>
        <v>-10.16949153</v>
      </c>
      <c r="AS113" s="115">
        <f t="shared" si="307"/>
        <v>-9.633946855</v>
      </c>
      <c r="AT113" s="111">
        <f t="shared" si="307"/>
        <v>7.124010554</v>
      </c>
      <c r="AU113" s="113">
        <f t="shared" si="307"/>
        <v>3.857175224</v>
      </c>
      <c r="AV113" s="111">
        <f t="shared" si="307"/>
        <v>36.36363636</v>
      </c>
      <c r="AW113" s="113">
        <f t="shared" si="307"/>
        <v>56.16774721</v>
      </c>
      <c r="AX113" s="115">
        <f t="shared" si="307"/>
        <v>16.08890534</v>
      </c>
      <c r="AY113" s="115">
        <f t="shared" si="307"/>
        <v>5.461570008</v>
      </c>
      <c r="AZ113" s="116">
        <f t="shared" si="307"/>
        <v>-9.154479748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</sheetData>
  <mergeCells count="91">
    <mergeCell ref="BV4:BW4"/>
    <mergeCell ref="BX4:BY4"/>
    <mergeCell ref="BZ4:CB4"/>
    <mergeCell ref="BH4:BI4"/>
    <mergeCell ref="BJ4:BK4"/>
    <mergeCell ref="BL4:BM4"/>
    <mergeCell ref="BN4:BO4"/>
    <mergeCell ref="BP4:BQ4"/>
    <mergeCell ref="BR4:BS4"/>
    <mergeCell ref="BT4:BU4"/>
    <mergeCell ref="R76:S76"/>
    <mergeCell ref="T76:U76"/>
    <mergeCell ref="B23:W23"/>
    <mergeCell ref="B40:W40"/>
    <mergeCell ref="B57:W57"/>
    <mergeCell ref="B76:C76"/>
    <mergeCell ref="D76:E76"/>
    <mergeCell ref="F76:G76"/>
    <mergeCell ref="H76:I76"/>
    <mergeCell ref="N76:O76"/>
    <mergeCell ref="P76:Q76"/>
    <mergeCell ref="B96:C96"/>
    <mergeCell ref="D96:E96"/>
    <mergeCell ref="F96:G96"/>
    <mergeCell ref="H96:I96"/>
    <mergeCell ref="J96:K96"/>
    <mergeCell ref="P96:Q96"/>
    <mergeCell ref="L96:M96"/>
    <mergeCell ref="N96:O96"/>
    <mergeCell ref="R96:S96"/>
    <mergeCell ref="T96:U96"/>
    <mergeCell ref="V96:X96"/>
    <mergeCell ref="AD96:AE96"/>
    <mergeCell ref="AF96:AG96"/>
    <mergeCell ref="AV96:AW96"/>
    <mergeCell ref="AX96:AZ96"/>
    <mergeCell ref="AH96:AI96"/>
    <mergeCell ref="AJ96:AK96"/>
    <mergeCell ref="AL96:AM96"/>
    <mergeCell ref="AN96:AO96"/>
    <mergeCell ref="AP96:AQ96"/>
    <mergeCell ref="AR96:AS96"/>
    <mergeCell ref="AT96:AU96"/>
    <mergeCell ref="N4:O4"/>
    <mergeCell ref="P4:Q4"/>
    <mergeCell ref="R4:S4"/>
    <mergeCell ref="T4:U4"/>
    <mergeCell ref="V4:X4"/>
    <mergeCell ref="Y4:AA4"/>
    <mergeCell ref="AC4:AC5"/>
    <mergeCell ref="AR4:AS4"/>
    <mergeCell ref="AT4:AU4"/>
    <mergeCell ref="AV4:AW4"/>
    <mergeCell ref="AX4:AZ4"/>
    <mergeCell ref="BA4:BC4"/>
    <mergeCell ref="BE4:BE5"/>
    <mergeCell ref="BF4:BG4"/>
    <mergeCell ref="A4:A5"/>
    <mergeCell ref="B4:C4"/>
    <mergeCell ref="D4:E4"/>
    <mergeCell ref="F4:G4"/>
    <mergeCell ref="H4:I4"/>
    <mergeCell ref="J4:K4"/>
    <mergeCell ref="L4:M4"/>
    <mergeCell ref="AD23:AY23"/>
    <mergeCell ref="AD40:AY40"/>
    <mergeCell ref="AD57:AY57"/>
    <mergeCell ref="AD4:AE4"/>
    <mergeCell ref="AF4:AG4"/>
    <mergeCell ref="AH4:AI4"/>
    <mergeCell ref="AJ4:AK4"/>
    <mergeCell ref="AL4:AM4"/>
    <mergeCell ref="AN4:AO4"/>
    <mergeCell ref="AP4:AQ4"/>
    <mergeCell ref="BE23:CA23"/>
    <mergeCell ref="BF40:CA40"/>
    <mergeCell ref="BF57:CA57"/>
    <mergeCell ref="AL76:AM76"/>
    <mergeCell ref="AN76:AO76"/>
    <mergeCell ref="AP76:AQ76"/>
    <mergeCell ref="AR76:AS76"/>
    <mergeCell ref="AT76:AU76"/>
    <mergeCell ref="AV76:AW76"/>
    <mergeCell ref="AX76:AZ76"/>
    <mergeCell ref="J76:K76"/>
    <mergeCell ref="L76:M76"/>
    <mergeCell ref="V76:X76"/>
    <mergeCell ref="AD76:AE76"/>
    <mergeCell ref="AF76:AG76"/>
    <mergeCell ref="AH76:AI76"/>
    <mergeCell ref="AJ76:AK76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8.29"/>
    <col customWidth="1" min="4" max="4" width="6.71"/>
    <col customWidth="1" min="5" max="5" width="8.29"/>
    <col customWidth="1" min="6" max="6" width="7.29"/>
    <col customWidth="1" min="7" max="7" width="8.29"/>
    <col customWidth="1" min="8" max="8" width="7.29"/>
    <col customWidth="1" min="9" max="9" width="8.29"/>
    <col customWidth="1" min="10" max="10" width="7.29"/>
    <col customWidth="1" min="11" max="11" width="8.43"/>
    <col customWidth="1" min="12" max="12" width="7.29"/>
    <col customWidth="1" min="13" max="13" width="8.43"/>
    <col customWidth="1" min="14" max="14" width="6.14"/>
    <col customWidth="1" min="15" max="15" width="8.43"/>
    <col customWidth="1" min="16" max="16" width="6.14"/>
    <col customWidth="1" min="17" max="17" width="8.29"/>
    <col customWidth="1" min="18" max="18" width="6.0"/>
    <col customWidth="1" min="19" max="19" width="8.29"/>
    <col customWidth="1" min="20" max="20" width="6.0"/>
    <col customWidth="1" min="21" max="21" width="8.43"/>
    <col customWidth="1" min="22" max="22" width="7.71"/>
    <col customWidth="1" min="23" max="24" width="9.57"/>
    <col customWidth="1" min="25" max="28" width="9.14"/>
    <col customWidth="1" min="29" max="29" width="10.86"/>
    <col customWidth="1" min="30" max="30" width="6.57"/>
    <col customWidth="1" min="31" max="31" width="8.43"/>
    <col customWidth="1" min="32" max="32" width="6.57"/>
    <col customWidth="1" min="33" max="33" width="6.0"/>
    <col customWidth="1" min="34" max="38" width="6.57"/>
    <col customWidth="1" min="39" max="39" width="8.43"/>
    <col customWidth="1" min="40" max="40" width="6.57"/>
    <col customWidth="1" min="41" max="41" width="8.43"/>
    <col customWidth="1" min="42" max="42" width="6.0"/>
    <col customWidth="1" min="43" max="43" width="8.43"/>
    <col customWidth="1" min="44" max="44" width="6.0"/>
    <col customWidth="1" min="45" max="45" width="6.57"/>
    <col customWidth="1" min="46" max="46" width="6.0"/>
    <col customWidth="1" min="47" max="47" width="6.57"/>
    <col customWidth="1" min="48" max="48" width="6.0"/>
    <col customWidth="1" min="49" max="49" width="8.43"/>
    <col customWidth="1" min="50" max="50" width="7.71"/>
    <col customWidth="1" min="51" max="51" width="8.71"/>
    <col customWidth="1" min="52" max="52" width="10.0"/>
    <col customWidth="1" min="53" max="56" width="9.14"/>
    <col customWidth="1" min="57" max="57" width="8.14"/>
    <col customWidth="1" min="58" max="58" width="5.57"/>
    <col customWidth="1" min="59" max="59" width="8.43"/>
    <col customWidth="1" min="60" max="60" width="5.57"/>
    <col customWidth="1" min="61" max="61" width="5.71"/>
    <col customWidth="1" min="62" max="66" width="6.57"/>
    <col customWidth="1" min="67" max="67" width="8.43"/>
    <col customWidth="1" min="68" max="68" width="6.57"/>
    <col customWidth="1" min="69" max="69" width="8.43"/>
    <col customWidth="1" min="70" max="70" width="5.57"/>
    <col customWidth="1" min="71" max="71" width="8.43"/>
    <col customWidth="1" min="72" max="72" width="5.57"/>
    <col customWidth="1" min="73" max="73" width="6.57"/>
    <col customWidth="1" min="74" max="74" width="4.57"/>
    <col customWidth="1" min="75" max="75" width="6.57"/>
    <col customWidth="1" min="76" max="76" width="4.57"/>
    <col customWidth="1" min="77" max="77" width="8.43"/>
    <col customWidth="1" min="78" max="78" width="6.57"/>
    <col customWidth="1" min="79" max="79" width="8.71"/>
    <col customWidth="1" min="80" max="80" width="9.57"/>
    <col customWidth="1" min="81" max="100" width="9.14"/>
  </cols>
  <sheetData>
    <row r="1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1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 t="s">
        <v>2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 t="s">
        <v>4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2" t="s">
        <v>5</v>
      </c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ht="12.75" customHeight="1">
      <c r="A4" s="3" t="s">
        <v>6</v>
      </c>
      <c r="B4" s="4" t="s">
        <v>7</v>
      </c>
      <c r="C4" s="5"/>
      <c r="D4" s="6" t="s">
        <v>8</v>
      </c>
      <c r="E4" s="5"/>
      <c r="F4" s="4" t="s">
        <v>9</v>
      </c>
      <c r="G4" s="5"/>
      <c r="H4" s="7" t="s">
        <v>10</v>
      </c>
      <c r="I4" s="8"/>
      <c r="J4" s="4" t="s">
        <v>11</v>
      </c>
      <c r="K4" s="5"/>
      <c r="L4" s="7" t="s">
        <v>12</v>
      </c>
      <c r="M4" s="8"/>
      <c r="N4" s="4" t="s">
        <v>13</v>
      </c>
      <c r="O4" s="5"/>
      <c r="P4" s="7" t="s">
        <v>14</v>
      </c>
      <c r="Q4" s="8"/>
      <c r="R4" s="4" t="s">
        <v>15</v>
      </c>
      <c r="S4" s="5"/>
      <c r="T4" s="4" t="s">
        <v>16</v>
      </c>
      <c r="U4" s="5"/>
      <c r="V4" s="7" t="s">
        <v>17</v>
      </c>
      <c r="W4" s="9"/>
      <c r="X4" s="10"/>
      <c r="Y4" s="11" t="s">
        <v>18</v>
      </c>
      <c r="Z4" s="9"/>
      <c r="AA4" s="10"/>
      <c r="AB4" s="1"/>
      <c r="AC4" s="3" t="s">
        <v>6</v>
      </c>
      <c r="AD4" s="4" t="s">
        <v>7</v>
      </c>
      <c r="AE4" s="5"/>
      <c r="AF4" s="6" t="s">
        <v>8</v>
      </c>
      <c r="AG4" s="5"/>
      <c r="AH4" s="4" t="s">
        <v>9</v>
      </c>
      <c r="AI4" s="5"/>
      <c r="AJ4" s="7" t="s">
        <v>10</v>
      </c>
      <c r="AK4" s="8"/>
      <c r="AL4" s="4" t="s">
        <v>11</v>
      </c>
      <c r="AM4" s="5"/>
      <c r="AN4" s="7" t="s">
        <v>12</v>
      </c>
      <c r="AO4" s="8"/>
      <c r="AP4" s="4" t="s">
        <v>13</v>
      </c>
      <c r="AQ4" s="5"/>
      <c r="AR4" s="7" t="s">
        <v>14</v>
      </c>
      <c r="AS4" s="8"/>
      <c r="AT4" s="4" t="s">
        <v>15</v>
      </c>
      <c r="AU4" s="5"/>
      <c r="AV4" s="4" t="s">
        <v>16</v>
      </c>
      <c r="AW4" s="5"/>
      <c r="AX4" s="7" t="s">
        <v>17</v>
      </c>
      <c r="AY4" s="9"/>
      <c r="AZ4" s="10"/>
      <c r="BA4" s="11" t="s">
        <v>19</v>
      </c>
      <c r="BB4" s="9"/>
      <c r="BC4" s="10"/>
      <c r="BD4" s="1"/>
      <c r="BE4" s="3" t="s">
        <v>6</v>
      </c>
      <c r="BF4" s="4" t="s">
        <v>7</v>
      </c>
      <c r="BG4" s="5"/>
      <c r="BH4" s="6" t="s">
        <v>8</v>
      </c>
      <c r="BI4" s="5"/>
      <c r="BJ4" s="4" t="s">
        <v>9</v>
      </c>
      <c r="BK4" s="5"/>
      <c r="BL4" s="7" t="s">
        <v>10</v>
      </c>
      <c r="BM4" s="8"/>
      <c r="BN4" s="4" t="s">
        <v>11</v>
      </c>
      <c r="BO4" s="5"/>
      <c r="BP4" s="7" t="s">
        <v>12</v>
      </c>
      <c r="BQ4" s="8"/>
      <c r="BR4" s="4" t="s">
        <v>13</v>
      </c>
      <c r="BS4" s="5"/>
      <c r="BT4" s="7" t="s">
        <v>14</v>
      </c>
      <c r="BU4" s="8"/>
      <c r="BV4" s="4" t="s">
        <v>15</v>
      </c>
      <c r="BW4" s="5"/>
      <c r="BX4" s="4" t="s">
        <v>16</v>
      </c>
      <c r="BY4" s="5"/>
      <c r="BZ4" s="7" t="s">
        <v>17</v>
      </c>
      <c r="CA4" s="9"/>
      <c r="CB4" s="10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ht="12.75" customHeight="1">
      <c r="A5" s="12"/>
      <c r="B5" s="13" t="s">
        <v>20</v>
      </c>
      <c r="C5" s="13" t="s">
        <v>21</v>
      </c>
      <c r="D5" s="14" t="s">
        <v>20</v>
      </c>
      <c r="E5" s="13" t="s">
        <v>21</v>
      </c>
      <c r="F5" s="13" t="s">
        <v>20</v>
      </c>
      <c r="G5" s="13" t="s">
        <v>21</v>
      </c>
      <c r="H5" s="13" t="s">
        <v>20</v>
      </c>
      <c r="I5" s="13" t="s">
        <v>21</v>
      </c>
      <c r="J5" s="13" t="s">
        <v>20</v>
      </c>
      <c r="K5" s="13" t="s">
        <v>21</v>
      </c>
      <c r="L5" s="13" t="s">
        <v>20</v>
      </c>
      <c r="M5" s="13" t="s">
        <v>21</v>
      </c>
      <c r="N5" s="13" t="s">
        <v>20</v>
      </c>
      <c r="O5" s="13" t="s">
        <v>21</v>
      </c>
      <c r="P5" s="13" t="s">
        <v>20</v>
      </c>
      <c r="Q5" s="13" t="s">
        <v>21</v>
      </c>
      <c r="R5" s="13" t="s">
        <v>20</v>
      </c>
      <c r="S5" s="13" t="s">
        <v>21</v>
      </c>
      <c r="T5" s="13" t="s">
        <v>20</v>
      </c>
      <c r="U5" s="13" t="s">
        <v>21</v>
      </c>
      <c r="V5" s="13" t="s">
        <v>20</v>
      </c>
      <c r="W5" s="13" t="s">
        <v>21</v>
      </c>
      <c r="X5" s="15" t="s">
        <v>22</v>
      </c>
      <c r="Y5" s="16" t="s">
        <v>20</v>
      </c>
      <c r="Z5" s="16" t="s">
        <v>21</v>
      </c>
      <c r="AA5" s="17" t="s">
        <v>22</v>
      </c>
      <c r="AB5" s="1"/>
      <c r="AC5" s="12"/>
      <c r="AD5" s="13" t="s">
        <v>20</v>
      </c>
      <c r="AE5" s="13" t="s">
        <v>21</v>
      </c>
      <c r="AF5" s="14" t="s">
        <v>20</v>
      </c>
      <c r="AG5" s="13" t="s">
        <v>21</v>
      </c>
      <c r="AH5" s="13" t="s">
        <v>20</v>
      </c>
      <c r="AI5" s="13" t="s">
        <v>21</v>
      </c>
      <c r="AJ5" s="13" t="s">
        <v>20</v>
      </c>
      <c r="AK5" s="13" t="s">
        <v>21</v>
      </c>
      <c r="AL5" s="13" t="s">
        <v>20</v>
      </c>
      <c r="AM5" s="13" t="s">
        <v>21</v>
      </c>
      <c r="AN5" s="13" t="s">
        <v>20</v>
      </c>
      <c r="AO5" s="13" t="s">
        <v>21</v>
      </c>
      <c r="AP5" s="13" t="s">
        <v>20</v>
      </c>
      <c r="AQ5" s="13" t="s">
        <v>21</v>
      </c>
      <c r="AR5" s="13" t="s">
        <v>20</v>
      </c>
      <c r="AS5" s="13" t="s">
        <v>21</v>
      </c>
      <c r="AT5" s="13" t="s">
        <v>20</v>
      </c>
      <c r="AU5" s="13" t="s">
        <v>21</v>
      </c>
      <c r="AV5" s="13" t="s">
        <v>20</v>
      </c>
      <c r="AW5" s="13" t="s">
        <v>21</v>
      </c>
      <c r="AX5" s="13" t="s">
        <v>20</v>
      </c>
      <c r="AY5" s="13" t="s">
        <v>21</v>
      </c>
      <c r="AZ5" s="15" t="s">
        <v>22</v>
      </c>
      <c r="BA5" s="16" t="s">
        <v>20</v>
      </c>
      <c r="BB5" s="16" t="s">
        <v>21</v>
      </c>
      <c r="BC5" s="17" t="s">
        <v>22</v>
      </c>
      <c r="BD5" s="1"/>
      <c r="BE5" s="12"/>
      <c r="BF5" s="13" t="s">
        <v>20</v>
      </c>
      <c r="BG5" s="13" t="s">
        <v>21</v>
      </c>
      <c r="BH5" s="14" t="s">
        <v>20</v>
      </c>
      <c r="BI5" s="13" t="s">
        <v>21</v>
      </c>
      <c r="BJ5" s="13" t="s">
        <v>20</v>
      </c>
      <c r="BK5" s="13" t="s">
        <v>21</v>
      </c>
      <c r="BL5" s="13" t="s">
        <v>20</v>
      </c>
      <c r="BM5" s="13" t="s">
        <v>21</v>
      </c>
      <c r="BN5" s="13" t="s">
        <v>20</v>
      </c>
      <c r="BO5" s="13" t="s">
        <v>21</v>
      </c>
      <c r="BP5" s="13" t="s">
        <v>20</v>
      </c>
      <c r="BQ5" s="13" t="s">
        <v>21</v>
      </c>
      <c r="BR5" s="13" t="s">
        <v>20</v>
      </c>
      <c r="BS5" s="13" t="s">
        <v>21</v>
      </c>
      <c r="BT5" s="13" t="s">
        <v>20</v>
      </c>
      <c r="BU5" s="13" t="s">
        <v>21</v>
      </c>
      <c r="BV5" s="13" t="s">
        <v>20</v>
      </c>
      <c r="BW5" s="13" t="s">
        <v>21</v>
      </c>
      <c r="BX5" s="13" t="s">
        <v>20</v>
      </c>
      <c r="BY5" s="13" t="s">
        <v>21</v>
      </c>
      <c r="BZ5" s="13" t="s">
        <v>20</v>
      </c>
      <c r="CA5" s="13" t="s">
        <v>21</v>
      </c>
      <c r="CB5" s="15" t="s">
        <v>22</v>
      </c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</row>
    <row r="6" ht="12.75" customHeight="1">
      <c r="A6" s="18">
        <v>1.0</v>
      </c>
      <c r="B6" s="19">
        <v>16378.0</v>
      </c>
      <c r="C6" s="20">
        <v>3995.4202226475436</v>
      </c>
      <c r="D6" s="21">
        <v>9890.0</v>
      </c>
      <c r="E6" s="21">
        <v>7350.45475868179</v>
      </c>
      <c r="F6" s="19">
        <v>13081.0</v>
      </c>
      <c r="G6" s="20">
        <v>19158.25147412794</v>
      </c>
      <c r="H6" s="21">
        <v>18784.0</v>
      </c>
      <c r="I6" s="21">
        <v>61728.64652272238</v>
      </c>
      <c r="J6" s="19">
        <v>12031.0</v>
      </c>
      <c r="K6" s="20">
        <v>85573.31637977943</v>
      </c>
      <c r="L6" s="21">
        <v>6734.0</v>
      </c>
      <c r="M6" s="21">
        <v>92918.26525761998</v>
      </c>
      <c r="N6" s="19">
        <v>2520.0</v>
      </c>
      <c r="O6" s="20">
        <v>70653.03356718346</v>
      </c>
      <c r="P6" s="21">
        <v>141.0</v>
      </c>
      <c r="Q6" s="21">
        <v>8653.420000000004</v>
      </c>
      <c r="R6" s="19">
        <v>8.0</v>
      </c>
      <c r="S6" s="20">
        <v>1024.47</v>
      </c>
      <c r="T6" s="19"/>
      <c r="U6" s="20"/>
      <c r="V6" s="21">
        <f t="shared" ref="V6:W6" si="1">B6+D6+F6+H6+J6+L6+N6+P6+R6+T6</f>
        <v>79567</v>
      </c>
      <c r="W6" s="22">
        <f t="shared" si="1"/>
        <v>351055.2782</v>
      </c>
      <c r="X6" s="23">
        <f t="shared" ref="X6:X22" si="4">W6/V6</f>
        <v>4.412071313</v>
      </c>
      <c r="Y6" s="21">
        <f t="shared" ref="Y6:AA6" si="2">AX6</f>
        <v>87936</v>
      </c>
      <c r="Z6" s="22">
        <f t="shared" si="2"/>
        <v>377336.3397</v>
      </c>
      <c r="AA6" s="23">
        <f t="shared" si="2"/>
        <v>4.291033702</v>
      </c>
      <c r="AB6" s="1"/>
      <c r="AC6" s="18">
        <v>1.0</v>
      </c>
      <c r="AD6" s="19">
        <v>24826.0</v>
      </c>
      <c r="AE6" s="20">
        <v>5459.544983226289</v>
      </c>
      <c r="AF6" s="21">
        <v>9251.0</v>
      </c>
      <c r="AG6" s="21">
        <v>6930.527997919533</v>
      </c>
      <c r="AH6" s="19">
        <v>12133.0</v>
      </c>
      <c r="AI6" s="20">
        <v>17967.58285877537</v>
      </c>
      <c r="AJ6" s="21">
        <v>18433.0</v>
      </c>
      <c r="AK6" s="21">
        <v>61455.20429310454</v>
      </c>
      <c r="AL6" s="19">
        <v>12778.0</v>
      </c>
      <c r="AM6" s="20">
        <v>91167.68862413218</v>
      </c>
      <c r="AN6" s="21">
        <v>7534.0</v>
      </c>
      <c r="AO6" s="21">
        <v>104110.1534849383</v>
      </c>
      <c r="AP6" s="19">
        <v>2814.0</v>
      </c>
      <c r="AQ6" s="20">
        <v>79004.79907138721</v>
      </c>
      <c r="AR6" s="21">
        <v>154.0</v>
      </c>
      <c r="AS6" s="21">
        <v>9458.23833947562</v>
      </c>
      <c r="AT6" s="19">
        <v>13.0</v>
      </c>
      <c r="AU6" s="20">
        <v>1782.6</v>
      </c>
      <c r="AV6" s="19"/>
      <c r="AW6" s="20"/>
      <c r="AX6" s="21">
        <v>87936.0</v>
      </c>
      <c r="AY6" s="22">
        <v>377336.3396529591</v>
      </c>
      <c r="AZ6" s="23">
        <f t="shared" ref="AZ6:AZ23" si="6">AY6/AX6</f>
        <v>4.291033702</v>
      </c>
      <c r="BA6" s="21">
        <v>76146.0</v>
      </c>
      <c r="BB6" s="22">
        <v>430500.549611</v>
      </c>
      <c r="BC6" s="23">
        <f t="shared" ref="BC6:BC22" si="7">BB6/BA6</f>
        <v>5.653620014</v>
      </c>
      <c r="BD6" s="1"/>
      <c r="BE6" s="18">
        <v>1.0</v>
      </c>
      <c r="BF6" s="19">
        <v>9644.0</v>
      </c>
      <c r="BG6" s="20">
        <v>2568.207794</v>
      </c>
      <c r="BH6" s="21">
        <v>7310.0</v>
      </c>
      <c r="BI6" s="21">
        <v>5246.583698</v>
      </c>
      <c r="BJ6" s="19">
        <v>11594.0</v>
      </c>
      <c r="BK6" s="20">
        <v>16869.348255</v>
      </c>
      <c r="BL6" s="21">
        <v>19958.0</v>
      </c>
      <c r="BM6" s="21">
        <v>65655.077613</v>
      </c>
      <c r="BN6" s="19">
        <v>14896.0</v>
      </c>
      <c r="BO6" s="20">
        <v>105354.306821</v>
      </c>
      <c r="BP6" s="21">
        <v>9137.0</v>
      </c>
      <c r="BQ6" s="21">
        <v>125549.716976</v>
      </c>
      <c r="BR6" s="19">
        <v>3395.0</v>
      </c>
      <c r="BS6" s="20">
        <v>95181.638399</v>
      </c>
      <c r="BT6" s="21">
        <v>198.0</v>
      </c>
      <c r="BU6" s="21">
        <v>12192.790055</v>
      </c>
      <c r="BV6" s="19">
        <v>14.0</v>
      </c>
      <c r="BW6" s="20">
        <v>1882.88</v>
      </c>
      <c r="BX6" s="19"/>
      <c r="BY6" s="20"/>
      <c r="BZ6" s="21">
        <v>76146.0</v>
      </c>
      <c r="CA6" s="22">
        <v>430500.549611</v>
      </c>
      <c r="CB6" s="23">
        <f t="shared" ref="CB6:CB22" si="8">CA6/BZ6</f>
        <v>5.653620014</v>
      </c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</row>
    <row r="7" ht="12.75" customHeight="1">
      <c r="A7" s="24">
        <v>2.0</v>
      </c>
      <c r="B7" s="25">
        <v>531.0</v>
      </c>
      <c r="C7" s="26">
        <v>156.695464705004</v>
      </c>
      <c r="D7" s="27">
        <v>824.0</v>
      </c>
      <c r="E7" s="27">
        <v>624.4834953968601</v>
      </c>
      <c r="F7" s="25">
        <v>1594.0</v>
      </c>
      <c r="G7" s="26">
        <v>2393.3720795783374</v>
      </c>
      <c r="H7" s="27">
        <v>3730.0</v>
      </c>
      <c r="I7" s="27">
        <v>12696.374826569234</v>
      </c>
      <c r="J7" s="25">
        <v>3844.0</v>
      </c>
      <c r="K7" s="26">
        <v>27924.776690525334</v>
      </c>
      <c r="L7" s="27">
        <v>3114.0</v>
      </c>
      <c r="M7" s="27">
        <v>43758.17045352774</v>
      </c>
      <c r="N7" s="25">
        <v>1563.0</v>
      </c>
      <c r="O7" s="26">
        <v>44735.54881516743</v>
      </c>
      <c r="P7" s="27">
        <v>127.0</v>
      </c>
      <c r="Q7" s="27">
        <v>7984.253380000003</v>
      </c>
      <c r="R7" s="25">
        <v>10.0</v>
      </c>
      <c r="S7" s="26">
        <v>1566.358248565966</v>
      </c>
      <c r="T7" s="25"/>
      <c r="U7" s="26"/>
      <c r="V7" s="27">
        <f t="shared" ref="V7:W7" si="3">B7+D7+F7+H7+J7+L7+N7+P7+R7+T7</f>
        <v>15337</v>
      </c>
      <c r="W7" s="27">
        <f t="shared" si="3"/>
        <v>141840.0335</v>
      </c>
      <c r="X7" s="28">
        <f t="shared" si="4"/>
        <v>9.248225432</v>
      </c>
      <c r="Y7" s="27">
        <f t="shared" ref="Y7:AA7" si="5">AX7</f>
        <v>15956</v>
      </c>
      <c r="Z7" s="27">
        <f t="shared" si="5"/>
        <v>151485.5662</v>
      </c>
      <c r="AA7" s="28">
        <f t="shared" si="5"/>
        <v>9.493956269</v>
      </c>
      <c r="AB7" s="1"/>
      <c r="AC7" s="24">
        <v>2.0</v>
      </c>
      <c r="AD7" s="25">
        <v>790.0</v>
      </c>
      <c r="AE7" s="26">
        <v>238.7953464055535</v>
      </c>
      <c r="AF7" s="27">
        <v>939.0</v>
      </c>
      <c r="AG7" s="27">
        <v>698.1552455802354</v>
      </c>
      <c r="AH7" s="25">
        <v>1676.0</v>
      </c>
      <c r="AI7" s="26">
        <v>2510.201994750772</v>
      </c>
      <c r="AJ7" s="27">
        <v>3638.0</v>
      </c>
      <c r="AK7" s="27">
        <v>12489.58674868428</v>
      </c>
      <c r="AL7" s="25">
        <v>3721.0</v>
      </c>
      <c r="AM7" s="26">
        <v>27169.72651127538</v>
      </c>
      <c r="AN7" s="27">
        <v>3288.0</v>
      </c>
      <c r="AO7" s="27">
        <v>46091.29853393866</v>
      </c>
      <c r="AP7" s="25">
        <v>1736.0</v>
      </c>
      <c r="AQ7" s="26">
        <v>49937.98061063064</v>
      </c>
      <c r="AR7" s="27">
        <v>155.0</v>
      </c>
      <c r="AS7" s="27">
        <v>9840.511244803622</v>
      </c>
      <c r="AT7" s="25">
        <v>13.0</v>
      </c>
      <c r="AU7" s="26">
        <v>2509.309999999999</v>
      </c>
      <c r="AV7" s="25"/>
      <c r="AW7" s="26"/>
      <c r="AX7" s="27">
        <v>15956.0</v>
      </c>
      <c r="AY7" s="27">
        <v>151485.56623606913</v>
      </c>
      <c r="AZ7" s="28">
        <f t="shared" si="6"/>
        <v>9.493956269</v>
      </c>
      <c r="BA7" s="27">
        <v>13631.0</v>
      </c>
      <c r="BB7" s="27">
        <v>155819.79161000001</v>
      </c>
      <c r="BC7" s="28">
        <f t="shared" si="7"/>
        <v>11.43128102</v>
      </c>
      <c r="BD7" s="1"/>
      <c r="BE7" s="24">
        <v>2.0</v>
      </c>
      <c r="BF7" s="25">
        <v>200.0</v>
      </c>
      <c r="BG7" s="26">
        <v>66.02399</v>
      </c>
      <c r="BH7" s="27">
        <v>429.0</v>
      </c>
      <c r="BI7" s="27">
        <v>320.354254</v>
      </c>
      <c r="BJ7" s="25">
        <v>973.0</v>
      </c>
      <c r="BK7" s="26">
        <v>1457.67203</v>
      </c>
      <c r="BL7" s="27">
        <v>2878.0</v>
      </c>
      <c r="BM7" s="27">
        <v>9940.22512</v>
      </c>
      <c r="BN7" s="25">
        <v>3523.0</v>
      </c>
      <c r="BO7" s="26">
        <v>25825.664451</v>
      </c>
      <c r="BP7" s="27">
        <v>3492.0</v>
      </c>
      <c r="BQ7" s="27">
        <v>49048.578131</v>
      </c>
      <c r="BR7" s="25">
        <v>1958.0</v>
      </c>
      <c r="BS7" s="26">
        <v>56365.192901</v>
      </c>
      <c r="BT7" s="27">
        <v>166.0</v>
      </c>
      <c r="BU7" s="27">
        <v>10570.480733</v>
      </c>
      <c r="BV7" s="25">
        <v>12.0</v>
      </c>
      <c r="BW7" s="26">
        <v>2225.6</v>
      </c>
      <c r="BX7" s="25"/>
      <c r="BY7" s="26"/>
      <c r="BZ7" s="27">
        <v>13631.0</v>
      </c>
      <c r="CA7" s="27">
        <v>155819.79161000001</v>
      </c>
      <c r="CB7" s="28">
        <f t="shared" si="8"/>
        <v>11.43128102</v>
      </c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</row>
    <row r="8" ht="12.75" customHeight="1">
      <c r="A8" s="24">
        <v>3.0</v>
      </c>
      <c r="B8" s="25">
        <v>34.0</v>
      </c>
      <c r="C8" s="26">
        <v>10.965476874082832</v>
      </c>
      <c r="D8" s="27">
        <v>120.0</v>
      </c>
      <c r="E8" s="27">
        <v>88.94693601554982</v>
      </c>
      <c r="F8" s="25">
        <v>241.0</v>
      </c>
      <c r="G8" s="26">
        <v>372.0468725565274</v>
      </c>
      <c r="H8" s="27">
        <v>840.0</v>
      </c>
      <c r="I8" s="27">
        <v>2895.8039751941606</v>
      </c>
      <c r="J8" s="25">
        <v>1040.0</v>
      </c>
      <c r="K8" s="26">
        <v>7706.86817094967</v>
      </c>
      <c r="L8" s="27">
        <v>1238.0</v>
      </c>
      <c r="M8" s="27">
        <v>17580.258886000312</v>
      </c>
      <c r="N8" s="25">
        <v>831.0</v>
      </c>
      <c r="O8" s="26">
        <v>24391.726927001786</v>
      </c>
      <c r="P8" s="27">
        <v>114.0</v>
      </c>
      <c r="Q8" s="27">
        <v>7231.6698140188155</v>
      </c>
      <c r="R8" s="25">
        <v>5.0</v>
      </c>
      <c r="S8" s="26">
        <v>624.13</v>
      </c>
      <c r="T8" s="25"/>
      <c r="U8" s="26"/>
      <c r="V8" s="27">
        <f t="shared" ref="V8:W8" si="9">B8+D8+F8+H8+J8+L8+N8+P8+R8+T8</f>
        <v>4463</v>
      </c>
      <c r="W8" s="27">
        <f t="shared" si="9"/>
        <v>60902.41706</v>
      </c>
      <c r="X8" s="28">
        <f t="shared" si="4"/>
        <v>13.64607149</v>
      </c>
      <c r="Y8" s="27">
        <f t="shared" ref="Y8:AA8" si="10">AX8</f>
        <v>4425</v>
      </c>
      <c r="Z8" s="27">
        <f t="shared" si="10"/>
        <v>63055.87322</v>
      </c>
      <c r="AA8" s="28">
        <f t="shared" si="10"/>
        <v>14.24991485</v>
      </c>
      <c r="AB8" s="1"/>
      <c r="AC8" s="24">
        <v>3.0</v>
      </c>
      <c r="AD8" s="25">
        <v>41.0</v>
      </c>
      <c r="AE8" s="26">
        <v>13.82540501987047</v>
      </c>
      <c r="AF8" s="27">
        <v>112.0</v>
      </c>
      <c r="AG8" s="27">
        <v>82.67817364830917</v>
      </c>
      <c r="AH8" s="25">
        <v>238.0</v>
      </c>
      <c r="AI8" s="26">
        <v>365.3530351054314</v>
      </c>
      <c r="AJ8" s="27">
        <v>741.0</v>
      </c>
      <c r="AK8" s="27">
        <v>2503.403344091271</v>
      </c>
      <c r="AL8" s="25">
        <v>1014.0</v>
      </c>
      <c r="AM8" s="26">
        <v>7468.299404209124</v>
      </c>
      <c r="AN8" s="27">
        <v>1257.0</v>
      </c>
      <c r="AO8" s="27">
        <v>17926.96842097574</v>
      </c>
      <c r="AP8" s="25">
        <v>897.0</v>
      </c>
      <c r="AQ8" s="26">
        <v>26299.01383685418</v>
      </c>
      <c r="AR8" s="27">
        <v>117.0</v>
      </c>
      <c r="AS8" s="27">
        <v>7448.271604962488</v>
      </c>
      <c r="AT8" s="25">
        <v>8.0</v>
      </c>
      <c r="AU8" s="26">
        <v>948.06</v>
      </c>
      <c r="AV8" s="25"/>
      <c r="AW8" s="26"/>
      <c r="AX8" s="27">
        <v>4425.0</v>
      </c>
      <c r="AY8" s="27">
        <v>63055.87322486641</v>
      </c>
      <c r="AZ8" s="28">
        <f t="shared" si="6"/>
        <v>14.24991485</v>
      </c>
      <c r="BA8" s="27">
        <v>3766.0</v>
      </c>
      <c r="BB8" s="27">
        <v>65294.065661</v>
      </c>
      <c r="BC8" s="28">
        <f t="shared" si="7"/>
        <v>17.33777633</v>
      </c>
      <c r="BD8" s="1"/>
      <c r="BE8" s="24">
        <v>3.0</v>
      </c>
      <c r="BF8" s="25">
        <v>6.0</v>
      </c>
      <c r="BG8" s="26">
        <v>2.213808</v>
      </c>
      <c r="BH8" s="27">
        <v>25.0</v>
      </c>
      <c r="BI8" s="27">
        <v>18.638505</v>
      </c>
      <c r="BJ8" s="25">
        <v>100.0</v>
      </c>
      <c r="BK8" s="26">
        <v>157.649958</v>
      </c>
      <c r="BL8" s="27">
        <v>476.0</v>
      </c>
      <c r="BM8" s="27">
        <v>1657.245349</v>
      </c>
      <c r="BN8" s="25">
        <v>811.0</v>
      </c>
      <c r="BO8" s="26">
        <v>6036.959855</v>
      </c>
      <c r="BP8" s="27">
        <v>1197.0</v>
      </c>
      <c r="BQ8" s="27">
        <v>17248.864567</v>
      </c>
      <c r="BR8" s="25">
        <v>999.0</v>
      </c>
      <c r="BS8" s="26">
        <v>29725.817054</v>
      </c>
      <c r="BT8" s="27">
        <v>141.0</v>
      </c>
      <c r="BU8" s="27">
        <v>9043.106585</v>
      </c>
      <c r="BV8" s="25">
        <v>11.0</v>
      </c>
      <c r="BW8" s="26">
        <v>1403.56998</v>
      </c>
      <c r="BX8" s="25"/>
      <c r="BY8" s="26"/>
      <c r="BZ8" s="27">
        <v>3766.0</v>
      </c>
      <c r="CA8" s="27">
        <v>65294.065661</v>
      </c>
      <c r="CB8" s="28">
        <f t="shared" si="8"/>
        <v>17.33777633</v>
      </c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</row>
    <row r="9" ht="12.75" customHeight="1">
      <c r="A9" s="24">
        <v>4.0</v>
      </c>
      <c r="B9" s="25">
        <v>5.0</v>
      </c>
      <c r="C9" s="26">
        <v>1.1303333333333334</v>
      </c>
      <c r="D9" s="27">
        <v>17.0</v>
      </c>
      <c r="E9" s="27">
        <v>11.885136166908952</v>
      </c>
      <c r="F9" s="25">
        <v>47.0</v>
      </c>
      <c r="G9" s="26">
        <v>71.16334063688801</v>
      </c>
      <c r="H9" s="27">
        <v>244.0</v>
      </c>
      <c r="I9" s="27">
        <v>857.5888463227554</v>
      </c>
      <c r="J9" s="25">
        <v>370.0</v>
      </c>
      <c r="K9" s="26">
        <v>2732.4019680220517</v>
      </c>
      <c r="L9" s="27">
        <v>524.0</v>
      </c>
      <c r="M9" s="27">
        <v>7495.855840208488</v>
      </c>
      <c r="N9" s="25">
        <v>486.0</v>
      </c>
      <c r="O9" s="26">
        <v>14516.271975146394</v>
      </c>
      <c r="P9" s="27">
        <v>78.0</v>
      </c>
      <c r="Q9" s="27">
        <v>4956.776492563598</v>
      </c>
      <c r="R9" s="25">
        <v>7.0</v>
      </c>
      <c r="S9" s="26">
        <v>1062.846666666667</v>
      </c>
      <c r="T9" s="25"/>
      <c r="U9" s="26"/>
      <c r="V9" s="27">
        <f t="shared" ref="V9:W9" si="11">B9+D9+F9+H9+J9+L9+N9+P9+R9+T9</f>
        <v>1778</v>
      </c>
      <c r="W9" s="27">
        <f t="shared" si="11"/>
        <v>31705.9206</v>
      </c>
      <c r="X9" s="28">
        <f t="shared" si="4"/>
        <v>17.83235129</v>
      </c>
      <c r="Y9" s="27">
        <f t="shared" ref="Y9:AA9" si="12">AX9</f>
        <v>1747</v>
      </c>
      <c r="Z9" s="27">
        <f t="shared" si="12"/>
        <v>32699.64719</v>
      </c>
      <c r="AA9" s="28">
        <f t="shared" si="12"/>
        <v>18.7176</v>
      </c>
      <c r="AB9" s="1"/>
      <c r="AC9" s="24">
        <v>4.0</v>
      </c>
      <c r="AD9" s="25">
        <v>10.0</v>
      </c>
      <c r="AE9" s="26">
        <v>3.362720098313981</v>
      </c>
      <c r="AF9" s="27">
        <v>31.0</v>
      </c>
      <c r="AG9" s="27">
        <v>23.46822476491928</v>
      </c>
      <c r="AH9" s="25">
        <v>66.0</v>
      </c>
      <c r="AI9" s="26">
        <v>93.23795603538778</v>
      </c>
      <c r="AJ9" s="27">
        <v>250.0</v>
      </c>
      <c r="AK9" s="27">
        <v>849.8373105438264</v>
      </c>
      <c r="AL9" s="25">
        <v>298.0</v>
      </c>
      <c r="AM9" s="26">
        <v>2250.622920024113</v>
      </c>
      <c r="AN9" s="27">
        <v>501.0</v>
      </c>
      <c r="AO9" s="27">
        <v>7168.350608308227</v>
      </c>
      <c r="AP9" s="25">
        <v>492.0</v>
      </c>
      <c r="AQ9" s="26">
        <v>15062.19758703895</v>
      </c>
      <c r="AR9" s="27">
        <v>87.0</v>
      </c>
      <c r="AS9" s="27">
        <v>5666.083199999999</v>
      </c>
      <c r="AT9" s="25">
        <v>12.0</v>
      </c>
      <c r="AU9" s="26">
        <v>1582.486666666667</v>
      </c>
      <c r="AV9" s="25"/>
      <c r="AW9" s="26"/>
      <c r="AX9" s="27">
        <v>1747.0</v>
      </c>
      <c r="AY9" s="27">
        <v>32699.647193480403</v>
      </c>
      <c r="AZ9" s="28">
        <f t="shared" si="6"/>
        <v>18.7176</v>
      </c>
      <c r="BA9" s="27">
        <v>1528.0</v>
      </c>
      <c r="BB9" s="27">
        <v>35448.608582</v>
      </c>
      <c r="BC9" s="28">
        <f t="shared" si="7"/>
        <v>23.19935117</v>
      </c>
      <c r="BD9" s="1"/>
      <c r="BE9" s="24">
        <v>4.0</v>
      </c>
      <c r="BF9" s="25">
        <v>1.0</v>
      </c>
      <c r="BG9" s="26">
        <v>0.298393</v>
      </c>
      <c r="BH9" s="27">
        <v>5.0</v>
      </c>
      <c r="BI9" s="27">
        <v>3.367011</v>
      </c>
      <c r="BJ9" s="25">
        <v>27.0</v>
      </c>
      <c r="BK9" s="26">
        <v>39.662073</v>
      </c>
      <c r="BL9" s="27">
        <v>126.0</v>
      </c>
      <c r="BM9" s="27">
        <v>447.508298</v>
      </c>
      <c r="BN9" s="25">
        <v>216.0</v>
      </c>
      <c r="BO9" s="26">
        <v>1665.523608</v>
      </c>
      <c r="BP9" s="27">
        <v>426.0</v>
      </c>
      <c r="BQ9" s="27">
        <v>6160.150683</v>
      </c>
      <c r="BR9" s="25">
        <v>596.0</v>
      </c>
      <c r="BS9" s="26">
        <v>18014.644173</v>
      </c>
      <c r="BT9" s="27">
        <v>118.0</v>
      </c>
      <c r="BU9" s="27">
        <v>7481.089213</v>
      </c>
      <c r="BV9" s="25">
        <v>13.0</v>
      </c>
      <c r="BW9" s="26">
        <v>1636.36513</v>
      </c>
      <c r="BX9" s="25"/>
      <c r="BY9" s="26"/>
      <c r="BZ9" s="27">
        <v>1528.0</v>
      </c>
      <c r="CA9" s="27">
        <v>35448.608582</v>
      </c>
      <c r="CB9" s="28">
        <f t="shared" si="8"/>
        <v>23.19935117</v>
      </c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</row>
    <row r="10" ht="12.75" customHeight="1">
      <c r="A10" s="24">
        <v>5.0</v>
      </c>
      <c r="B10" s="25">
        <v>24.0</v>
      </c>
      <c r="C10" s="26">
        <v>7.480800000000001</v>
      </c>
      <c r="D10" s="27">
        <v>1.0</v>
      </c>
      <c r="E10" s="27">
        <v>0.848475</v>
      </c>
      <c r="F10" s="25">
        <v>15.0</v>
      </c>
      <c r="G10" s="26">
        <v>22.73195007231596</v>
      </c>
      <c r="H10" s="27">
        <v>87.0</v>
      </c>
      <c r="I10" s="27">
        <v>295.4010223140714</v>
      </c>
      <c r="J10" s="25">
        <v>130.0</v>
      </c>
      <c r="K10" s="26">
        <v>990.1888538444418</v>
      </c>
      <c r="L10" s="27">
        <v>258.0</v>
      </c>
      <c r="M10" s="27">
        <v>3763.83610235034</v>
      </c>
      <c r="N10" s="25">
        <v>322.0</v>
      </c>
      <c r="O10" s="26">
        <v>9961.62151638065</v>
      </c>
      <c r="P10" s="27">
        <v>74.0</v>
      </c>
      <c r="Q10" s="27">
        <v>4995.136507839792</v>
      </c>
      <c r="R10" s="25">
        <v>10.0</v>
      </c>
      <c r="S10" s="26">
        <v>1214.39</v>
      </c>
      <c r="T10" s="25"/>
      <c r="U10" s="26"/>
      <c r="V10" s="27">
        <f t="shared" ref="V10:W10" si="13">B10+D10+F10+H10+J10+L10+N10+P10+R10+T10</f>
        <v>921</v>
      </c>
      <c r="W10" s="27">
        <f t="shared" si="13"/>
        <v>21251.63523</v>
      </c>
      <c r="X10" s="28">
        <f t="shared" si="4"/>
        <v>23.07452251</v>
      </c>
      <c r="Y10" s="27">
        <f t="shared" ref="Y10:AA10" si="14">AX10</f>
        <v>871</v>
      </c>
      <c r="Z10" s="27">
        <f t="shared" si="14"/>
        <v>21026.01525</v>
      </c>
      <c r="AA10" s="28">
        <f t="shared" si="14"/>
        <v>24.1400864</v>
      </c>
      <c r="AB10" s="1"/>
      <c r="AC10" s="24">
        <v>5.0</v>
      </c>
      <c r="AD10" s="25"/>
      <c r="AE10" s="26"/>
      <c r="AF10" s="27">
        <v>9.0</v>
      </c>
      <c r="AG10" s="27">
        <v>7.349166666666665</v>
      </c>
      <c r="AH10" s="25">
        <v>22.0</v>
      </c>
      <c r="AI10" s="26">
        <v>35.62715416666666</v>
      </c>
      <c r="AJ10" s="27">
        <v>102.0</v>
      </c>
      <c r="AK10" s="27">
        <v>336.7423194634352</v>
      </c>
      <c r="AL10" s="25">
        <v>141.0</v>
      </c>
      <c r="AM10" s="26">
        <v>1049.820366015228</v>
      </c>
      <c r="AN10" s="27">
        <v>206.0</v>
      </c>
      <c r="AO10" s="27">
        <v>3080.713177070137</v>
      </c>
      <c r="AP10" s="25">
        <v>294.0</v>
      </c>
      <c r="AQ10" s="26">
        <v>9091.666403244784</v>
      </c>
      <c r="AR10" s="27">
        <v>82.0</v>
      </c>
      <c r="AS10" s="27">
        <v>5601.826666666667</v>
      </c>
      <c r="AT10" s="25">
        <v>15.0</v>
      </c>
      <c r="AU10" s="26">
        <v>1822.27</v>
      </c>
      <c r="AV10" s="25"/>
      <c r="AW10" s="26"/>
      <c r="AX10" s="27">
        <v>871.0</v>
      </c>
      <c r="AY10" s="27">
        <v>21026.015253293586</v>
      </c>
      <c r="AZ10" s="28">
        <f t="shared" si="6"/>
        <v>24.1400864</v>
      </c>
      <c r="BA10" s="27">
        <v>717.0</v>
      </c>
      <c r="BB10" s="27">
        <v>22104.444110999997</v>
      </c>
      <c r="BC10" s="28">
        <f t="shared" si="7"/>
        <v>30.82907128</v>
      </c>
      <c r="BD10" s="1"/>
      <c r="BE10" s="24">
        <v>5.0</v>
      </c>
      <c r="BF10" s="25"/>
      <c r="BG10" s="26"/>
      <c r="BH10" s="27">
        <v>3.0</v>
      </c>
      <c r="BI10" s="27">
        <v>2.513763</v>
      </c>
      <c r="BJ10" s="25">
        <v>3.0</v>
      </c>
      <c r="BK10" s="26">
        <v>5.15</v>
      </c>
      <c r="BL10" s="27">
        <v>34.0</v>
      </c>
      <c r="BM10" s="27">
        <v>107.949968</v>
      </c>
      <c r="BN10" s="25">
        <v>75.0</v>
      </c>
      <c r="BO10" s="26">
        <v>565.255332</v>
      </c>
      <c r="BP10" s="27">
        <v>175.0</v>
      </c>
      <c r="BQ10" s="27">
        <v>2712.978155</v>
      </c>
      <c r="BR10" s="25">
        <v>305.0</v>
      </c>
      <c r="BS10" s="26">
        <v>9795.358013</v>
      </c>
      <c r="BT10" s="27">
        <v>113.0</v>
      </c>
      <c r="BU10" s="27">
        <v>7787.45888</v>
      </c>
      <c r="BV10" s="25">
        <v>9.0</v>
      </c>
      <c r="BW10" s="26">
        <v>1127.78</v>
      </c>
      <c r="BX10" s="25"/>
      <c r="BY10" s="26"/>
      <c r="BZ10" s="27">
        <v>717.0</v>
      </c>
      <c r="CA10" s="27">
        <v>22104.444110999997</v>
      </c>
      <c r="CB10" s="28">
        <f t="shared" si="8"/>
        <v>30.82907128</v>
      </c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</row>
    <row r="11" ht="12.75" customHeight="1">
      <c r="A11" s="24">
        <v>6.0</v>
      </c>
      <c r="B11" s="25"/>
      <c r="C11" s="26"/>
      <c r="D11" s="27"/>
      <c r="E11" s="27"/>
      <c r="F11" s="25">
        <v>6.0</v>
      </c>
      <c r="G11" s="26">
        <v>7.850000000000001</v>
      </c>
      <c r="H11" s="27">
        <v>22.0</v>
      </c>
      <c r="I11" s="27">
        <v>82.91484411764705</v>
      </c>
      <c r="J11" s="25">
        <v>82.0</v>
      </c>
      <c r="K11" s="26">
        <v>623.6868484814457</v>
      </c>
      <c r="L11" s="27">
        <v>125.0</v>
      </c>
      <c r="M11" s="27">
        <v>1861.2074296529083</v>
      </c>
      <c r="N11" s="25">
        <v>201.0</v>
      </c>
      <c r="O11" s="26">
        <v>6393.261874811091</v>
      </c>
      <c r="P11" s="27">
        <v>67.0</v>
      </c>
      <c r="Q11" s="27">
        <v>4441.80013663028</v>
      </c>
      <c r="R11" s="25">
        <v>11.0</v>
      </c>
      <c r="S11" s="26">
        <v>1354.528266701736</v>
      </c>
      <c r="T11" s="25"/>
      <c r="U11" s="26"/>
      <c r="V11" s="27">
        <f t="shared" ref="V11:W11" si="15">B11+D11+F11+H11+J11+L11+N11+P11+R11+T11</f>
        <v>514</v>
      </c>
      <c r="W11" s="27">
        <f t="shared" si="15"/>
        <v>14765.2494</v>
      </c>
      <c r="X11" s="28">
        <f t="shared" si="4"/>
        <v>28.72616615</v>
      </c>
      <c r="Y11" s="27">
        <f t="shared" ref="Y11:AA11" si="16">AX11</f>
        <v>479</v>
      </c>
      <c r="Z11" s="27">
        <f t="shared" si="16"/>
        <v>14303.51093</v>
      </c>
      <c r="AA11" s="28">
        <f t="shared" si="16"/>
        <v>29.86119191</v>
      </c>
      <c r="AB11" s="1"/>
      <c r="AC11" s="24">
        <v>6.0</v>
      </c>
      <c r="AD11" s="25"/>
      <c r="AE11" s="26"/>
      <c r="AF11" s="27">
        <v>5.0</v>
      </c>
      <c r="AG11" s="27">
        <v>4.219250000000001</v>
      </c>
      <c r="AH11" s="25">
        <v>5.0</v>
      </c>
      <c r="AI11" s="26">
        <v>8.074848484848486</v>
      </c>
      <c r="AJ11" s="27">
        <v>37.0</v>
      </c>
      <c r="AK11" s="27">
        <v>139.1747052267345</v>
      </c>
      <c r="AL11" s="25">
        <v>46.0</v>
      </c>
      <c r="AM11" s="26">
        <v>344.0842242242958</v>
      </c>
      <c r="AN11" s="27">
        <v>114.0</v>
      </c>
      <c r="AO11" s="27">
        <v>1704.841201336201</v>
      </c>
      <c r="AP11" s="25">
        <v>192.0</v>
      </c>
      <c r="AQ11" s="26">
        <v>6270.216710302914</v>
      </c>
      <c r="AR11" s="27">
        <v>72.0</v>
      </c>
      <c r="AS11" s="27">
        <v>4874.576719207375</v>
      </c>
      <c r="AT11" s="25">
        <v>8.0</v>
      </c>
      <c r="AU11" s="26">
        <v>958.3232667017356</v>
      </c>
      <c r="AV11" s="25"/>
      <c r="AW11" s="26"/>
      <c r="AX11" s="27">
        <v>479.0</v>
      </c>
      <c r="AY11" s="27">
        <v>14303.510925484105</v>
      </c>
      <c r="AZ11" s="28">
        <f t="shared" si="6"/>
        <v>29.86119191</v>
      </c>
      <c r="BA11" s="27">
        <v>364.0</v>
      </c>
      <c r="BB11" s="27">
        <v>12773.295547</v>
      </c>
      <c r="BC11" s="28">
        <f t="shared" si="7"/>
        <v>35.09147128</v>
      </c>
      <c r="BD11" s="1"/>
      <c r="BE11" s="24">
        <v>6.0</v>
      </c>
      <c r="BF11" s="25"/>
      <c r="BG11" s="26"/>
      <c r="BH11" s="27">
        <v>1.0</v>
      </c>
      <c r="BI11" s="27">
        <v>0.84</v>
      </c>
      <c r="BJ11" s="25"/>
      <c r="BK11" s="26"/>
      <c r="BL11" s="27">
        <v>6.0</v>
      </c>
      <c r="BM11" s="27">
        <v>20.99329</v>
      </c>
      <c r="BN11" s="25">
        <v>22.0</v>
      </c>
      <c r="BO11" s="26">
        <v>161.61346</v>
      </c>
      <c r="BP11" s="27">
        <v>81.0</v>
      </c>
      <c r="BQ11" s="27">
        <v>1266.42678</v>
      </c>
      <c r="BR11" s="25">
        <v>177.0</v>
      </c>
      <c r="BS11" s="26">
        <v>5710.802017</v>
      </c>
      <c r="BT11" s="27">
        <v>71.0</v>
      </c>
      <c r="BU11" s="27">
        <v>4848.88</v>
      </c>
      <c r="BV11" s="25">
        <v>6.0</v>
      </c>
      <c r="BW11" s="26">
        <v>763.74</v>
      </c>
      <c r="BX11" s="25"/>
      <c r="BY11" s="26"/>
      <c r="BZ11" s="27">
        <v>364.0</v>
      </c>
      <c r="CA11" s="27">
        <v>12773.295547</v>
      </c>
      <c r="CB11" s="28">
        <f t="shared" si="8"/>
        <v>35.09147128</v>
      </c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</row>
    <row r="12" ht="12.75" customHeight="1">
      <c r="A12" s="24">
        <v>7.0</v>
      </c>
      <c r="B12" s="25"/>
      <c r="C12" s="26"/>
      <c r="D12" s="27"/>
      <c r="E12" s="27"/>
      <c r="F12" s="25">
        <v>5.0</v>
      </c>
      <c r="G12" s="26">
        <v>9.227500000000001</v>
      </c>
      <c r="H12" s="27">
        <v>11.0</v>
      </c>
      <c r="I12" s="27">
        <v>37.45708333333333</v>
      </c>
      <c r="J12" s="25">
        <v>36.0</v>
      </c>
      <c r="K12" s="26">
        <v>268.6260497622496</v>
      </c>
      <c r="L12" s="27">
        <v>65.0</v>
      </c>
      <c r="M12" s="27">
        <v>972.3163906579072</v>
      </c>
      <c r="N12" s="25">
        <v>150.0</v>
      </c>
      <c r="O12" s="26">
        <v>4776.3921573736025</v>
      </c>
      <c r="P12" s="27">
        <v>55.0</v>
      </c>
      <c r="Q12" s="27">
        <v>3698.5171580224446</v>
      </c>
      <c r="R12" s="25">
        <v>10.0</v>
      </c>
      <c r="S12" s="26">
        <v>1344.121666666667</v>
      </c>
      <c r="T12" s="25"/>
      <c r="U12" s="26"/>
      <c r="V12" s="27">
        <f t="shared" ref="V12:W12" si="17">B12+D12+F12+H12+J12+L12+N12+P12+R12+T12</f>
        <v>332</v>
      </c>
      <c r="W12" s="27">
        <f t="shared" si="17"/>
        <v>11106.65801</v>
      </c>
      <c r="X12" s="28">
        <f t="shared" si="4"/>
        <v>33.45378917</v>
      </c>
      <c r="Y12" s="27">
        <f t="shared" ref="Y12:AA12" si="18">AX12</f>
        <v>304</v>
      </c>
      <c r="Z12" s="27">
        <f t="shared" si="18"/>
        <v>10927.30835</v>
      </c>
      <c r="AA12" s="28">
        <f t="shared" si="18"/>
        <v>35.94509325</v>
      </c>
      <c r="AB12" s="1"/>
      <c r="AC12" s="24">
        <v>7.0</v>
      </c>
      <c r="AD12" s="25"/>
      <c r="AE12" s="26"/>
      <c r="AF12" s="27"/>
      <c r="AG12" s="27"/>
      <c r="AH12" s="25">
        <v>7.0</v>
      </c>
      <c r="AI12" s="26">
        <v>10.9525</v>
      </c>
      <c r="AJ12" s="27">
        <v>15.0</v>
      </c>
      <c r="AK12" s="27">
        <v>56.29433333333334</v>
      </c>
      <c r="AL12" s="25">
        <v>26.0</v>
      </c>
      <c r="AM12" s="26">
        <v>205.0226868333334</v>
      </c>
      <c r="AN12" s="27">
        <v>56.0</v>
      </c>
      <c r="AO12" s="27">
        <v>812.097386718139</v>
      </c>
      <c r="AP12" s="25">
        <v>129.0</v>
      </c>
      <c r="AQ12" s="26">
        <v>4223.739234152049</v>
      </c>
      <c r="AR12" s="27">
        <v>58.0</v>
      </c>
      <c r="AS12" s="27">
        <v>3998.786969952425</v>
      </c>
      <c r="AT12" s="25">
        <v>13.0</v>
      </c>
      <c r="AU12" s="26">
        <v>1620.415238095238</v>
      </c>
      <c r="AV12" s="25"/>
      <c r="AW12" s="26"/>
      <c r="AX12" s="27">
        <v>304.0</v>
      </c>
      <c r="AY12" s="27">
        <v>10927.308349084518</v>
      </c>
      <c r="AZ12" s="28">
        <f t="shared" si="6"/>
        <v>35.94509325</v>
      </c>
      <c r="BA12" s="27">
        <v>239.0</v>
      </c>
      <c r="BB12" s="27">
        <v>11232.073345</v>
      </c>
      <c r="BC12" s="28">
        <f t="shared" si="7"/>
        <v>46.99612278</v>
      </c>
      <c r="BD12" s="1"/>
      <c r="BE12" s="24">
        <v>7.0</v>
      </c>
      <c r="BF12" s="25"/>
      <c r="BG12" s="26"/>
      <c r="BH12" s="27"/>
      <c r="BI12" s="27"/>
      <c r="BJ12" s="25"/>
      <c r="BK12" s="26"/>
      <c r="BL12" s="27">
        <v>7.0</v>
      </c>
      <c r="BM12" s="27">
        <v>25.851</v>
      </c>
      <c r="BN12" s="25">
        <v>11.0</v>
      </c>
      <c r="BO12" s="26">
        <v>85.92</v>
      </c>
      <c r="BP12" s="27">
        <v>33.0</v>
      </c>
      <c r="BQ12" s="27">
        <v>488.496286</v>
      </c>
      <c r="BR12" s="25">
        <v>106.0</v>
      </c>
      <c r="BS12" s="26">
        <v>3583.719313</v>
      </c>
      <c r="BT12" s="27">
        <v>64.0</v>
      </c>
      <c r="BU12" s="27">
        <v>4530.474706</v>
      </c>
      <c r="BV12" s="25">
        <v>18.0</v>
      </c>
      <c r="BW12" s="26">
        <v>2517.61204</v>
      </c>
      <c r="BX12" s="25"/>
      <c r="BY12" s="26"/>
      <c r="BZ12" s="27">
        <v>239.0</v>
      </c>
      <c r="CA12" s="27">
        <v>11232.073345</v>
      </c>
      <c r="CB12" s="28">
        <f t="shared" si="8"/>
        <v>46.99612278</v>
      </c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</row>
    <row r="13" ht="12.75" customHeight="1">
      <c r="A13" s="24">
        <v>8.0</v>
      </c>
      <c r="B13" s="25"/>
      <c r="C13" s="26"/>
      <c r="D13" s="27"/>
      <c r="E13" s="27"/>
      <c r="F13" s="25">
        <v>1.0</v>
      </c>
      <c r="G13" s="26">
        <v>1.87</v>
      </c>
      <c r="H13" s="27">
        <v>6.0</v>
      </c>
      <c r="I13" s="27">
        <v>19.40000000000001</v>
      </c>
      <c r="J13" s="25">
        <v>19.0</v>
      </c>
      <c r="K13" s="26">
        <v>141.07339739052193</v>
      </c>
      <c r="L13" s="27">
        <v>43.0</v>
      </c>
      <c r="M13" s="27">
        <v>643.569408280316</v>
      </c>
      <c r="N13" s="25">
        <v>85.0</v>
      </c>
      <c r="O13" s="26">
        <v>2684.080479337282</v>
      </c>
      <c r="P13" s="27">
        <v>46.0</v>
      </c>
      <c r="Q13" s="27">
        <v>2955.897237247474</v>
      </c>
      <c r="R13" s="25">
        <v>9.0</v>
      </c>
      <c r="S13" s="26">
        <v>1248.27</v>
      </c>
      <c r="T13" s="25"/>
      <c r="U13" s="26"/>
      <c r="V13" s="27">
        <f t="shared" ref="V13:W13" si="19">B13+D13+F13+H13+J13+L13+N13+P13+R13+T13</f>
        <v>209</v>
      </c>
      <c r="W13" s="27">
        <f t="shared" si="19"/>
        <v>7694.160522</v>
      </c>
      <c r="X13" s="28">
        <f t="shared" si="4"/>
        <v>36.81416518</v>
      </c>
      <c r="Y13" s="27">
        <f t="shared" ref="Y13:AA13" si="20">AX13</f>
        <v>220</v>
      </c>
      <c r="Z13" s="27">
        <f t="shared" si="20"/>
        <v>8535.970116</v>
      </c>
      <c r="AA13" s="28">
        <f t="shared" si="20"/>
        <v>38.79986416</v>
      </c>
      <c r="AB13" s="1"/>
      <c r="AC13" s="24">
        <v>8.0</v>
      </c>
      <c r="AD13" s="25"/>
      <c r="AE13" s="26"/>
      <c r="AF13" s="27">
        <v>2.0</v>
      </c>
      <c r="AG13" s="27">
        <v>1.84</v>
      </c>
      <c r="AH13" s="25">
        <v>4.0</v>
      </c>
      <c r="AI13" s="26">
        <v>6.17</v>
      </c>
      <c r="AJ13" s="27">
        <v>15.0</v>
      </c>
      <c r="AK13" s="27">
        <v>48.99634615384615</v>
      </c>
      <c r="AL13" s="25">
        <v>21.0</v>
      </c>
      <c r="AM13" s="26">
        <v>163.5205706214689</v>
      </c>
      <c r="AN13" s="27">
        <v>26.0</v>
      </c>
      <c r="AO13" s="27">
        <v>395.9595669650573</v>
      </c>
      <c r="AP13" s="25">
        <v>86.0</v>
      </c>
      <c r="AQ13" s="26">
        <v>2837.902711046929</v>
      </c>
      <c r="AR13" s="27">
        <v>59.0</v>
      </c>
      <c r="AS13" s="27">
        <v>4064.883321228212</v>
      </c>
      <c r="AT13" s="25">
        <v>7.0</v>
      </c>
      <c r="AU13" s="26">
        <v>1016.6976</v>
      </c>
      <c r="AV13" s="25"/>
      <c r="AW13" s="26"/>
      <c r="AX13" s="27">
        <v>220.0</v>
      </c>
      <c r="AY13" s="27">
        <v>8535.970116015513</v>
      </c>
      <c r="AZ13" s="28">
        <f t="shared" si="6"/>
        <v>38.79986416</v>
      </c>
      <c r="BA13" s="27">
        <v>169.0</v>
      </c>
      <c r="BB13" s="27">
        <v>9177.282646</v>
      </c>
      <c r="BC13" s="28">
        <f t="shared" si="7"/>
        <v>54.30344761</v>
      </c>
      <c r="BD13" s="1"/>
      <c r="BE13" s="24">
        <v>8.0</v>
      </c>
      <c r="BF13" s="25"/>
      <c r="BG13" s="26"/>
      <c r="BH13" s="27"/>
      <c r="BI13" s="27"/>
      <c r="BJ13" s="25"/>
      <c r="BK13" s="26"/>
      <c r="BL13" s="27"/>
      <c r="BM13" s="27"/>
      <c r="BN13" s="25">
        <v>8.0</v>
      </c>
      <c r="BO13" s="26">
        <v>59.869149</v>
      </c>
      <c r="BP13" s="27">
        <v>19.0</v>
      </c>
      <c r="BQ13" s="27">
        <v>280.80952</v>
      </c>
      <c r="BR13" s="25">
        <v>67.0</v>
      </c>
      <c r="BS13" s="26">
        <v>2241.624026</v>
      </c>
      <c r="BT13" s="27">
        <v>57.0</v>
      </c>
      <c r="BU13" s="27">
        <v>3936.209291</v>
      </c>
      <c r="BV13" s="25">
        <v>18.0</v>
      </c>
      <c r="BW13" s="26">
        <v>2658.77066</v>
      </c>
      <c r="BX13" s="25"/>
      <c r="BY13" s="26"/>
      <c r="BZ13" s="27">
        <v>169.0</v>
      </c>
      <c r="CA13" s="27">
        <v>9177.282646</v>
      </c>
      <c r="CB13" s="28">
        <f t="shared" si="8"/>
        <v>54.30344761</v>
      </c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</row>
    <row r="14" ht="12.75" customHeight="1">
      <c r="A14" s="24">
        <v>9.0</v>
      </c>
      <c r="B14" s="25"/>
      <c r="C14" s="26"/>
      <c r="D14" s="27"/>
      <c r="E14" s="27"/>
      <c r="F14" s="25"/>
      <c r="G14" s="26"/>
      <c r="H14" s="27">
        <v>4.0</v>
      </c>
      <c r="I14" s="27">
        <v>15.86333333333334</v>
      </c>
      <c r="J14" s="25">
        <v>7.0</v>
      </c>
      <c r="K14" s="26">
        <v>52.981058954169185</v>
      </c>
      <c r="L14" s="27">
        <v>36.0</v>
      </c>
      <c r="M14" s="27">
        <v>537.252991800408</v>
      </c>
      <c r="N14" s="25">
        <v>85.0</v>
      </c>
      <c r="O14" s="26">
        <v>2851.790983545243</v>
      </c>
      <c r="P14" s="27">
        <v>37.0</v>
      </c>
      <c r="Q14" s="27">
        <v>2541.0788904372585</v>
      </c>
      <c r="R14" s="25">
        <v>13.0</v>
      </c>
      <c r="S14" s="26">
        <v>1490.0599999999997</v>
      </c>
      <c r="T14" s="25"/>
      <c r="U14" s="26"/>
      <c r="V14" s="27">
        <f t="shared" ref="V14:W14" si="21">B14+D14+F14+H14+J14+L14+N14+P14+R14+T14</f>
        <v>182</v>
      </c>
      <c r="W14" s="27">
        <f t="shared" si="21"/>
        <v>7489.027258</v>
      </c>
      <c r="X14" s="28">
        <f t="shared" si="4"/>
        <v>41.14850142</v>
      </c>
      <c r="Y14" s="27">
        <f t="shared" ref="Y14:AA14" si="22">AX14</f>
        <v>140</v>
      </c>
      <c r="Z14" s="27">
        <f t="shared" si="22"/>
        <v>6729.99123</v>
      </c>
      <c r="AA14" s="28">
        <f t="shared" si="22"/>
        <v>48.07136593</v>
      </c>
      <c r="AB14" s="1"/>
      <c r="AC14" s="24">
        <v>9.0</v>
      </c>
      <c r="AD14" s="25"/>
      <c r="AE14" s="26"/>
      <c r="AF14" s="27"/>
      <c r="AG14" s="27"/>
      <c r="AH14" s="25">
        <v>1.0</v>
      </c>
      <c r="AI14" s="26">
        <v>1.25</v>
      </c>
      <c r="AJ14" s="27">
        <v>7.0</v>
      </c>
      <c r="AK14" s="27">
        <v>24.825</v>
      </c>
      <c r="AL14" s="25">
        <v>10.0</v>
      </c>
      <c r="AM14" s="26">
        <v>77.68916666666667</v>
      </c>
      <c r="AN14" s="27">
        <v>11.0</v>
      </c>
      <c r="AO14" s="27">
        <v>170.5336003665089</v>
      </c>
      <c r="AP14" s="25">
        <v>62.0</v>
      </c>
      <c r="AQ14" s="26">
        <v>2001.905324687831</v>
      </c>
      <c r="AR14" s="27">
        <v>33.0</v>
      </c>
      <c r="AS14" s="27">
        <v>2402.686442975187</v>
      </c>
      <c r="AT14" s="25">
        <v>16.0</v>
      </c>
      <c r="AU14" s="26">
        <v>2051.10169567532</v>
      </c>
      <c r="AV14" s="25"/>
      <c r="AW14" s="26"/>
      <c r="AX14" s="27">
        <v>140.0</v>
      </c>
      <c r="AY14" s="27">
        <v>6729.991230371514</v>
      </c>
      <c r="AZ14" s="28">
        <f t="shared" si="6"/>
        <v>48.07136593</v>
      </c>
      <c r="BA14" s="27">
        <v>115.0</v>
      </c>
      <c r="BB14" s="27">
        <v>6331.949466</v>
      </c>
      <c r="BC14" s="28">
        <f t="shared" si="7"/>
        <v>55.06043014</v>
      </c>
      <c r="BD14" s="1"/>
      <c r="BE14" s="24">
        <v>9.0</v>
      </c>
      <c r="BF14" s="25"/>
      <c r="BG14" s="26"/>
      <c r="BH14" s="27"/>
      <c r="BI14" s="27"/>
      <c r="BJ14" s="25">
        <v>1.0</v>
      </c>
      <c r="BK14" s="26">
        <v>1.98</v>
      </c>
      <c r="BL14" s="27">
        <v>1.0</v>
      </c>
      <c r="BM14" s="27">
        <v>2.83</v>
      </c>
      <c r="BN14" s="25">
        <v>7.0</v>
      </c>
      <c r="BO14" s="26">
        <v>58.946457</v>
      </c>
      <c r="BP14" s="27">
        <v>16.0</v>
      </c>
      <c r="BQ14" s="27">
        <v>254.204451</v>
      </c>
      <c r="BR14" s="25">
        <v>33.0</v>
      </c>
      <c r="BS14" s="26">
        <v>1133.789142</v>
      </c>
      <c r="BT14" s="27">
        <v>43.0</v>
      </c>
      <c r="BU14" s="27">
        <v>3029.599416</v>
      </c>
      <c r="BV14" s="25">
        <v>14.0</v>
      </c>
      <c r="BW14" s="26">
        <v>1850.6</v>
      </c>
      <c r="BX14" s="25"/>
      <c r="BY14" s="26"/>
      <c r="BZ14" s="27">
        <v>115.0</v>
      </c>
      <c r="CA14" s="27">
        <v>6331.949466</v>
      </c>
      <c r="CB14" s="28">
        <f t="shared" si="8"/>
        <v>55.06043014</v>
      </c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</row>
    <row r="15" ht="12.75" customHeight="1">
      <c r="A15" s="24">
        <v>10.0</v>
      </c>
      <c r="B15" s="25"/>
      <c r="C15" s="26"/>
      <c r="D15" s="27"/>
      <c r="E15" s="27"/>
      <c r="F15" s="25"/>
      <c r="G15" s="26"/>
      <c r="H15" s="27">
        <v>1.0</v>
      </c>
      <c r="I15" s="27">
        <v>3.35107142857143</v>
      </c>
      <c r="J15" s="25">
        <v>4.0</v>
      </c>
      <c r="K15" s="26">
        <v>31.703333333333333</v>
      </c>
      <c r="L15" s="27">
        <v>13.0</v>
      </c>
      <c r="M15" s="27">
        <v>210.79523809523812</v>
      </c>
      <c r="N15" s="25">
        <v>52.0</v>
      </c>
      <c r="O15" s="26">
        <v>1784.7584708162246</v>
      </c>
      <c r="P15" s="27">
        <v>27.0</v>
      </c>
      <c r="Q15" s="27">
        <v>1781.1801522536823</v>
      </c>
      <c r="R15" s="25">
        <v>10.0</v>
      </c>
      <c r="S15" s="26">
        <v>1281.3724542124542</v>
      </c>
      <c r="T15" s="25"/>
      <c r="U15" s="26"/>
      <c r="V15" s="27">
        <f t="shared" ref="V15:W15" si="23">B15+D15+F15+H15+J15+L15+N15+P15+R15+T15</f>
        <v>107</v>
      </c>
      <c r="W15" s="27">
        <f t="shared" si="23"/>
        <v>5093.16072</v>
      </c>
      <c r="X15" s="28">
        <f t="shared" si="4"/>
        <v>47.5996329</v>
      </c>
      <c r="Y15" s="27">
        <f t="shared" ref="Y15:AA15" si="24">AX15</f>
        <v>92</v>
      </c>
      <c r="Z15" s="27">
        <f t="shared" si="24"/>
        <v>4969.784315</v>
      </c>
      <c r="AA15" s="28">
        <f t="shared" si="24"/>
        <v>54.01939473</v>
      </c>
      <c r="AB15" s="1"/>
      <c r="AC15" s="24">
        <v>10.0</v>
      </c>
      <c r="AD15" s="25"/>
      <c r="AE15" s="26"/>
      <c r="AF15" s="27"/>
      <c r="AG15" s="27"/>
      <c r="AH15" s="25"/>
      <c r="AI15" s="26"/>
      <c r="AJ15" s="27">
        <v>2.0</v>
      </c>
      <c r="AK15" s="27">
        <v>5.815</v>
      </c>
      <c r="AL15" s="25">
        <v>9.0</v>
      </c>
      <c r="AM15" s="26">
        <v>59.11499999999997</v>
      </c>
      <c r="AN15" s="27">
        <v>14.0</v>
      </c>
      <c r="AO15" s="27">
        <v>225.9510925925926</v>
      </c>
      <c r="AP15" s="25">
        <v>30.0</v>
      </c>
      <c r="AQ15" s="26">
        <v>1015.52443727414</v>
      </c>
      <c r="AR15" s="27">
        <v>23.0</v>
      </c>
      <c r="AS15" s="27">
        <v>1670.068943661972</v>
      </c>
      <c r="AT15" s="25">
        <v>14.0</v>
      </c>
      <c r="AU15" s="26">
        <v>1993.309841173125</v>
      </c>
      <c r="AV15" s="25"/>
      <c r="AW15" s="26"/>
      <c r="AX15" s="27">
        <v>92.0</v>
      </c>
      <c r="AY15" s="27">
        <v>4969.78431470183</v>
      </c>
      <c r="AZ15" s="28">
        <f t="shared" si="6"/>
        <v>54.01939473</v>
      </c>
      <c r="BA15" s="27">
        <v>77.0</v>
      </c>
      <c r="BB15" s="27">
        <v>5608.768516</v>
      </c>
      <c r="BC15" s="28">
        <f t="shared" si="7"/>
        <v>72.84114956</v>
      </c>
      <c r="BD15" s="1"/>
      <c r="BE15" s="24">
        <v>10.0</v>
      </c>
      <c r="BF15" s="25"/>
      <c r="BG15" s="26"/>
      <c r="BH15" s="27"/>
      <c r="BI15" s="27"/>
      <c r="BJ15" s="25"/>
      <c r="BK15" s="26"/>
      <c r="BL15" s="27">
        <v>1.0</v>
      </c>
      <c r="BM15" s="27">
        <v>2.68</v>
      </c>
      <c r="BN15" s="25">
        <v>2.0</v>
      </c>
      <c r="BO15" s="26">
        <v>19.17</v>
      </c>
      <c r="BP15" s="27">
        <v>7.0</v>
      </c>
      <c r="BQ15" s="27">
        <v>107.31</v>
      </c>
      <c r="BR15" s="25">
        <v>18.0</v>
      </c>
      <c r="BS15" s="26">
        <v>668.78697</v>
      </c>
      <c r="BT15" s="27">
        <v>27.0</v>
      </c>
      <c r="BU15" s="27">
        <v>1981.60735</v>
      </c>
      <c r="BV15" s="25">
        <v>22.0</v>
      </c>
      <c r="BW15" s="26">
        <v>2829.214196</v>
      </c>
      <c r="BX15" s="25"/>
      <c r="BY15" s="26"/>
      <c r="BZ15" s="27">
        <v>77.0</v>
      </c>
      <c r="CA15" s="27">
        <v>5608.768516</v>
      </c>
      <c r="CB15" s="28">
        <f t="shared" si="8"/>
        <v>72.84114956</v>
      </c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ht="12.75" customHeight="1">
      <c r="A16" s="42" t="s">
        <v>32</v>
      </c>
      <c r="B16" s="25"/>
      <c r="C16" s="26"/>
      <c r="D16" s="27"/>
      <c r="E16" s="27"/>
      <c r="F16" s="25"/>
      <c r="G16" s="26"/>
      <c r="H16" s="27">
        <v>1.0</v>
      </c>
      <c r="I16" s="27">
        <v>4.70107142857143</v>
      </c>
      <c r="J16" s="25">
        <v>16.0</v>
      </c>
      <c r="K16" s="26">
        <v>124.33386810461494</v>
      </c>
      <c r="L16" s="27">
        <v>26.0</v>
      </c>
      <c r="M16" s="27">
        <v>375.2775731109607</v>
      </c>
      <c r="N16" s="25">
        <v>129.0</v>
      </c>
      <c r="O16" s="26">
        <v>4453.637632631389</v>
      </c>
      <c r="P16" s="27">
        <v>87.0</v>
      </c>
      <c r="Q16" s="27">
        <v>6196.294247335795</v>
      </c>
      <c r="R16" s="25">
        <v>76.0</v>
      </c>
      <c r="S16" s="26">
        <v>11528.16187480946</v>
      </c>
      <c r="T16" s="25">
        <v>1.0</v>
      </c>
      <c r="U16" s="26">
        <v>671.66</v>
      </c>
      <c r="V16" s="27">
        <f t="shared" ref="V16:W16" si="25">B16+D16+F16+H16+J16+L16+N16+P16+R16+T16</f>
        <v>336</v>
      </c>
      <c r="W16" s="27">
        <f t="shared" si="25"/>
        <v>23354.06627</v>
      </c>
      <c r="X16" s="28">
        <f t="shared" si="4"/>
        <v>69.50614961</v>
      </c>
      <c r="Y16" s="27">
        <f t="shared" ref="Y16:AA16" si="26">AX16</f>
        <v>291</v>
      </c>
      <c r="Z16" s="27">
        <f t="shared" si="26"/>
        <v>20590.42741</v>
      </c>
      <c r="AA16" s="28">
        <f t="shared" si="26"/>
        <v>70.75748251</v>
      </c>
      <c r="AB16" s="1"/>
      <c r="AC16" s="42" t="s">
        <v>32</v>
      </c>
      <c r="AD16" s="25"/>
      <c r="AE16" s="26"/>
      <c r="AF16" s="27"/>
      <c r="AG16" s="27"/>
      <c r="AH16" s="25"/>
      <c r="AI16" s="26"/>
      <c r="AJ16" s="27">
        <v>6.0</v>
      </c>
      <c r="AK16" s="27">
        <v>20.50865454545455</v>
      </c>
      <c r="AL16" s="25">
        <v>12.0</v>
      </c>
      <c r="AM16" s="26">
        <v>88.675</v>
      </c>
      <c r="AN16" s="27">
        <v>24.0</v>
      </c>
      <c r="AO16" s="27">
        <v>352.40079781228116</v>
      </c>
      <c r="AP16" s="25">
        <v>78.0</v>
      </c>
      <c r="AQ16" s="26">
        <v>2822.5616602141395</v>
      </c>
      <c r="AR16" s="27">
        <v>101.0</v>
      </c>
      <c r="AS16" s="27">
        <v>7076.533884576541</v>
      </c>
      <c r="AT16" s="25">
        <v>70.0</v>
      </c>
      <c r="AU16" s="26">
        <v>10229.747412787352</v>
      </c>
      <c r="AV16" s="25"/>
      <c r="AW16" s="26"/>
      <c r="AX16" s="27">
        <v>291.0</v>
      </c>
      <c r="AY16" s="27">
        <v>20590.42740993577</v>
      </c>
      <c r="AZ16" s="28">
        <f t="shared" si="6"/>
        <v>70.75748251</v>
      </c>
      <c r="BA16" s="27">
        <v>240.0</v>
      </c>
      <c r="BB16" s="27">
        <v>21067.367069</v>
      </c>
      <c r="BC16" s="28">
        <f t="shared" si="7"/>
        <v>87.78069612</v>
      </c>
      <c r="BD16" s="1"/>
      <c r="BE16" s="42" t="s">
        <v>32</v>
      </c>
      <c r="BF16" s="25"/>
      <c r="BG16" s="26"/>
      <c r="BH16" s="27"/>
      <c r="BI16" s="27"/>
      <c r="BJ16" s="25"/>
      <c r="BK16" s="26"/>
      <c r="BL16" s="27">
        <v>1.0</v>
      </c>
      <c r="BM16" s="27">
        <v>4.46</v>
      </c>
      <c r="BN16" s="25">
        <v>1.0</v>
      </c>
      <c r="BO16" s="26">
        <v>7.84</v>
      </c>
      <c r="BP16" s="27">
        <v>6.0</v>
      </c>
      <c r="BQ16" s="27">
        <v>92.33000000000001</v>
      </c>
      <c r="BR16" s="25">
        <v>59.0</v>
      </c>
      <c r="BS16" s="26">
        <v>2131.475515</v>
      </c>
      <c r="BT16" s="27">
        <v>95.0</v>
      </c>
      <c r="BU16" s="27">
        <v>6800.859966</v>
      </c>
      <c r="BV16" s="25">
        <v>78.0</v>
      </c>
      <c r="BW16" s="26">
        <v>12030.401588</v>
      </c>
      <c r="BX16" s="25"/>
      <c r="BY16" s="26"/>
      <c r="BZ16" s="27">
        <v>240.0</v>
      </c>
      <c r="CA16" s="27">
        <v>21067.367069</v>
      </c>
      <c r="CB16" s="28">
        <f t="shared" si="8"/>
        <v>87.78069612</v>
      </c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ht="12.75" customHeight="1">
      <c r="A17" s="43" t="s">
        <v>33</v>
      </c>
      <c r="B17" s="25"/>
      <c r="C17" s="26"/>
      <c r="D17" s="27"/>
      <c r="E17" s="27"/>
      <c r="F17" s="25"/>
      <c r="G17" s="26"/>
      <c r="H17" s="27"/>
      <c r="I17" s="27"/>
      <c r="J17" s="25">
        <v>2.0</v>
      </c>
      <c r="K17" s="26">
        <v>18.0</v>
      </c>
      <c r="L17" s="27">
        <v>6.0</v>
      </c>
      <c r="M17" s="27">
        <v>98.0825527721818</v>
      </c>
      <c r="N17" s="25">
        <v>48.0</v>
      </c>
      <c r="O17" s="26">
        <v>1648.3337885636452</v>
      </c>
      <c r="P17" s="27">
        <v>55.0</v>
      </c>
      <c r="Q17" s="27">
        <v>4214.013577867226</v>
      </c>
      <c r="R17" s="25">
        <v>48.0</v>
      </c>
      <c r="S17" s="26">
        <v>7664.263514477952</v>
      </c>
      <c r="T17" s="25">
        <v>1.0</v>
      </c>
      <c r="U17" s="26">
        <v>507.37</v>
      </c>
      <c r="V17" s="27">
        <f t="shared" ref="V17:W17" si="27">B17+D17+F17+H17+J17+L17+N17+P17+R17+T17</f>
        <v>160</v>
      </c>
      <c r="W17" s="27">
        <f t="shared" si="27"/>
        <v>14150.06343</v>
      </c>
      <c r="X17" s="28">
        <f t="shared" si="4"/>
        <v>88.43789646</v>
      </c>
      <c r="Y17" s="27">
        <f t="shared" ref="Y17:AA17" si="28">AX17</f>
        <v>152</v>
      </c>
      <c r="Z17" s="27">
        <f t="shared" si="28"/>
        <v>18172.14883</v>
      </c>
      <c r="AA17" s="28">
        <f t="shared" si="28"/>
        <v>119.5536108</v>
      </c>
      <c r="AB17" s="1"/>
      <c r="AC17" s="43" t="s">
        <v>33</v>
      </c>
      <c r="AD17" s="25"/>
      <c r="AE17" s="26"/>
      <c r="AF17" s="27"/>
      <c r="AG17" s="27"/>
      <c r="AH17" s="25"/>
      <c r="AI17" s="26"/>
      <c r="AJ17" s="27"/>
      <c r="AK17" s="27"/>
      <c r="AL17" s="25">
        <v>5.0</v>
      </c>
      <c r="AM17" s="26">
        <v>35.18142857142858</v>
      </c>
      <c r="AN17" s="27">
        <v>9.0</v>
      </c>
      <c r="AO17" s="27">
        <v>136.77452616690238</v>
      </c>
      <c r="AP17" s="25">
        <v>28.0</v>
      </c>
      <c r="AQ17" s="26">
        <v>977.7716235076866</v>
      </c>
      <c r="AR17" s="27">
        <v>39.0</v>
      </c>
      <c r="AS17" s="27">
        <v>3008.9663630853033</v>
      </c>
      <c r="AT17" s="25">
        <v>68.0</v>
      </c>
      <c r="AU17" s="26">
        <v>11983.344892809777</v>
      </c>
      <c r="AV17" s="25">
        <v>3.0</v>
      </c>
      <c r="AW17" s="26">
        <v>2030.1099999999997</v>
      </c>
      <c r="AX17" s="27">
        <v>152.0</v>
      </c>
      <c r="AY17" s="27">
        <v>18172.1488341411</v>
      </c>
      <c r="AZ17" s="28">
        <f t="shared" si="6"/>
        <v>119.5536108</v>
      </c>
      <c r="BA17" s="27">
        <v>78.0</v>
      </c>
      <c r="BB17" s="27">
        <v>11958.802141</v>
      </c>
      <c r="BC17" s="28">
        <f t="shared" si="7"/>
        <v>153.3179762</v>
      </c>
      <c r="BD17" s="1"/>
      <c r="BE17" s="43" t="s">
        <v>33</v>
      </c>
      <c r="BF17" s="25"/>
      <c r="BG17" s="26"/>
      <c r="BH17" s="27"/>
      <c r="BI17" s="27"/>
      <c r="BJ17" s="25"/>
      <c r="BK17" s="26"/>
      <c r="BL17" s="27"/>
      <c r="BM17" s="27"/>
      <c r="BN17" s="25"/>
      <c r="BO17" s="26"/>
      <c r="BP17" s="27">
        <v>1.0</v>
      </c>
      <c r="BQ17" s="27">
        <v>13.064546</v>
      </c>
      <c r="BR17" s="25">
        <v>8.0</v>
      </c>
      <c r="BS17" s="26">
        <v>284.37</v>
      </c>
      <c r="BT17" s="27">
        <v>16.0</v>
      </c>
      <c r="BU17" s="27">
        <v>1165.7308</v>
      </c>
      <c r="BV17" s="25">
        <v>51.0</v>
      </c>
      <c r="BW17" s="26">
        <v>9219.396795</v>
      </c>
      <c r="BX17" s="25">
        <v>2.0</v>
      </c>
      <c r="BY17" s="26">
        <v>1276.24</v>
      </c>
      <c r="BZ17" s="27">
        <v>78.0</v>
      </c>
      <c r="CA17" s="27">
        <v>11958.802141</v>
      </c>
      <c r="CB17" s="28">
        <f t="shared" si="8"/>
        <v>153.3179762</v>
      </c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ht="12.75" customHeight="1">
      <c r="A18" s="44" t="s">
        <v>35</v>
      </c>
      <c r="B18" s="25"/>
      <c r="C18" s="26"/>
      <c r="D18" s="27"/>
      <c r="E18" s="27"/>
      <c r="F18" s="25"/>
      <c r="G18" s="26"/>
      <c r="H18" s="27"/>
      <c r="I18" s="27"/>
      <c r="J18" s="25"/>
      <c r="K18" s="26"/>
      <c r="L18" s="27">
        <v>3.0</v>
      </c>
      <c r="M18" s="27">
        <v>54.37282178217821</v>
      </c>
      <c r="N18" s="25">
        <v>28.0</v>
      </c>
      <c r="O18" s="26">
        <v>969.2620666666667</v>
      </c>
      <c r="P18" s="27">
        <v>43.0</v>
      </c>
      <c r="Q18" s="27">
        <v>2950.6359881637304</v>
      </c>
      <c r="R18" s="25">
        <v>72.0</v>
      </c>
      <c r="S18" s="26">
        <v>13740.085086452116</v>
      </c>
      <c r="T18" s="25">
        <v>1.0</v>
      </c>
      <c r="U18" s="26">
        <v>506.94</v>
      </c>
      <c r="V18" s="27">
        <f t="shared" ref="V18:W18" si="29">B18+D18+F18+H18+J18+L18+N18+P18+R18+T18</f>
        <v>147</v>
      </c>
      <c r="W18" s="27">
        <f t="shared" si="29"/>
        <v>18221.29596</v>
      </c>
      <c r="X18" s="28">
        <f t="shared" si="4"/>
        <v>123.9543943</v>
      </c>
      <c r="Y18" s="27">
        <f t="shared" ref="Y18:AA18" si="30">AX18</f>
        <v>105</v>
      </c>
      <c r="Z18" s="27">
        <f t="shared" si="30"/>
        <v>17017.55982</v>
      </c>
      <c r="AA18" s="28">
        <f t="shared" si="30"/>
        <v>162.0719983</v>
      </c>
      <c r="AB18" s="1"/>
      <c r="AC18" s="44" t="s">
        <v>35</v>
      </c>
      <c r="AD18" s="25"/>
      <c r="AE18" s="26"/>
      <c r="AF18" s="27"/>
      <c r="AG18" s="27"/>
      <c r="AH18" s="25"/>
      <c r="AI18" s="26"/>
      <c r="AJ18" s="27">
        <v>1.0</v>
      </c>
      <c r="AK18" s="27">
        <v>4.24</v>
      </c>
      <c r="AL18" s="25">
        <v>5.0</v>
      </c>
      <c r="AM18" s="26">
        <v>32.64</v>
      </c>
      <c r="AN18" s="27">
        <v>2.0</v>
      </c>
      <c r="AO18" s="27">
        <v>27.92</v>
      </c>
      <c r="AP18" s="25">
        <v>12.0</v>
      </c>
      <c r="AQ18" s="26">
        <v>427.84800601584567</v>
      </c>
      <c r="AR18" s="27">
        <v>17.0</v>
      </c>
      <c r="AS18" s="27">
        <v>1228.5962086110594</v>
      </c>
      <c r="AT18" s="25">
        <v>68.0</v>
      </c>
      <c r="AU18" s="26">
        <v>15296.315604799476</v>
      </c>
      <c r="AV18" s="25"/>
      <c r="AW18" s="26"/>
      <c r="AX18" s="27">
        <v>105.0</v>
      </c>
      <c r="AY18" s="27">
        <v>17017.559819426384</v>
      </c>
      <c r="AZ18" s="28">
        <f t="shared" si="6"/>
        <v>162.0719983</v>
      </c>
      <c r="BA18" s="27">
        <v>83.0</v>
      </c>
      <c r="BB18" s="27">
        <v>19316.17143</v>
      </c>
      <c r="BC18" s="28">
        <f t="shared" si="7"/>
        <v>232.724957</v>
      </c>
      <c r="BD18" s="1"/>
      <c r="BE18" s="44" t="s">
        <v>35</v>
      </c>
      <c r="BF18" s="25"/>
      <c r="BG18" s="26"/>
      <c r="BH18" s="27"/>
      <c r="BI18" s="27"/>
      <c r="BJ18" s="25"/>
      <c r="BK18" s="26"/>
      <c r="BL18" s="27"/>
      <c r="BM18" s="27"/>
      <c r="BN18" s="25"/>
      <c r="BO18" s="26"/>
      <c r="BP18" s="27"/>
      <c r="BQ18" s="27"/>
      <c r="BR18" s="25">
        <v>2.0</v>
      </c>
      <c r="BS18" s="26">
        <v>75.64</v>
      </c>
      <c r="BT18" s="27">
        <v>9.0</v>
      </c>
      <c r="BU18" s="27">
        <v>713.8293399999999</v>
      </c>
      <c r="BV18" s="25">
        <v>70.0</v>
      </c>
      <c r="BW18" s="26">
        <v>17229.43709</v>
      </c>
      <c r="BX18" s="25">
        <v>2.0</v>
      </c>
      <c r="BY18" s="26">
        <v>1297.2649999999999</v>
      </c>
      <c r="BZ18" s="27">
        <v>83.0</v>
      </c>
      <c r="CA18" s="27">
        <v>19316.17143</v>
      </c>
      <c r="CB18" s="28">
        <f t="shared" si="8"/>
        <v>232.724957</v>
      </c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ht="12.75" customHeight="1">
      <c r="A19" s="44" t="s">
        <v>39</v>
      </c>
      <c r="B19" s="25"/>
      <c r="C19" s="26"/>
      <c r="D19" s="27"/>
      <c r="E19" s="27"/>
      <c r="F19" s="25"/>
      <c r="G19" s="26"/>
      <c r="H19" s="27"/>
      <c r="I19" s="27"/>
      <c r="J19" s="25"/>
      <c r="K19" s="26"/>
      <c r="L19" s="27">
        <v>1.0</v>
      </c>
      <c r="M19" s="27">
        <v>18.479375</v>
      </c>
      <c r="N19" s="25">
        <v>8.0</v>
      </c>
      <c r="O19" s="26">
        <v>293.071489090436</v>
      </c>
      <c r="P19" s="27">
        <v>25.0</v>
      </c>
      <c r="Q19" s="27">
        <v>1897.4502649511253</v>
      </c>
      <c r="R19" s="25">
        <v>82.0</v>
      </c>
      <c r="S19" s="26">
        <v>22857.87026147695</v>
      </c>
      <c r="T19" s="25">
        <v>13.0</v>
      </c>
      <c r="U19" s="26">
        <v>7701.1351649828875</v>
      </c>
      <c r="V19" s="27">
        <f t="shared" ref="V19:W19" si="31">B19+D19+F19+H19+J19+L19+N19+P19+R19+T19</f>
        <v>129</v>
      </c>
      <c r="W19" s="27">
        <f t="shared" si="31"/>
        <v>32768.00656</v>
      </c>
      <c r="X19" s="28">
        <f t="shared" si="4"/>
        <v>254.0155547</v>
      </c>
      <c r="Y19" s="27">
        <f t="shared" ref="Y19:AA19" si="32">AX19</f>
        <v>108</v>
      </c>
      <c r="Z19" s="27">
        <f t="shared" si="32"/>
        <v>32149.38849</v>
      </c>
      <c r="AA19" s="28">
        <f t="shared" si="32"/>
        <v>297.679523</v>
      </c>
      <c r="AB19" s="1"/>
      <c r="AC19" s="44" t="s">
        <v>39</v>
      </c>
      <c r="AD19" s="25"/>
      <c r="AE19" s="26"/>
      <c r="AF19" s="27"/>
      <c r="AG19" s="27"/>
      <c r="AH19" s="25"/>
      <c r="AI19" s="26"/>
      <c r="AJ19" s="27"/>
      <c r="AK19" s="27"/>
      <c r="AL19" s="25">
        <v>1.0</v>
      </c>
      <c r="AM19" s="26">
        <v>9.93</v>
      </c>
      <c r="AN19" s="27">
        <v>0.0</v>
      </c>
      <c r="AO19" s="27">
        <v>0.0</v>
      </c>
      <c r="AP19" s="25">
        <v>8.0</v>
      </c>
      <c r="AQ19" s="26">
        <v>241.72548750000004</v>
      </c>
      <c r="AR19" s="27">
        <v>9.0</v>
      </c>
      <c r="AS19" s="27">
        <v>743.1187768081586</v>
      </c>
      <c r="AT19" s="25">
        <v>72.0</v>
      </c>
      <c r="AU19" s="26">
        <v>19524.262002332103</v>
      </c>
      <c r="AV19" s="25">
        <v>18.0</v>
      </c>
      <c r="AW19" s="26">
        <v>11630.352220008477</v>
      </c>
      <c r="AX19" s="27">
        <v>108.0</v>
      </c>
      <c r="AY19" s="27">
        <v>32149.388486648742</v>
      </c>
      <c r="AZ19" s="28">
        <f t="shared" si="6"/>
        <v>297.679523</v>
      </c>
      <c r="BA19" s="27">
        <v>61.0</v>
      </c>
      <c r="BB19" s="27">
        <v>27398.852511999998</v>
      </c>
      <c r="BC19" s="28">
        <f t="shared" si="7"/>
        <v>449.1615166</v>
      </c>
      <c r="BD19" s="1"/>
      <c r="BE19" s="44" t="s">
        <v>39</v>
      </c>
      <c r="BF19" s="25"/>
      <c r="BG19" s="26"/>
      <c r="BH19" s="27"/>
      <c r="BI19" s="27"/>
      <c r="BJ19" s="25"/>
      <c r="BK19" s="26"/>
      <c r="BL19" s="27"/>
      <c r="BM19" s="27"/>
      <c r="BN19" s="25"/>
      <c r="BO19" s="26"/>
      <c r="BP19" s="27"/>
      <c r="BQ19" s="27"/>
      <c r="BR19" s="25"/>
      <c r="BS19" s="26"/>
      <c r="BT19" s="27">
        <v>2.0</v>
      </c>
      <c r="BU19" s="27">
        <v>157.03</v>
      </c>
      <c r="BV19" s="25">
        <v>38.0</v>
      </c>
      <c r="BW19" s="26">
        <v>13806.619190000001</v>
      </c>
      <c r="BX19" s="25">
        <v>21.0</v>
      </c>
      <c r="BY19" s="26">
        <v>13435.203322</v>
      </c>
      <c r="BZ19" s="27">
        <v>61.0</v>
      </c>
      <c r="CA19" s="27">
        <v>27398.852511999998</v>
      </c>
      <c r="CB19" s="28">
        <f t="shared" si="8"/>
        <v>449.1615166</v>
      </c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ht="12.75" customHeight="1">
      <c r="A20" s="50" t="s">
        <v>40</v>
      </c>
      <c r="B20" s="51"/>
      <c r="C20" s="52"/>
      <c r="D20" s="53"/>
      <c r="E20" s="53"/>
      <c r="F20" s="51"/>
      <c r="G20" s="52"/>
      <c r="H20" s="53"/>
      <c r="I20" s="53"/>
      <c r="J20" s="51"/>
      <c r="K20" s="52"/>
      <c r="L20" s="53"/>
      <c r="M20" s="53"/>
      <c r="N20" s="51"/>
      <c r="O20" s="52"/>
      <c r="P20" s="53">
        <v>2.0</v>
      </c>
      <c r="Q20" s="53">
        <v>160.3595339094004</v>
      </c>
      <c r="R20" s="51">
        <v>23.0</v>
      </c>
      <c r="S20" s="52">
        <v>5762.125045365816</v>
      </c>
      <c r="T20" s="51">
        <v>38.0</v>
      </c>
      <c r="U20" s="52">
        <v>33675.516102595895</v>
      </c>
      <c r="V20" s="53">
        <f t="shared" ref="V20:W20" si="33">B20+D20+F20+H20+J20+L20+N20+P20+R20+T20</f>
        <v>63</v>
      </c>
      <c r="W20" s="53">
        <f t="shared" si="33"/>
        <v>39598.00068</v>
      </c>
      <c r="X20" s="28">
        <f t="shared" si="4"/>
        <v>628.5396934</v>
      </c>
      <c r="Y20" s="53">
        <f t="shared" ref="Y20:AA20" si="34">AX20</f>
        <v>41</v>
      </c>
      <c r="Z20" s="53">
        <f t="shared" si="34"/>
        <v>27900.17392</v>
      </c>
      <c r="AA20" s="28">
        <f t="shared" si="34"/>
        <v>680.4920468</v>
      </c>
      <c r="AB20" s="1"/>
      <c r="AC20" s="50" t="s">
        <v>40</v>
      </c>
      <c r="AD20" s="51"/>
      <c r="AE20" s="52"/>
      <c r="AF20" s="53"/>
      <c r="AG20" s="53"/>
      <c r="AH20" s="51"/>
      <c r="AI20" s="52"/>
      <c r="AJ20" s="53"/>
      <c r="AK20" s="53"/>
      <c r="AL20" s="51"/>
      <c r="AM20" s="52"/>
      <c r="AN20" s="53"/>
      <c r="AO20" s="53"/>
      <c r="AP20" s="51">
        <v>2.0</v>
      </c>
      <c r="AQ20" s="52">
        <v>64.56999999999995</v>
      </c>
      <c r="AR20" s="53">
        <v>1.0</v>
      </c>
      <c r="AS20" s="53">
        <v>52.77999999999999</v>
      </c>
      <c r="AT20" s="51">
        <v>8.0</v>
      </c>
      <c r="AU20" s="52">
        <v>2411.6856469063564</v>
      </c>
      <c r="AV20" s="51">
        <v>30.0</v>
      </c>
      <c r="AW20" s="52">
        <v>25371.1382703605</v>
      </c>
      <c r="AX20" s="53">
        <v>41.0</v>
      </c>
      <c r="AY20" s="53">
        <v>27900.173917266853</v>
      </c>
      <c r="AZ20" s="28">
        <f t="shared" si="6"/>
        <v>680.4920468</v>
      </c>
      <c r="BA20" s="53">
        <v>26.0</v>
      </c>
      <c r="BB20" s="53">
        <v>20139.912085000004</v>
      </c>
      <c r="BC20" s="28">
        <f t="shared" si="7"/>
        <v>774.6120033</v>
      </c>
      <c r="BD20" s="1"/>
      <c r="BE20" s="50" t="s">
        <v>40</v>
      </c>
      <c r="BF20" s="51"/>
      <c r="BG20" s="52"/>
      <c r="BH20" s="53"/>
      <c r="BI20" s="53"/>
      <c r="BJ20" s="51"/>
      <c r="BK20" s="52"/>
      <c r="BL20" s="53"/>
      <c r="BM20" s="53"/>
      <c r="BN20" s="51"/>
      <c r="BO20" s="52"/>
      <c r="BP20" s="53"/>
      <c r="BQ20" s="53"/>
      <c r="BR20" s="51"/>
      <c r="BS20" s="52"/>
      <c r="BT20" s="53">
        <v>1.0</v>
      </c>
      <c r="BU20" s="53">
        <v>54.16</v>
      </c>
      <c r="BV20" s="51">
        <v>4.0</v>
      </c>
      <c r="BW20" s="52">
        <v>1550.233151</v>
      </c>
      <c r="BX20" s="51">
        <v>21.0</v>
      </c>
      <c r="BY20" s="52">
        <v>18535.518934000003</v>
      </c>
      <c r="BZ20" s="53">
        <v>26.0</v>
      </c>
      <c r="CA20" s="53">
        <v>20139.912085000004</v>
      </c>
      <c r="CB20" s="28">
        <f t="shared" si="8"/>
        <v>774.6120033</v>
      </c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ht="12.75" customHeight="1">
      <c r="A21" s="45" t="s">
        <v>41</v>
      </c>
      <c r="B21" s="46"/>
      <c r="C21" s="47"/>
      <c r="D21" s="48"/>
      <c r="E21" s="48"/>
      <c r="F21" s="46"/>
      <c r="G21" s="47"/>
      <c r="H21" s="48"/>
      <c r="I21" s="48"/>
      <c r="J21" s="46"/>
      <c r="K21" s="47"/>
      <c r="L21" s="48"/>
      <c r="M21" s="48"/>
      <c r="N21" s="46"/>
      <c r="O21" s="47"/>
      <c r="P21" s="48">
        <v>1.0</v>
      </c>
      <c r="Q21" s="48">
        <v>80.6154588084809</v>
      </c>
      <c r="R21" s="46">
        <v>3.0</v>
      </c>
      <c r="S21" s="47">
        <v>1104.453120729856</v>
      </c>
      <c r="T21" s="46">
        <v>62.0</v>
      </c>
      <c r="U21" s="47">
        <v>332515.3166023309</v>
      </c>
      <c r="V21" s="48">
        <f t="shared" ref="V21:W21" si="35">B21+D21+F21+H21+J21+L21+N21+P21+R21+T21</f>
        <v>66</v>
      </c>
      <c r="W21" s="48">
        <f t="shared" si="35"/>
        <v>333700.3852</v>
      </c>
      <c r="X21" s="49">
        <f t="shared" si="4"/>
        <v>5056.066442</v>
      </c>
      <c r="Y21" s="48">
        <f t="shared" ref="Y21:AA21" si="36">AX21</f>
        <v>55</v>
      </c>
      <c r="Z21" s="48">
        <f t="shared" si="36"/>
        <v>259093.0386</v>
      </c>
      <c r="AA21" s="49">
        <f t="shared" si="36"/>
        <v>4710.782521</v>
      </c>
      <c r="AB21" s="1"/>
      <c r="AC21" s="45" t="s">
        <v>38</v>
      </c>
      <c r="AD21" s="46"/>
      <c r="AE21" s="47"/>
      <c r="AF21" s="48"/>
      <c r="AG21" s="48"/>
      <c r="AH21" s="46"/>
      <c r="AI21" s="47"/>
      <c r="AJ21" s="48"/>
      <c r="AK21" s="48"/>
      <c r="AL21" s="46"/>
      <c r="AM21" s="47"/>
      <c r="AN21" s="48"/>
      <c r="AO21" s="48"/>
      <c r="AP21" s="46"/>
      <c r="AQ21" s="47"/>
      <c r="AR21" s="48"/>
      <c r="AS21" s="48"/>
      <c r="AT21" s="46">
        <v>1.0</v>
      </c>
      <c r="AU21" s="47">
        <v>231.6999999999999</v>
      </c>
      <c r="AV21" s="46">
        <v>54.0</v>
      </c>
      <c r="AW21" s="47">
        <v>258861.33863463634</v>
      </c>
      <c r="AX21" s="48">
        <v>55.0</v>
      </c>
      <c r="AY21" s="48">
        <v>259093.03863463635</v>
      </c>
      <c r="AZ21" s="49">
        <f t="shared" si="6"/>
        <v>4710.782521</v>
      </c>
      <c r="BA21" s="48">
        <v>32.0</v>
      </c>
      <c r="BB21" s="48">
        <v>176755.834897</v>
      </c>
      <c r="BC21" s="49">
        <f t="shared" si="7"/>
        <v>5523.619841</v>
      </c>
      <c r="BD21" s="1"/>
      <c r="BE21" s="45" t="s">
        <v>38</v>
      </c>
      <c r="BF21" s="46"/>
      <c r="BG21" s="47"/>
      <c r="BH21" s="48"/>
      <c r="BI21" s="48"/>
      <c r="BJ21" s="46"/>
      <c r="BK21" s="47"/>
      <c r="BL21" s="48"/>
      <c r="BM21" s="48"/>
      <c r="BN21" s="46"/>
      <c r="BO21" s="47"/>
      <c r="BP21" s="48"/>
      <c r="BQ21" s="48"/>
      <c r="BR21" s="46"/>
      <c r="BS21" s="47"/>
      <c r="BT21" s="48"/>
      <c r="BU21" s="48"/>
      <c r="BV21" s="46">
        <v>1.0</v>
      </c>
      <c r="BW21" s="47">
        <v>1958.4869709999998</v>
      </c>
      <c r="BX21" s="46">
        <v>31.0</v>
      </c>
      <c r="BY21" s="47">
        <v>174743.18792599998</v>
      </c>
      <c r="BZ21" s="48">
        <v>32.0</v>
      </c>
      <c r="CA21" s="48">
        <v>176755.834897</v>
      </c>
      <c r="CB21" s="49">
        <f t="shared" si="8"/>
        <v>5523.619841</v>
      </c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ht="12.75" customHeight="1">
      <c r="A22" s="55" t="s">
        <v>17</v>
      </c>
      <c r="B22" s="57">
        <f t="shared" ref="B22:W22" si="37">SUM(B6:B21)</f>
        <v>16972</v>
      </c>
      <c r="C22" s="58">
        <f t="shared" si="37"/>
        <v>4171.692298</v>
      </c>
      <c r="D22" s="59">
        <f t="shared" si="37"/>
        <v>10852</v>
      </c>
      <c r="E22" s="59">
        <f t="shared" si="37"/>
        <v>8076.618801</v>
      </c>
      <c r="F22" s="57">
        <f t="shared" si="37"/>
        <v>14990</v>
      </c>
      <c r="G22" s="58">
        <f t="shared" si="37"/>
        <v>22036.51322</v>
      </c>
      <c r="H22" s="59">
        <f t="shared" si="37"/>
        <v>23730</v>
      </c>
      <c r="I22" s="59">
        <f t="shared" si="37"/>
        <v>78637.5026</v>
      </c>
      <c r="J22" s="57">
        <f t="shared" si="37"/>
        <v>17581</v>
      </c>
      <c r="K22" s="58">
        <f t="shared" si="37"/>
        <v>126187.9566</v>
      </c>
      <c r="L22" s="59">
        <f t="shared" si="37"/>
        <v>12186</v>
      </c>
      <c r="M22" s="59">
        <f t="shared" si="37"/>
        <v>170287.7403</v>
      </c>
      <c r="N22" s="57">
        <f t="shared" si="37"/>
        <v>6508</v>
      </c>
      <c r="O22" s="58">
        <f t="shared" si="37"/>
        <v>190112.7917</v>
      </c>
      <c r="P22" s="59">
        <f t="shared" si="37"/>
        <v>979</v>
      </c>
      <c r="Q22" s="59">
        <f t="shared" si="37"/>
        <v>64739.09884</v>
      </c>
      <c r="R22" s="57">
        <f t="shared" si="37"/>
        <v>397</v>
      </c>
      <c r="S22" s="58">
        <f t="shared" si="37"/>
        <v>74867.50621</v>
      </c>
      <c r="T22" s="57">
        <f t="shared" si="37"/>
        <v>116</v>
      </c>
      <c r="U22" s="58">
        <f t="shared" si="37"/>
        <v>375577.9379</v>
      </c>
      <c r="V22" s="59">
        <f t="shared" si="37"/>
        <v>104311</v>
      </c>
      <c r="W22" s="59">
        <f t="shared" si="37"/>
        <v>1114695.359</v>
      </c>
      <c r="X22" s="60">
        <f t="shared" si="4"/>
        <v>10.68626855</v>
      </c>
      <c r="Y22" s="62">
        <f t="shared" ref="Y22:AA22" si="38">AX22</f>
        <v>112922</v>
      </c>
      <c r="Z22" s="62">
        <f t="shared" si="38"/>
        <v>1065992.744</v>
      </c>
      <c r="AA22" s="63">
        <f t="shared" si="38"/>
        <v>9.440080264</v>
      </c>
      <c r="AB22" s="1"/>
      <c r="AC22" s="55" t="s">
        <v>17</v>
      </c>
      <c r="AD22" s="57">
        <v>25667.0</v>
      </c>
      <c r="AE22" s="58">
        <v>5715.528454750027</v>
      </c>
      <c r="AF22" s="59">
        <v>10349.0</v>
      </c>
      <c r="AG22" s="59">
        <v>7748.238058579664</v>
      </c>
      <c r="AH22" s="57">
        <v>14152.0</v>
      </c>
      <c r="AI22" s="58">
        <v>20998.450347318478</v>
      </c>
      <c r="AJ22" s="59">
        <v>23247.0</v>
      </c>
      <c r="AK22" s="59">
        <v>77934.62805514672</v>
      </c>
      <c r="AL22" s="57">
        <v>18087.0</v>
      </c>
      <c r="AM22" s="58">
        <v>130122.01590257318</v>
      </c>
      <c r="AN22" s="59">
        <v>13042.0</v>
      </c>
      <c r="AO22" s="59">
        <v>182203.96239718873</v>
      </c>
      <c r="AP22" s="57">
        <v>6860.0</v>
      </c>
      <c r="AQ22" s="58">
        <v>200279.42270385736</v>
      </c>
      <c r="AR22" s="59">
        <v>1007.0</v>
      </c>
      <c r="AS22" s="59">
        <v>67135.92868601462</v>
      </c>
      <c r="AT22" s="57">
        <v>406.0</v>
      </c>
      <c r="AU22" s="58">
        <v>75961.62986794717</v>
      </c>
      <c r="AV22" s="57">
        <v>105.0</v>
      </c>
      <c r="AW22" s="58">
        <v>297892.9391250054</v>
      </c>
      <c r="AX22" s="59">
        <v>112922.0</v>
      </c>
      <c r="AY22" s="59">
        <v>1065992.7435983804</v>
      </c>
      <c r="AZ22" s="60">
        <f t="shared" si="6"/>
        <v>9.440080264</v>
      </c>
      <c r="BA22" s="62">
        <v>97272.0</v>
      </c>
      <c r="BB22" s="62">
        <v>1010787.8571440006</v>
      </c>
      <c r="BC22" s="63">
        <f t="shared" si="7"/>
        <v>10.39135473</v>
      </c>
      <c r="BD22" s="1"/>
      <c r="BE22" s="55" t="s">
        <v>17</v>
      </c>
      <c r="BF22" s="57">
        <v>9851.0</v>
      </c>
      <c r="BG22" s="58">
        <v>2636.743985</v>
      </c>
      <c r="BH22" s="59">
        <v>7773.0</v>
      </c>
      <c r="BI22" s="59">
        <v>5592.2972310000005</v>
      </c>
      <c r="BJ22" s="57">
        <v>12698.0</v>
      </c>
      <c r="BK22" s="58">
        <v>18531.462316000005</v>
      </c>
      <c r="BL22" s="59">
        <v>23488.0</v>
      </c>
      <c r="BM22" s="59">
        <v>77864.820638</v>
      </c>
      <c r="BN22" s="57">
        <v>19572.0</v>
      </c>
      <c r="BO22" s="58">
        <v>139841.069133</v>
      </c>
      <c r="BP22" s="59">
        <v>14590.0</v>
      </c>
      <c r="BQ22" s="59">
        <v>203222.930095</v>
      </c>
      <c r="BR22" s="57">
        <v>7723.0</v>
      </c>
      <c r="BS22" s="58">
        <v>224912.857523</v>
      </c>
      <c r="BT22" s="59">
        <v>1121.0</v>
      </c>
      <c r="BU22" s="59">
        <v>74293.30633499999</v>
      </c>
      <c r="BV22" s="57">
        <v>379.0</v>
      </c>
      <c r="BW22" s="58">
        <v>73140.47364</v>
      </c>
      <c r="BX22" s="57">
        <v>77.0</v>
      </c>
      <c r="BY22" s="58">
        <v>190751.896248</v>
      </c>
      <c r="BZ22" s="59">
        <v>97272.0</v>
      </c>
      <c r="CA22" s="59">
        <v>1010787.8571440006</v>
      </c>
      <c r="CB22" s="60">
        <f t="shared" si="8"/>
        <v>10.39135473</v>
      </c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ht="12.75" customHeight="1">
      <c r="A23" s="78" t="s">
        <v>18</v>
      </c>
      <c r="B23" s="79">
        <f t="shared" ref="B23:X23" si="39">AD22</f>
        <v>25667</v>
      </c>
      <c r="C23" s="80">
        <f t="shared" si="39"/>
        <v>5715.528455</v>
      </c>
      <c r="D23" s="81">
        <f t="shared" si="39"/>
        <v>10349</v>
      </c>
      <c r="E23" s="81">
        <f t="shared" si="39"/>
        <v>7748.238059</v>
      </c>
      <c r="F23" s="79">
        <f t="shared" si="39"/>
        <v>14152</v>
      </c>
      <c r="G23" s="80">
        <f t="shared" si="39"/>
        <v>20998.45035</v>
      </c>
      <c r="H23" s="81">
        <f t="shared" si="39"/>
        <v>23247</v>
      </c>
      <c r="I23" s="81">
        <f t="shared" si="39"/>
        <v>77934.62806</v>
      </c>
      <c r="J23" s="79">
        <f t="shared" si="39"/>
        <v>18087</v>
      </c>
      <c r="K23" s="80">
        <f t="shared" si="39"/>
        <v>130122.0159</v>
      </c>
      <c r="L23" s="81">
        <f t="shared" si="39"/>
        <v>13042</v>
      </c>
      <c r="M23" s="81">
        <f t="shared" si="39"/>
        <v>182203.9624</v>
      </c>
      <c r="N23" s="79">
        <f t="shared" si="39"/>
        <v>6860</v>
      </c>
      <c r="O23" s="80">
        <f t="shared" si="39"/>
        <v>200279.4227</v>
      </c>
      <c r="P23" s="81">
        <f t="shared" si="39"/>
        <v>1007</v>
      </c>
      <c r="Q23" s="81">
        <f t="shared" si="39"/>
        <v>67135.92869</v>
      </c>
      <c r="R23" s="79">
        <f t="shared" si="39"/>
        <v>406</v>
      </c>
      <c r="S23" s="80">
        <f t="shared" si="39"/>
        <v>75961.62987</v>
      </c>
      <c r="T23" s="79">
        <f t="shared" si="39"/>
        <v>105</v>
      </c>
      <c r="U23" s="80">
        <f t="shared" si="39"/>
        <v>297892.9391</v>
      </c>
      <c r="V23" s="81">
        <f t="shared" si="39"/>
        <v>112922</v>
      </c>
      <c r="W23" s="81">
        <f t="shared" si="39"/>
        <v>1065992.744</v>
      </c>
      <c r="X23" s="82">
        <f t="shared" si="39"/>
        <v>9.440080264</v>
      </c>
      <c r="Y23" s="1"/>
      <c r="Z23" s="1"/>
      <c r="AA23" s="1"/>
      <c r="AB23" s="1"/>
      <c r="AC23" s="78" t="s">
        <v>19</v>
      </c>
      <c r="AD23" s="79">
        <v>9851.0</v>
      </c>
      <c r="AE23" s="80">
        <v>2636.743985</v>
      </c>
      <c r="AF23" s="81">
        <v>7773.0</v>
      </c>
      <c r="AG23" s="81">
        <v>5592.2972310000005</v>
      </c>
      <c r="AH23" s="79">
        <v>12698.0</v>
      </c>
      <c r="AI23" s="80">
        <v>18531.462316000005</v>
      </c>
      <c r="AJ23" s="81">
        <v>23488.0</v>
      </c>
      <c r="AK23" s="81">
        <v>77864.820638</v>
      </c>
      <c r="AL23" s="79">
        <v>19572.0</v>
      </c>
      <c r="AM23" s="80">
        <v>139841.069133</v>
      </c>
      <c r="AN23" s="81">
        <v>14590.0</v>
      </c>
      <c r="AO23" s="81">
        <v>203222.930095</v>
      </c>
      <c r="AP23" s="79">
        <v>7723.0</v>
      </c>
      <c r="AQ23" s="80">
        <v>224912.857523</v>
      </c>
      <c r="AR23" s="81">
        <v>1121.0</v>
      </c>
      <c r="AS23" s="81">
        <v>74293.30633499999</v>
      </c>
      <c r="AT23" s="79">
        <v>379.0</v>
      </c>
      <c r="AU23" s="80">
        <v>73140.47364</v>
      </c>
      <c r="AV23" s="79">
        <v>77.0</v>
      </c>
      <c r="AW23" s="80">
        <v>190751.896248</v>
      </c>
      <c r="AX23" s="81">
        <v>97272.0</v>
      </c>
      <c r="AY23" s="81">
        <v>1010787.8571440006</v>
      </c>
      <c r="AZ23" s="82">
        <f t="shared" si="6"/>
        <v>10.39135473</v>
      </c>
      <c r="BA23" s="1"/>
      <c r="BB23" s="1"/>
      <c r="BC23" s="1"/>
      <c r="BD23" s="1"/>
      <c r="BE23" s="83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5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ht="15.75" customHeight="1">
      <c r="A24" s="1"/>
      <c r="B24" s="71" t="s">
        <v>42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3"/>
      <c r="X24" s="1"/>
      <c r="Y24" s="1"/>
      <c r="Z24" s="1"/>
      <c r="AA24" s="1"/>
      <c r="AB24" s="1"/>
      <c r="AC24" s="1"/>
      <c r="AD24" s="71" t="s">
        <v>42</v>
      </c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3"/>
      <c r="AZ24" s="1"/>
      <c r="BA24" s="1"/>
      <c r="BB24" s="1"/>
      <c r="BC24" s="1"/>
      <c r="BD24" s="1"/>
      <c r="BE24" s="1"/>
      <c r="BF24" s="71" t="s">
        <v>42</v>
      </c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3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ht="12.75" customHeight="1">
      <c r="A25" s="18">
        <v>1.0</v>
      </c>
      <c r="B25" s="86">
        <f t="shared" ref="B25:W25" si="40">IF(ISBLANK(B6),"",B6*100/B$22)</f>
        <v>96.50011784</v>
      </c>
      <c r="C25" s="87">
        <f t="shared" si="40"/>
        <v>95.77456671</v>
      </c>
      <c r="D25" s="88">
        <f t="shared" si="40"/>
        <v>91.1352746</v>
      </c>
      <c r="E25" s="88">
        <f t="shared" si="40"/>
        <v>91.00905886</v>
      </c>
      <c r="F25" s="86">
        <f t="shared" si="40"/>
        <v>87.26484323</v>
      </c>
      <c r="G25" s="87">
        <f t="shared" si="40"/>
        <v>86.93866986</v>
      </c>
      <c r="H25" s="88">
        <f t="shared" si="40"/>
        <v>79.157185</v>
      </c>
      <c r="I25" s="88">
        <f t="shared" si="40"/>
        <v>78.4977199</v>
      </c>
      <c r="J25" s="86">
        <f t="shared" si="40"/>
        <v>68.43182982</v>
      </c>
      <c r="K25" s="87">
        <f t="shared" si="40"/>
        <v>67.81417076</v>
      </c>
      <c r="L25" s="88">
        <f t="shared" si="40"/>
        <v>55.26013458</v>
      </c>
      <c r="M25" s="88">
        <f t="shared" si="40"/>
        <v>54.56544616</v>
      </c>
      <c r="N25" s="86">
        <f t="shared" si="40"/>
        <v>38.72157345</v>
      </c>
      <c r="O25" s="87">
        <f t="shared" si="40"/>
        <v>37.16374523</v>
      </c>
      <c r="P25" s="88">
        <f t="shared" si="40"/>
        <v>14.40245148</v>
      </c>
      <c r="Q25" s="88">
        <f t="shared" si="40"/>
        <v>13.36660558</v>
      </c>
      <c r="R25" s="86">
        <f t="shared" si="40"/>
        <v>2.01511335</v>
      </c>
      <c r="S25" s="87">
        <f t="shared" si="40"/>
        <v>1.368377353</v>
      </c>
      <c r="T25" s="86" t="str">
        <f t="shared" si="40"/>
        <v/>
      </c>
      <c r="U25" s="87" t="str">
        <f t="shared" si="40"/>
        <v/>
      </c>
      <c r="V25" s="86">
        <f t="shared" si="40"/>
        <v>76.27862833</v>
      </c>
      <c r="W25" s="89">
        <f t="shared" si="40"/>
        <v>31.49338297</v>
      </c>
      <c r="X25" s="1"/>
      <c r="Y25" s="1"/>
      <c r="Z25" s="1"/>
      <c r="AA25" s="1"/>
      <c r="AB25" s="1"/>
      <c r="AC25" s="18">
        <v>1.0</v>
      </c>
      <c r="AD25" s="86">
        <f t="shared" ref="AD25:AU25" si="41">AD6*100/AD$22</f>
        <v>96.72341918</v>
      </c>
      <c r="AE25" s="87">
        <f t="shared" si="41"/>
        <v>95.52126328</v>
      </c>
      <c r="AF25" s="88">
        <f t="shared" si="41"/>
        <v>89.39027925</v>
      </c>
      <c r="AG25" s="88">
        <f t="shared" si="41"/>
        <v>89.44650313</v>
      </c>
      <c r="AH25" s="86">
        <f t="shared" si="41"/>
        <v>85.73346523</v>
      </c>
      <c r="AI25" s="87">
        <f t="shared" si="41"/>
        <v>85.56623256</v>
      </c>
      <c r="AJ25" s="88">
        <f t="shared" si="41"/>
        <v>79.29195165</v>
      </c>
      <c r="AK25" s="88">
        <f t="shared" si="41"/>
        <v>78.85481182</v>
      </c>
      <c r="AL25" s="86">
        <f t="shared" si="41"/>
        <v>70.64742633</v>
      </c>
      <c r="AM25" s="87">
        <f t="shared" si="41"/>
        <v>70.06323103</v>
      </c>
      <c r="AN25" s="88">
        <f t="shared" si="41"/>
        <v>57.76721362</v>
      </c>
      <c r="AO25" s="88">
        <f t="shared" si="41"/>
        <v>57.13934654</v>
      </c>
      <c r="AP25" s="86">
        <f t="shared" si="41"/>
        <v>41.02040816</v>
      </c>
      <c r="AQ25" s="87">
        <f t="shared" si="41"/>
        <v>39.4472872</v>
      </c>
      <c r="AR25" s="88">
        <f t="shared" si="41"/>
        <v>15.29294935</v>
      </c>
      <c r="AS25" s="88">
        <f t="shared" si="41"/>
        <v>14.08819171</v>
      </c>
      <c r="AT25" s="86">
        <f t="shared" si="41"/>
        <v>3.201970443</v>
      </c>
      <c r="AU25" s="87">
        <f t="shared" si="41"/>
        <v>2.3467111</v>
      </c>
      <c r="AV25" s="86"/>
      <c r="AW25" s="87"/>
      <c r="AX25" s="86">
        <f t="shared" ref="AX25:AY25" si="42">AX6*100/AX$22</f>
        <v>77.87322222</v>
      </c>
      <c r="AY25" s="89">
        <f t="shared" si="42"/>
        <v>35.39764618</v>
      </c>
      <c r="AZ25" s="1"/>
      <c r="BA25" s="1"/>
      <c r="BB25" s="1"/>
      <c r="BC25" s="1"/>
      <c r="BD25" s="1"/>
      <c r="BE25" s="18">
        <v>1.0</v>
      </c>
      <c r="BF25" s="90">
        <f t="shared" ref="BF25:BW25" si="43">BF6*100/BF$22</f>
        <v>97.89869049</v>
      </c>
      <c r="BG25" s="91">
        <f t="shared" si="43"/>
        <v>97.40072637</v>
      </c>
      <c r="BH25" s="92">
        <f t="shared" si="43"/>
        <v>94.04348385</v>
      </c>
      <c r="BI25" s="92">
        <f t="shared" si="43"/>
        <v>93.8180408</v>
      </c>
      <c r="BJ25" s="90">
        <f t="shared" si="43"/>
        <v>91.30571744</v>
      </c>
      <c r="BK25" s="91">
        <f t="shared" si="43"/>
        <v>91.03085319</v>
      </c>
      <c r="BL25" s="92">
        <f t="shared" si="43"/>
        <v>84.97104905</v>
      </c>
      <c r="BM25" s="92">
        <f t="shared" si="43"/>
        <v>84.31930758</v>
      </c>
      <c r="BN25" s="90">
        <f t="shared" si="43"/>
        <v>76.10872675</v>
      </c>
      <c r="BO25" s="91">
        <f t="shared" si="43"/>
        <v>75.33860222</v>
      </c>
      <c r="BP25" s="92">
        <f t="shared" si="43"/>
        <v>62.62508568</v>
      </c>
      <c r="BQ25" s="92">
        <f t="shared" si="43"/>
        <v>61.77930656</v>
      </c>
      <c r="BR25" s="90">
        <f t="shared" si="43"/>
        <v>43.95960119</v>
      </c>
      <c r="BS25" s="91">
        <f t="shared" si="43"/>
        <v>42.31934068</v>
      </c>
      <c r="BT25" s="92">
        <f t="shared" si="43"/>
        <v>17.66280107</v>
      </c>
      <c r="BU25" s="92">
        <f t="shared" si="43"/>
        <v>16.41169394</v>
      </c>
      <c r="BV25" s="90">
        <f t="shared" si="43"/>
        <v>3.693931398</v>
      </c>
      <c r="BW25" s="91">
        <f t="shared" si="43"/>
        <v>2.57433389</v>
      </c>
      <c r="BX25" s="90"/>
      <c r="BY25" s="91"/>
      <c r="BZ25" s="90">
        <f t="shared" ref="BZ25:CA25" si="44">BZ6*100/BZ$22</f>
        <v>78.28151986</v>
      </c>
      <c r="CA25" s="23">
        <f t="shared" si="44"/>
        <v>42.59059372</v>
      </c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ht="12.75" customHeight="1">
      <c r="A26" s="24">
        <v>2.0</v>
      </c>
      <c r="B26" s="93">
        <f t="shared" ref="B26:W26" si="45">IF(ISBLANK(B7),"",B7*100/B$22)</f>
        <v>3.128682536</v>
      </c>
      <c r="C26" s="94">
        <f t="shared" si="45"/>
        <v>3.756160654</v>
      </c>
      <c r="D26" s="95">
        <f t="shared" si="45"/>
        <v>7.593070402</v>
      </c>
      <c r="E26" s="95">
        <f t="shared" si="45"/>
        <v>7.731991701</v>
      </c>
      <c r="F26" s="93">
        <f t="shared" si="45"/>
        <v>10.63375584</v>
      </c>
      <c r="G26" s="94">
        <f t="shared" si="45"/>
        <v>10.86093819</v>
      </c>
      <c r="H26" s="88">
        <f t="shared" si="45"/>
        <v>15.71849979</v>
      </c>
      <c r="I26" s="88">
        <f t="shared" si="45"/>
        <v>16.14544512</v>
      </c>
      <c r="J26" s="93">
        <f t="shared" si="45"/>
        <v>21.86451283</v>
      </c>
      <c r="K26" s="94">
        <f t="shared" si="45"/>
        <v>22.12951017</v>
      </c>
      <c r="L26" s="95">
        <f t="shared" si="45"/>
        <v>25.55391433</v>
      </c>
      <c r="M26" s="95">
        <f t="shared" si="45"/>
        <v>25.69660644</v>
      </c>
      <c r="N26" s="93">
        <f t="shared" si="45"/>
        <v>24.01659496</v>
      </c>
      <c r="O26" s="94">
        <f t="shared" si="45"/>
        <v>23.5310567</v>
      </c>
      <c r="P26" s="95">
        <f t="shared" si="45"/>
        <v>12.97242084</v>
      </c>
      <c r="Q26" s="95">
        <f t="shared" si="45"/>
        <v>12.3329696</v>
      </c>
      <c r="R26" s="93">
        <f t="shared" si="45"/>
        <v>2.518891688</v>
      </c>
      <c r="S26" s="94">
        <f t="shared" si="45"/>
        <v>2.092173665</v>
      </c>
      <c r="T26" s="93" t="str">
        <f t="shared" si="45"/>
        <v/>
      </c>
      <c r="U26" s="94" t="str">
        <f t="shared" si="45"/>
        <v/>
      </c>
      <c r="V26" s="93">
        <f t="shared" si="45"/>
        <v>14.70314732</v>
      </c>
      <c r="W26" s="100">
        <f t="shared" si="45"/>
        <v>12.72455585</v>
      </c>
      <c r="X26" s="1"/>
      <c r="Y26" s="1"/>
      <c r="Z26" s="1"/>
      <c r="AA26" s="1"/>
      <c r="AB26" s="1"/>
      <c r="AC26" s="24">
        <v>2.0</v>
      </c>
      <c r="AD26" s="93">
        <f t="shared" ref="AD26:AU26" si="46">AD7*100/AD$22</f>
        <v>3.077882105</v>
      </c>
      <c r="AE26" s="94">
        <f t="shared" si="46"/>
        <v>4.17800993</v>
      </c>
      <c r="AF26" s="95">
        <f t="shared" si="46"/>
        <v>9.073340419</v>
      </c>
      <c r="AG26" s="95">
        <f t="shared" si="46"/>
        <v>9.010503295</v>
      </c>
      <c r="AH26" s="93">
        <f t="shared" si="46"/>
        <v>11.84284907</v>
      </c>
      <c r="AI26" s="94">
        <f t="shared" si="46"/>
        <v>11.95422497</v>
      </c>
      <c r="AJ26" s="88">
        <f t="shared" si="46"/>
        <v>15.6493311</v>
      </c>
      <c r="AK26" s="88">
        <f t="shared" si="46"/>
        <v>16.02572189</v>
      </c>
      <c r="AL26" s="93">
        <f t="shared" si="46"/>
        <v>20.57278708</v>
      </c>
      <c r="AM26" s="94">
        <f t="shared" si="46"/>
        <v>20.88019181</v>
      </c>
      <c r="AN26" s="95">
        <f t="shared" si="46"/>
        <v>25.21085723</v>
      </c>
      <c r="AO26" s="95">
        <f t="shared" si="46"/>
        <v>25.29654017</v>
      </c>
      <c r="AP26" s="93">
        <f t="shared" si="46"/>
        <v>25.30612245</v>
      </c>
      <c r="AQ26" s="94">
        <f t="shared" si="46"/>
        <v>24.93415446</v>
      </c>
      <c r="AR26" s="95">
        <f t="shared" si="46"/>
        <v>15.39225422</v>
      </c>
      <c r="AS26" s="95">
        <f t="shared" si="46"/>
        <v>14.65759309</v>
      </c>
      <c r="AT26" s="93">
        <f t="shared" si="46"/>
        <v>3.201970443</v>
      </c>
      <c r="AU26" s="94">
        <f t="shared" si="46"/>
        <v>3.303391468</v>
      </c>
      <c r="AV26" s="93"/>
      <c r="AW26" s="94"/>
      <c r="AX26" s="93">
        <f t="shared" ref="AX26:AY26" si="47">AX7*100/AX$22</f>
        <v>14.13010751</v>
      </c>
      <c r="AY26" s="100">
        <f t="shared" si="47"/>
        <v>14.21075023</v>
      </c>
      <c r="AZ26" s="1"/>
      <c r="BA26" s="1"/>
      <c r="BB26" s="1"/>
      <c r="BC26" s="1"/>
      <c r="BD26" s="1"/>
      <c r="BE26" s="24">
        <v>2.0</v>
      </c>
      <c r="BF26" s="105">
        <f t="shared" ref="BF26:BW26" si="48">BF7*100/BF$22</f>
        <v>2.030250736</v>
      </c>
      <c r="BG26" s="106">
        <f t="shared" si="48"/>
        <v>2.503996989</v>
      </c>
      <c r="BH26" s="107">
        <f t="shared" si="48"/>
        <v>5.519104593</v>
      </c>
      <c r="BI26" s="107">
        <f t="shared" si="48"/>
        <v>5.728491186</v>
      </c>
      <c r="BJ26" s="105">
        <f t="shared" si="48"/>
        <v>7.662624035</v>
      </c>
      <c r="BK26" s="106">
        <f t="shared" si="48"/>
        <v>7.865930951</v>
      </c>
      <c r="BL26" s="107">
        <f t="shared" si="48"/>
        <v>12.2530654</v>
      </c>
      <c r="BM26" s="107">
        <f t="shared" si="48"/>
        <v>12.76600272</v>
      </c>
      <c r="BN26" s="105">
        <f t="shared" si="48"/>
        <v>18.00020437</v>
      </c>
      <c r="BO26" s="106">
        <f t="shared" si="48"/>
        <v>18.46786828</v>
      </c>
      <c r="BP26" s="107">
        <f t="shared" si="48"/>
        <v>23.93420151</v>
      </c>
      <c r="BQ26" s="107">
        <f t="shared" si="48"/>
        <v>24.13535624</v>
      </c>
      <c r="BR26" s="105">
        <f t="shared" si="48"/>
        <v>25.35284216</v>
      </c>
      <c r="BS26" s="106">
        <f t="shared" si="48"/>
        <v>25.06090293</v>
      </c>
      <c r="BT26" s="107">
        <f t="shared" si="48"/>
        <v>14.80820696</v>
      </c>
      <c r="BU26" s="107">
        <f t="shared" si="48"/>
        <v>14.22803918</v>
      </c>
      <c r="BV26" s="105">
        <f t="shared" si="48"/>
        <v>3.166226913</v>
      </c>
      <c r="BW26" s="106">
        <f t="shared" si="48"/>
        <v>3.042911659</v>
      </c>
      <c r="BX26" s="105"/>
      <c r="BY26" s="106"/>
      <c r="BZ26" s="105">
        <f t="shared" ref="BZ26:CA26" si="49">BZ7*100/BZ$22</f>
        <v>14.01328234</v>
      </c>
      <c r="CA26" s="28">
        <f t="shared" si="49"/>
        <v>15.41567704</v>
      </c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ht="12.75" customHeight="1">
      <c r="A27" s="24">
        <v>3.0</v>
      </c>
      <c r="B27" s="93">
        <f t="shared" ref="B27:W27" si="50">IF(ISBLANK(B8),"",B8*100/B$22)</f>
        <v>0.2003299552</v>
      </c>
      <c r="C27" s="94">
        <f t="shared" si="50"/>
        <v>0.2628544028</v>
      </c>
      <c r="D27" s="95">
        <f t="shared" si="50"/>
        <v>1.105786952</v>
      </c>
      <c r="E27" s="95">
        <f t="shared" si="50"/>
        <v>1.101289267</v>
      </c>
      <c r="F27" s="93">
        <f t="shared" si="50"/>
        <v>1.607738492</v>
      </c>
      <c r="G27" s="94">
        <f t="shared" si="50"/>
        <v>1.688320057</v>
      </c>
      <c r="H27" s="88">
        <f t="shared" si="50"/>
        <v>3.539823009</v>
      </c>
      <c r="I27" s="88">
        <f t="shared" si="50"/>
        <v>3.68247195</v>
      </c>
      <c r="J27" s="93">
        <f t="shared" si="50"/>
        <v>5.915476935</v>
      </c>
      <c r="K27" s="94">
        <f t="shared" si="50"/>
        <v>6.107451438</v>
      </c>
      <c r="L27" s="95">
        <f t="shared" si="50"/>
        <v>10.15919908</v>
      </c>
      <c r="M27" s="95">
        <f t="shared" si="50"/>
        <v>10.3238547</v>
      </c>
      <c r="N27" s="93">
        <f t="shared" si="50"/>
        <v>12.76889982</v>
      </c>
      <c r="O27" s="94">
        <f t="shared" si="50"/>
        <v>12.83013452</v>
      </c>
      <c r="P27" s="95">
        <f t="shared" si="50"/>
        <v>11.64453524</v>
      </c>
      <c r="Q27" s="95">
        <f t="shared" si="50"/>
        <v>11.17048267</v>
      </c>
      <c r="R27" s="93">
        <f t="shared" si="50"/>
        <v>1.259445844</v>
      </c>
      <c r="S27" s="94">
        <f t="shared" si="50"/>
        <v>0.833646039</v>
      </c>
      <c r="T27" s="93" t="str">
        <f t="shared" si="50"/>
        <v/>
      </c>
      <c r="U27" s="94" t="str">
        <f t="shared" si="50"/>
        <v/>
      </c>
      <c r="V27" s="93">
        <f t="shared" si="50"/>
        <v>4.278551639</v>
      </c>
      <c r="W27" s="100">
        <f t="shared" si="50"/>
        <v>5.463592953</v>
      </c>
      <c r="X27" s="1"/>
      <c r="Y27" s="1"/>
      <c r="Z27" s="1"/>
      <c r="AA27" s="1"/>
      <c r="AB27" s="1"/>
      <c r="AC27" s="24">
        <v>3.0</v>
      </c>
      <c r="AD27" s="93">
        <f t="shared" ref="AD27:AU27" si="51">AD8*100/AD$22</f>
        <v>0.1597381852</v>
      </c>
      <c r="AE27" s="94">
        <f t="shared" si="51"/>
        <v>0.2418919813</v>
      </c>
      <c r="AF27" s="95">
        <f t="shared" si="51"/>
        <v>1.082230167</v>
      </c>
      <c r="AG27" s="95">
        <f t="shared" si="51"/>
        <v>1.067057737</v>
      </c>
      <c r="AH27" s="93">
        <f t="shared" si="51"/>
        <v>1.681741097</v>
      </c>
      <c r="AI27" s="94">
        <f t="shared" si="51"/>
        <v>1.73990475</v>
      </c>
      <c r="AJ27" s="88">
        <f t="shared" si="51"/>
        <v>3.187508066</v>
      </c>
      <c r="AK27" s="88">
        <f t="shared" si="51"/>
        <v>3.212183604</v>
      </c>
      <c r="AL27" s="93">
        <f t="shared" si="51"/>
        <v>5.606236523</v>
      </c>
      <c r="AM27" s="94">
        <f t="shared" si="51"/>
        <v>5.739458732</v>
      </c>
      <c r="AN27" s="95">
        <f t="shared" si="51"/>
        <v>9.638092317</v>
      </c>
      <c r="AO27" s="95">
        <f t="shared" si="51"/>
        <v>9.838956401</v>
      </c>
      <c r="AP27" s="93">
        <f t="shared" si="51"/>
        <v>13.07580175</v>
      </c>
      <c r="AQ27" s="94">
        <f t="shared" si="51"/>
        <v>13.1311612</v>
      </c>
      <c r="AR27" s="95">
        <f t="shared" si="51"/>
        <v>11.61866931</v>
      </c>
      <c r="AS27" s="95">
        <f t="shared" si="51"/>
        <v>11.0943153</v>
      </c>
      <c r="AT27" s="93">
        <f t="shared" si="51"/>
        <v>1.97044335</v>
      </c>
      <c r="AU27" s="94">
        <f t="shared" si="51"/>
        <v>1.248077485</v>
      </c>
      <c r="AV27" s="93"/>
      <c r="AW27" s="94"/>
      <c r="AX27" s="93">
        <f t="shared" ref="AX27:AY27" si="52">AX8*100/AX$22</f>
        <v>3.918634101</v>
      </c>
      <c r="AY27" s="100">
        <f t="shared" si="52"/>
        <v>5.915225371</v>
      </c>
      <c r="AZ27" s="1"/>
      <c r="BA27" s="1"/>
      <c r="BB27" s="1"/>
      <c r="BC27" s="1"/>
      <c r="BD27" s="1"/>
      <c r="BE27" s="24">
        <v>3.0</v>
      </c>
      <c r="BF27" s="105">
        <f t="shared" ref="BF27:BW27" si="53">BF8*100/BF$22</f>
        <v>0.06090752208</v>
      </c>
      <c r="BG27" s="106">
        <f t="shared" si="53"/>
        <v>0.08395991467</v>
      </c>
      <c r="BH27" s="107">
        <f t="shared" si="53"/>
        <v>0.3216261418</v>
      </c>
      <c r="BI27" s="107">
        <f t="shared" si="53"/>
        <v>0.3332888834</v>
      </c>
      <c r="BJ27" s="105">
        <f t="shared" si="53"/>
        <v>0.7875255946</v>
      </c>
      <c r="BK27" s="106">
        <f t="shared" si="53"/>
        <v>0.850715153</v>
      </c>
      <c r="BL27" s="107">
        <f t="shared" si="53"/>
        <v>2.026566757</v>
      </c>
      <c r="BM27" s="107">
        <f t="shared" si="53"/>
        <v>2.128362122</v>
      </c>
      <c r="BN27" s="105">
        <f t="shared" si="53"/>
        <v>4.143674637</v>
      </c>
      <c r="BO27" s="106">
        <f t="shared" si="53"/>
        <v>4.317014946</v>
      </c>
      <c r="BP27" s="107">
        <f t="shared" si="53"/>
        <v>8.204249486</v>
      </c>
      <c r="BQ27" s="107">
        <f t="shared" si="53"/>
        <v>8.487656663</v>
      </c>
      <c r="BR27" s="105">
        <f t="shared" si="53"/>
        <v>12.9353878</v>
      </c>
      <c r="BS27" s="106">
        <f t="shared" si="53"/>
        <v>13.21659303</v>
      </c>
      <c r="BT27" s="107">
        <f t="shared" si="53"/>
        <v>12.57805531</v>
      </c>
      <c r="BU27" s="107">
        <f t="shared" si="53"/>
        <v>12.17216871</v>
      </c>
      <c r="BV27" s="105">
        <f t="shared" si="53"/>
        <v>2.90237467</v>
      </c>
      <c r="BW27" s="106">
        <f t="shared" si="53"/>
        <v>1.919005867</v>
      </c>
      <c r="BX27" s="105"/>
      <c r="BY27" s="106"/>
      <c r="BZ27" s="105">
        <f t="shared" ref="BZ27:CA27" si="54">BZ8*100/BZ$22</f>
        <v>3.871617732</v>
      </c>
      <c r="CA27" s="28">
        <f t="shared" si="54"/>
        <v>6.459720029</v>
      </c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ht="12.75" customHeight="1">
      <c r="A28" s="24">
        <v>4.0</v>
      </c>
      <c r="B28" s="93">
        <f t="shared" ref="B28:W28" si="55">IF(ISBLANK(B9),"",B9*100/B$22)</f>
        <v>0.02946028753</v>
      </c>
      <c r="C28" s="94">
        <f t="shared" si="55"/>
        <v>0.02709531894</v>
      </c>
      <c r="D28" s="95">
        <f t="shared" si="55"/>
        <v>0.1566531515</v>
      </c>
      <c r="E28" s="95">
        <f t="shared" si="55"/>
        <v>0.1471548486</v>
      </c>
      <c r="F28" s="93">
        <f t="shared" si="55"/>
        <v>0.3135423616</v>
      </c>
      <c r="G28" s="94">
        <f t="shared" si="55"/>
        <v>0.3229337597</v>
      </c>
      <c r="H28" s="88">
        <f t="shared" si="55"/>
        <v>1.028234303</v>
      </c>
      <c r="I28" s="88">
        <f t="shared" si="55"/>
        <v>1.090559616</v>
      </c>
      <c r="J28" s="93">
        <f t="shared" si="55"/>
        <v>2.104544679</v>
      </c>
      <c r="K28" s="94">
        <f t="shared" si="55"/>
        <v>2.165342907</v>
      </c>
      <c r="L28" s="95">
        <f t="shared" si="55"/>
        <v>4.300016412</v>
      </c>
      <c r="M28" s="95">
        <f t="shared" si="55"/>
        <v>4.401876392</v>
      </c>
      <c r="N28" s="93">
        <f t="shared" si="55"/>
        <v>7.467732022</v>
      </c>
      <c r="O28" s="94">
        <f t="shared" si="55"/>
        <v>7.635610335</v>
      </c>
      <c r="P28" s="95">
        <f t="shared" si="55"/>
        <v>7.967313585</v>
      </c>
      <c r="Q28" s="95">
        <f t="shared" si="55"/>
        <v>7.656542308</v>
      </c>
      <c r="R28" s="93">
        <f t="shared" si="55"/>
        <v>1.763224181</v>
      </c>
      <c r="S28" s="94">
        <f t="shared" si="55"/>
        <v>1.419636796</v>
      </c>
      <c r="T28" s="93" t="str">
        <f t="shared" si="55"/>
        <v/>
      </c>
      <c r="U28" s="94" t="str">
        <f t="shared" si="55"/>
        <v/>
      </c>
      <c r="V28" s="93">
        <f t="shared" si="55"/>
        <v>1.70451822</v>
      </c>
      <c r="W28" s="100">
        <f t="shared" si="55"/>
        <v>2.844357461</v>
      </c>
      <c r="X28" s="1"/>
      <c r="Y28" s="1"/>
      <c r="Z28" s="1"/>
      <c r="AA28" s="1"/>
      <c r="AB28" s="1"/>
      <c r="AC28" s="24">
        <v>4.0</v>
      </c>
      <c r="AD28" s="93">
        <f t="shared" ref="AD28:AU28" si="56">AD9*100/AD$22</f>
        <v>0.03896053298</v>
      </c>
      <c r="AE28" s="94">
        <f t="shared" si="56"/>
        <v>0.05883480635</v>
      </c>
      <c r="AF28" s="95">
        <f t="shared" si="56"/>
        <v>0.2995458498</v>
      </c>
      <c r="AG28" s="95">
        <f t="shared" si="56"/>
        <v>0.3028846634</v>
      </c>
      <c r="AH28" s="93">
        <f t="shared" si="56"/>
        <v>0.4663651781</v>
      </c>
      <c r="AI28" s="94">
        <f t="shared" si="56"/>
        <v>0.4440230326</v>
      </c>
      <c r="AJ28" s="88">
        <f t="shared" si="56"/>
        <v>1.075407579</v>
      </c>
      <c r="AK28" s="88">
        <f t="shared" si="56"/>
        <v>1.090448921</v>
      </c>
      <c r="AL28" s="93">
        <f t="shared" si="56"/>
        <v>1.647592193</v>
      </c>
      <c r="AM28" s="94">
        <f t="shared" si="56"/>
        <v>1.729625002</v>
      </c>
      <c r="AN28" s="95">
        <f t="shared" si="56"/>
        <v>3.841435363</v>
      </c>
      <c r="AO28" s="95">
        <f t="shared" si="56"/>
        <v>3.93424518</v>
      </c>
      <c r="AP28" s="93">
        <f t="shared" si="56"/>
        <v>7.172011662</v>
      </c>
      <c r="AQ28" s="94">
        <f t="shared" si="56"/>
        <v>7.520591673</v>
      </c>
      <c r="AR28" s="95">
        <f t="shared" si="56"/>
        <v>8.639523337</v>
      </c>
      <c r="AS28" s="95">
        <f t="shared" si="56"/>
        <v>8.439718212</v>
      </c>
      <c r="AT28" s="93">
        <f t="shared" si="56"/>
        <v>2.955665025</v>
      </c>
      <c r="AU28" s="94">
        <f t="shared" si="56"/>
        <v>2.08327108</v>
      </c>
      <c r="AV28" s="93"/>
      <c r="AW28" s="94"/>
      <c r="AX28" s="93">
        <f t="shared" ref="AX28:AY28" si="57">AX9*100/AX$22</f>
        <v>1.547085599</v>
      </c>
      <c r="AY28" s="100">
        <f t="shared" si="57"/>
        <v>3.067529999</v>
      </c>
      <c r="AZ28" s="1"/>
      <c r="BA28" s="1"/>
      <c r="BB28" s="1"/>
      <c r="BC28" s="1"/>
      <c r="BD28" s="1"/>
      <c r="BE28" s="24">
        <v>4.0</v>
      </c>
      <c r="BF28" s="105">
        <f t="shared" ref="BF28:BW28" si="58">BF9*100/BF$22</f>
        <v>0.01015125368</v>
      </c>
      <c r="BG28" s="106">
        <f t="shared" si="58"/>
        <v>0.01131672251</v>
      </c>
      <c r="BH28" s="107">
        <f t="shared" si="58"/>
        <v>0.06432522835</v>
      </c>
      <c r="BI28" s="107">
        <f t="shared" si="58"/>
        <v>0.06020801222</v>
      </c>
      <c r="BJ28" s="105">
        <f t="shared" si="58"/>
        <v>0.2126319105</v>
      </c>
      <c r="BK28" s="106">
        <f t="shared" si="58"/>
        <v>0.2140255978</v>
      </c>
      <c r="BL28" s="107">
        <f t="shared" si="58"/>
        <v>0.5364441417</v>
      </c>
      <c r="BM28" s="107">
        <f t="shared" si="58"/>
        <v>0.5747246245</v>
      </c>
      <c r="BN28" s="105">
        <f t="shared" si="58"/>
        <v>1.103617413</v>
      </c>
      <c r="BO28" s="106">
        <f t="shared" si="58"/>
        <v>1.191011781</v>
      </c>
      <c r="BP28" s="107">
        <f t="shared" si="58"/>
        <v>2.919808088</v>
      </c>
      <c r="BQ28" s="107">
        <f t="shared" si="58"/>
        <v>3.031228159</v>
      </c>
      <c r="BR28" s="105">
        <f t="shared" si="58"/>
        <v>7.717208339</v>
      </c>
      <c r="BS28" s="106">
        <f t="shared" si="58"/>
        <v>8.009610643</v>
      </c>
      <c r="BT28" s="107">
        <f t="shared" si="58"/>
        <v>10.52631579</v>
      </c>
      <c r="BU28" s="107">
        <f t="shared" si="58"/>
        <v>10.06966789</v>
      </c>
      <c r="BV28" s="105">
        <f t="shared" si="58"/>
        <v>3.430079156</v>
      </c>
      <c r="BW28" s="106">
        <f t="shared" si="58"/>
        <v>2.237290858</v>
      </c>
      <c r="BX28" s="105"/>
      <c r="BY28" s="106"/>
      <c r="BZ28" s="105">
        <f t="shared" ref="BZ28:CA28" si="59">BZ9*100/BZ$22</f>
        <v>1.570852866</v>
      </c>
      <c r="CA28" s="28">
        <f t="shared" si="59"/>
        <v>3.507027546</v>
      </c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ht="12.75" customHeight="1">
      <c r="A29" s="24">
        <v>5.0</v>
      </c>
      <c r="B29" s="93">
        <f t="shared" ref="B29:W29" si="60">IF(ISBLANK(B10),"",B10*100/B$22)</f>
        <v>0.1414093802</v>
      </c>
      <c r="C29" s="94">
        <f t="shared" si="60"/>
        <v>0.1793229094</v>
      </c>
      <c r="D29" s="95">
        <f t="shared" si="60"/>
        <v>0.009214891264</v>
      </c>
      <c r="E29" s="95">
        <f t="shared" si="60"/>
        <v>0.01050532433</v>
      </c>
      <c r="F29" s="93">
        <f t="shared" si="60"/>
        <v>0.1000667111</v>
      </c>
      <c r="G29" s="94">
        <f t="shared" si="60"/>
        <v>0.1031558389</v>
      </c>
      <c r="H29" s="88">
        <f t="shared" si="60"/>
        <v>0.3666245259</v>
      </c>
      <c r="I29" s="88">
        <f t="shared" si="60"/>
        <v>0.3756490384</v>
      </c>
      <c r="J29" s="93">
        <f t="shared" si="60"/>
        <v>0.7394346169</v>
      </c>
      <c r="K29" s="94">
        <f t="shared" si="60"/>
        <v>0.7846936272</v>
      </c>
      <c r="L29" s="95">
        <f t="shared" si="60"/>
        <v>2.117183653</v>
      </c>
      <c r="M29" s="95">
        <f t="shared" si="60"/>
        <v>2.210280138</v>
      </c>
      <c r="N29" s="93">
        <f t="shared" si="60"/>
        <v>4.947756607</v>
      </c>
      <c r="O29" s="94">
        <f t="shared" si="60"/>
        <v>5.239848105</v>
      </c>
      <c r="P29" s="95">
        <f t="shared" si="60"/>
        <v>7.558733401</v>
      </c>
      <c r="Q29" s="95">
        <f t="shared" si="60"/>
        <v>7.715795551</v>
      </c>
      <c r="R29" s="93">
        <f t="shared" si="60"/>
        <v>2.518891688</v>
      </c>
      <c r="S29" s="94">
        <f t="shared" si="60"/>
        <v>1.622052158</v>
      </c>
      <c r="T29" s="93" t="str">
        <f t="shared" si="60"/>
        <v/>
      </c>
      <c r="U29" s="94" t="str">
        <f t="shared" si="60"/>
        <v/>
      </c>
      <c r="V29" s="93">
        <f t="shared" si="60"/>
        <v>0.882936603</v>
      </c>
      <c r="W29" s="100">
        <f t="shared" si="60"/>
        <v>1.906497149</v>
      </c>
      <c r="X29" s="1"/>
      <c r="Y29" s="1"/>
      <c r="Z29" s="1"/>
      <c r="AA29" s="1"/>
      <c r="AB29" s="1"/>
      <c r="AC29" s="24">
        <v>5.0</v>
      </c>
      <c r="AD29" s="93"/>
      <c r="AE29" s="94"/>
      <c r="AF29" s="95">
        <f t="shared" ref="AF29:AU29" si="61">AF10*100/AF$22</f>
        <v>0.08696492415</v>
      </c>
      <c r="AG29" s="95">
        <f t="shared" si="61"/>
        <v>0.09484952077</v>
      </c>
      <c r="AH29" s="93">
        <f t="shared" si="61"/>
        <v>0.1554550594</v>
      </c>
      <c r="AI29" s="94">
        <f t="shared" si="61"/>
        <v>0.1696656352</v>
      </c>
      <c r="AJ29" s="88">
        <f t="shared" si="61"/>
        <v>0.4387662924</v>
      </c>
      <c r="AK29" s="88">
        <f t="shared" si="61"/>
        <v>0.432083052</v>
      </c>
      <c r="AL29" s="93">
        <f t="shared" si="61"/>
        <v>0.7795654337</v>
      </c>
      <c r="AM29" s="94">
        <f t="shared" si="61"/>
        <v>0.8067968812</v>
      </c>
      <c r="AN29" s="95">
        <f t="shared" si="61"/>
        <v>1.579512345</v>
      </c>
      <c r="AO29" s="95">
        <f t="shared" si="61"/>
        <v>1.690804709</v>
      </c>
      <c r="AP29" s="93">
        <f t="shared" si="61"/>
        <v>4.285714286</v>
      </c>
      <c r="AQ29" s="94">
        <f t="shared" si="61"/>
        <v>4.539491017</v>
      </c>
      <c r="AR29" s="95">
        <f t="shared" si="61"/>
        <v>8.142999007</v>
      </c>
      <c r="AS29" s="95">
        <f t="shared" si="61"/>
        <v>8.344007116</v>
      </c>
      <c r="AT29" s="93">
        <f t="shared" si="61"/>
        <v>3.694581281</v>
      </c>
      <c r="AU29" s="94">
        <f t="shared" si="61"/>
        <v>2.398934835</v>
      </c>
      <c r="AV29" s="93"/>
      <c r="AW29" s="94"/>
      <c r="AX29" s="93">
        <f t="shared" ref="AX29:AY29" si="62">AX10*100/AX$22</f>
        <v>0.7713288819</v>
      </c>
      <c r="AY29" s="100">
        <f t="shared" si="62"/>
        <v>1.97243512</v>
      </c>
      <c r="AZ29" s="1"/>
      <c r="BA29" s="1"/>
      <c r="BB29" s="1"/>
      <c r="BC29" s="1"/>
      <c r="BD29" s="1"/>
      <c r="BE29" s="24">
        <v>5.0</v>
      </c>
      <c r="BF29" s="105"/>
      <c r="BG29" s="106"/>
      <c r="BH29" s="107">
        <f t="shared" ref="BH29:BW29" si="63">BH10*100/BH$22</f>
        <v>0.03859513701</v>
      </c>
      <c r="BI29" s="107">
        <f t="shared" si="63"/>
        <v>0.0449504541</v>
      </c>
      <c r="BJ29" s="105">
        <f t="shared" si="63"/>
        <v>0.02362576784</v>
      </c>
      <c r="BK29" s="106">
        <f t="shared" si="63"/>
        <v>0.02779057536</v>
      </c>
      <c r="BL29" s="107">
        <f t="shared" si="63"/>
        <v>0.1447547684</v>
      </c>
      <c r="BM29" s="107">
        <f t="shared" si="63"/>
        <v>0.1386376635</v>
      </c>
      <c r="BN29" s="105">
        <f t="shared" si="63"/>
        <v>0.3832004905</v>
      </c>
      <c r="BO29" s="106">
        <f t="shared" si="63"/>
        <v>0.4042126791</v>
      </c>
      <c r="BP29" s="107">
        <f t="shared" si="63"/>
        <v>1.199451679</v>
      </c>
      <c r="BQ29" s="107">
        <f t="shared" si="63"/>
        <v>1.334976399</v>
      </c>
      <c r="BR29" s="105">
        <f t="shared" si="63"/>
        <v>3.949242522</v>
      </c>
      <c r="BS29" s="106">
        <f t="shared" si="63"/>
        <v>4.355179211</v>
      </c>
      <c r="BT29" s="107">
        <f t="shared" si="63"/>
        <v>10.08028546</v>
      </c>
      <c r="BU29" s="107">
        <f t="shared" si="63"/>
        <v>10.48204645</v>
      </c>
      <c r="BV29" s="105">
        <f t="shared" si="63"/>
        <v>2.374670185</v>
      </c>
      <c r="BW29" s="106">
        <f t="shared" si="63"/>
        <v>1.541936966</v>
      </c>
      <c r="BX29" s="105"/>
      <c r="BY29" s="106"/>
      <c r="BZ29" s="105">
        <f t="shared" ref="BZ29:CA29" si="64">BZ10*100/BZ$22</f>
        <v>0.7371083148</v>
      </c>
      <c r="CA29" s="28">
        <f t="shared" si="64"/>
        <v>2.186852954</v>
      </c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ht="12.75" customHeight="1">
      <c r="A30" s="24">
        <v>6.0</v>
      </c>
      <c r="B30" s="93" t="str">
        <f t="shared" ref="B30:W30" si="65">IF(ISBLANK(B11),"",B11*100/B$22)</f>
        <v/>
      </c>
      <c r="C30" s="94" t="str">
        <f t="shared" si="65"/>
        <v/>
      </c>
      <c r="D30" s="95" t="str">
        <f t="shared" si="65"/>
        <v/>
      </c>
      <c r="E30" s="95" t="str">
        <f t="shared" si="65"/>
        <v/>
      </c>
      <c r="F30" s="93">
        <f t="shared" si="65"/>
        <v>0.04002668446</v>
      </c>
      <c r="G30" s="94">
        <f t="shared" si="65"/>
        <v>0.03562269549</v>
      </c>
      <c r="H30" s="88">
        <f t="shared" si="65"/>
        <v>0.09270965023</v>
      </c>
      <c r="I30" s="88">
        <f t="shared" si="65"/>
        <v>0.1054393151</v>
      </c>
      <c r="J30" s="93">
        <f t="shared" si="65"/>
        <v>0.4664126045</v>
      </c>
      <c r="K30" s="94">
        <f t="shared" si="65"/>
        <v>0.4942522767</v>
      </c>
      <c r="L30" s="95">
        <f t="shared" si="65"/>
        <v>1.025767274</v>
      </c>
      <c r="M30" s="95">
        <f t="shared" si="65"/>
        <v>1.092977936</v>
      </c>
      <c r="N30" s="93">
        <f t="shared" si="65"/>
        <v>3.088506454</v>
      </c>
      <c r="O30" s="94">
        <f t="shared" si="65"/>
        <v>3.362878329</v>
      </c>
      <c r="P30" s="95">
        <f t="shared" si="65"/>
        <v>6.84371808</v>
      </c>
      <c r="Q30" s="95">
        <f t="shared" si="65"/>
        <v>6.861078106</v>
      </c>
      <c r="R30" s="93">
        <f t="shared" si="65"/>
        <v>2.770780856</v>
      </c>
      <c r="S30" s="94">
        <f t="shared" si="65"/>
        <v>1.809233852</v>
      </c>
      <c r="T30" s="93" t="str">
        <f t="shared" si="65"/>
        <v/>
      </c>
      <c r="U30" s="94" t="str">
        <f t="shared" si="65"/>
        <v/>
      </c>
      <c r="V30" s="93">
        <f t="shared" si="65"/>
        <v>0.4927572356</v>
      </c>
      <c r="W30" s="100">
        <f t="shared" si="65"/>
        <v>1.324599523</v>
      </c>
      <c r="X30" s="1"/>
      <c r="Y30" s="1"/>
      <c r="Z30" s="1"/>
      <c r="AA30" s="1"/>
      <c r="AB30" s="1"/>
      <c r="AC30" s="24">
        <v>6.0</v>
      </c>
      <c r="AD30" s="93"/>
      <c r="AE30" s="94"/>
      <c r="AF30" s="95">
        <f t="shared" ref="AF30:AU30" si="66">AF11*100/AF$22</f>
        <v>0.04831384675</v>
      </c>
      <c r="AG30" s="95">
        <f t="shared" si="66"/>
        <v>0.05445431552</v>
      </c>
      <c r="AH30" s="93">
        <f t="shared" si="66"/>
        <v>0.03533069531</v>
      </c>
      <c r="AI30" s="94">
        <f t="shared" si="66"/>
        <v>0.03845449712</v>
      </c>
      <c r="AJ30" s="88">
        <f t="shared" si="66"/>
        <v>0.1591603218</v>
      </c>
      <c r="AK30" s="88">
        <f t="shared" si="66"/>
        <v>0.1785787765</v>
      </c>
      <c r="AL30" s="93">
        <f t="shared" si="66"/>
        <v>0.2543263117</v>
      </c>
      <c r="AM30" s="94">
        <f t="shared" si="66"/>
        <v>0.2644319809</v>
      </c>
      <c r="AN30" s="95">
        <f t="shared" si="66"/>
        <v>0.8740990646</v>
      </c>
      <c r="AO30" s="95">
        <f t="shared" si="66"/>
        <v>0.9356773469</v>
      </c>
      <c r="AP30" s="93">
        <f t="shared" si="66"/>
        <v>2.798833819</v>
      </c>
      <c r="AQ30" s="94">
        <f t="shared" si="66"/>
        <v>3.130734364</v>
      </c>
      <c r="AR30" s="95">
        <f t="shared" si="66"/>
        <v>7.149950348</v>
      </c>
      <c r="AS30" s="95">
        <f t="shared" si="66"/>
        <v>7.260757116</v>
      </c>
      <c r="AT30" s="93">
        <f t="shared" si="66"/>
        <v>1.97044335</v>
      </c>
      <c r="AU30" s="94">
        <f t="shared" si="66"/>
        <v>1.261588605</v>
      </c>
      <c r="AV30" s="93"/>
      <c r="AW30" s="94"/>
      <c r="AX30" s="93">
        <f t="shared" ref="AX30:AY30" si="67">AX11*100/AX$22</f>
        <v>0.4241866067</v>
      </c>
      <c r="AY30" s="100">
        <f t="shared" si="67"/>
        <v>1.341801904</v>
      </c>
      <c r="AZ30" s="1"/>
      <c r="BA30" s="1"/>
      <c r="BB30" s="1"/>
      <c r="BC30" s="1"/>
      <c r="BD30" s="1"/>
      <c r="BE30" s="24">
        <v>6.0</v>
      </c>
      <c r="BF30" s="105"/>
      <c r="BG30" s="106"/>
      <c r="BH30" s="107">
        <f t="shared" ref="BH30:BI30" si="68">BH11*100/BH$22</f>
        <v>0.01286504567</v>
      </c>
      <c r="BI30" s="107">
        <f t="shared" si="68"/>
        <v>0.01502066084</v>
      </c>
      <c r="BJ30" s="105"/>
      <c r="BK30" s="106"/>
      <c r="BL30" s="107">
        <f t="shared" ref="BL30:BW30" si="69">BL11*100/BL$22</f>
        <v>0.02554495913</v>
      </c>
      <c r="BM30" s="107">
        <f t="shared" si="69"/>
        <v>0.02696119997</v>
      </c>
      <c r="BN30" s="105">
        <f t="shared" si="69"/>
        <v>0.1124054772</v>
      </c>
      <c r="BO30" s="106">
        <f t="shared" si="69"/>
        <v>0.1155693824</v>
      </c>
      <c r="BP30" s="107">
        <f t="shared" si="69"/>
        <v>0.5551747772</v>
      </c>
      <c r="BQ30" s="107">
        <f t="shared" si="69"/>
        <v>0.6231712039</v>
      </c>
      <c r="BR30" s="105">
        <f t="shared" si="69"/>
        <v>2.291855497</v>
      </c>
      <c r="BS30" s="106">
        <f t="shared" si="69"/>
        <v>2.53911763</v>
      </c>
      <c r="BT30" s="107">
        <f t="shared" si="69"/>
        <v>6.333630687</v>
      </c>
      <c r="BU30" s="107">
        <f t="shared" si="69"/>
        <v>6.526671431</v>
      </c>
      <c r="BV30" s="105">
        <f t="shared" si="69"/>
        <v>1.583113456</v>
      </c>
      <c r="BW30" s="106">
        <f t="shared" si="69"/>
        <v>1.044209809</v>
      </c>
      <c r="BX30" s="105"/>
      <c r="BY30" s="106"/>
      <c r="BZ30" s="105">
        <f t="shared" ref="BZ30:CA30" si="70">BZ11*100/BZ$22</f>
        <v>0.3742084053</v>
      </c>
      <c r="CA30" s="28">
        <f t="shared" si="70"/>
        <v>1.263696972</v>
      </c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ht="12.75" customHeight="1">
      <c r="A31" s="24">
        <v>7.0</v>
      </c>
      <c r="B31" s="93" t="str">
        <f t="shared" ref="B31:W31" si="71">IF(ISBLANK(B12),"",B12*100/B$22)</f>
        <v/>
      </c>
      <c r="C31" s="94" t="str">
        <f t="shared" si="71"/>
        <v/>
      </c>
      <c r="D31" s="95" t="str">
        <f t="shared" si="71"/>
        <v/>
      </c>
      <c r="E31" s="95" t="str">
        <f t="shared" si="71"/>
        <v/>
      </c>
      <c r="F31" s="93">
        <f t="shared" si="71"/>
        <v>0.03335557038</v>
      </c>
      <c r="G31" s="94">
        <f t="shared" si="71"/>
        <v>0.04187368441</v>
      </c>
      <c r="H31" s="88">
        <f t="shared" si="71"/>
        <v>0.04635482512</v>
      </c>
      <c r="I31" s="88">
        <f t="shared" si="71"/>
        <v>0.04763259526</v>
      </c>
      <c r="J31" s="93">
        <f t="shared" si="71"/>
        <v>0.2047665093</v>
      </c>
      <c r="K31" s="94">
        <f t="shared" si="71"/>
        <v>0.2128777238</v>
      </c>
      <c r="L31" s="95">
        <f t="shared" si="71"/>
        <v>0.5333989824</v>
      </c>
      <c r="M31" s="95">
        <f t="shared" si="71"/>
        <v>0.5709843755</v>
      </c>
      <c r="N31" s="93">
        <f t="shared" si="71"/>
        <v>2.304855562</v>
      </c>
      <c r="O31" s="94">
        <f t="shared" si="71"/>
        <v>2.512399147</v>
      </c>
      <c r="P31" s="95">
        <f t="shared" si="71"/>
        <v>5.617977528</v>
      </c>
      <c r="Q31" s="95">
        <f t="shared" si="71"/>
        <v>5.712957431</v>
      </c>
      <c r="R31" s="93">
        <f t="shared" si="71"/>
        <v>2.518891688</v>
      </c>
      <c r="S31" s="94">
        <f t="shared" si="71"/>
        <v>1.79533383</v>
      </c>
      <c r="T31" s="93" t="str">
        <f t="shared" si="71"/>
        <v/>
      </c>
      <c r="U31" s="94" t="str">
        <f t="shared" si="71"/>
        <v/>
      </c>
      <c r="V31" s="93">
        <f t="shared" si="71"/>
        <v>0.3182789926</v>
      </c>
      <c r="W31" s="100">
        <f t="shared" si="71"/>
        <v>0.996385059</v>
      </c>
      <c r="X31" s="1"/>
      <c r="Y31" s="1"/>
      <c r="Z31" s="1"/>
      <c r="AA31" s="1"/>
      <c r="AB31" s="1"/>
      <c r="AC31" s="24">
        <v>7.0</v>
      </c>
      <c r="AD31" s="93"/>
      <c r="AE31" s="94"/>
      <c r="AF31" s="95"/>
      <c r="AG31" s="95"/>
      <c r="AH31" s="93">
        <f t="shared" ref="AH31:AU31" si="72">AH12*100/AH$22</f>
        <v>0.04946297343</v>
      </c>
      <c r="AI31" s="94">
        <f t="shared" si="72"/>
        <v>0.05215861084</v>
      </c>
      <c r="AJ31" s="88">
        <f t="shared" si="72"/>
        <v>0.06452445477</v>
      </c>
      <c r="AK31" s="88">
        <f t="shared" si="72"/>
        <v>0.07223276063</v>
      </c>
      <c r="AL31" s="93">
        <f t="shared" si="72"/>
        <v>0.1437496544</v>
      </c>
      <c r="AM31" s="94">
        <f t="shared" si="72"/>
        <v>0.1575618741</v>
      </c>
      <c r="AN31" s="95">
        <f t="shared" si="72"/>
        <v>0.4293819966</v>
      </c>
      <c r="AO31" s="95">
        <f t="shared" si="72"/>
        <v>0.4457078628</v>
      </c>
      <c r="AP31" s="93">
        <f t="shared" si="72"/>
        <v>1.880466472</v>
      </c>
      <c r="AQ31" s="94">
        <f t="shared" si="72"/>
        <v>2.108923212</v>
      </c>
      <c r="AR31" s="95">
        <f t="shared" si="72"/>
        <v>5.759682224</v>
      </c>
      <c r="AS31" s="95">
        <f t="shared" si="72"/>
        <v>5.956254793</v>
      </c>
      <c r="AT31" s="93">
        <f t="shared" si="72"/>
        <v>3.201970443</v>
      </c>
      <c r="AU31" s="94">
        <f t="shared" si="72"/>
        <v>2.133202303</v>
      </c>
      <c r="AV31" s="93"/>
      <c r="AW31" s="94"/>
      <c r="AX31" s="93">
        <f t="shared" ref="AX31:AY31" si="73">AX12*100/AX$22</f>
        <v>0.2692123767</v>
      </c>
      <c r="AY31" s="100">
        <f t="shared" si="73"/>
        <v>1.025082808</v>
      </c>
      <c r="AZ31" s="1"/>
      <c r="BA31" s="1"/>
      <c r="BB31" s="1"/>
      <c r="BC31" s="1"/>
      <c r="BD31" s="1"/>
      <c r="BE31" s="24">
        <v>7.0</v>
      </c>
      <c r="BF31" s="105"/>
      <c r="BG31" s="106"/>
      <c r="BH31" s="107"/>
      <c r="BI31" s="107"/>
      <c r="BJ31" s="105"/>
      <c r="BK31" s="106"/>
      <c r="BL31" s="107">
        <f t="shared" ref="BL31:BW31" si="74">BL12*100/BL$22</f>
        <v>0.02980245232</v>
      </c>
      <c r="BM31" s="107">
        <f t="shared" si="74"/>
        <v>0.03319984531</v>
      </c>
      <c r="BN31" s="105">
        <f t="shared" si="74"/>
        <v>0.05620273861</v>
      </c>
      <c r="BO31" s="106">
        <f t="shared" si="74"/>
        <v>0.06144117785</v>
      </c>
      <c r="BP31" s="107">
        <f t="shared" si="74"/>
        <v>0.2261823167</v>
      </c>
      <c r="BQ31" s="107">
        <f t="shared" si="74"/>
        <v>0.2403745905</v>
      </c>
      <c r="BR31" s="105">
        <f t="shared" si="74"/>
        <v>1.372523631</v>
      </c>
      <c r="BS31" s="106">
        <f t="shared" si="74"/>
        <v>1.593381256</v>
      </c>
      <c r="BT31" s="107">
        <f t="shared" si="74"/>
        <v>5.709188225</v>
      </c>
      <c r="BU31" s="107">
        <f t="shared" si="74"/>
        <v>6.098092721</v>
      </c>
      <c r="BV31" s="105">
        <f t="shared" si="74"/>
        <v>4.749340369</v>
      </c>
      <c r="BW31" s="106">
        <f t="shared" si="74"/>
        <v>3.44215988</v>
      </c>
      <c r="BX31" s="105"/>
      <c r="BY31" s="106"/>
      <c r="BZ31" s="105">
        <f t="shared" ref="BZ31:CA31" si="75">BZ12*100/BZ$22</f>
        <v>0.2457027716</v>
      </c>
      <c r="CA31" s="28">
        <f t="shared" si="75"/>
        <v>1.111219656</v>
      </c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ht="12.75" customHeight="1">
      <c r="A32" s="24">
        <v>8.0</v>
      </c>
      <c r="B32" s="93" t="str">
        <f t="shared" ref="B32:W32" si="76">IF(ISBLANK(B13),"",B13*100/B$22)</f>
        <v/>
      </c>
      <c r="C32" s="94" t="str">
        <f t="shared" si="76"/>
        <v/>
      </c>
      <c r="D32" s="95" t="str">
        <f t="shared" si="76"/>
        <v/>
      </c>
      <c r="E32" s="95" t="str">
        <f t="shared" si="76"/>
        <v/>
      </c>
      <c r="F32" s="93">
        <f t="shared" si="76"/>
        <v>0.006671114076</v>
      </c>
      <c r="G32" s="94">
        <f t="shared" si="76"/>
        <v>0.008485915996</v>
      </c>
      <c r="H32" s="88">
        <f t="shared" si="76"/>
        <v>0.02528445006</v>
      </c>
      <c r="I32" s="88">
        <f t="shared" si="76"/>
        <v>0.02467016291</v>
      </c>
      <c r="J32" s="93">
        <f t="shared" si="76"/>
        <v>0.1080712132</v>
      </c>
      <c r="K32" s="94">
        <f t="shared" si="76"/>
        <v>0.1117962452</v>
      </c>
      <c r="L32" s="95">
        <f t="shared" si="76"/>
        <v>0.3528639422</v>
      </c>
      <c r="M32" s="95">
        <f t="shared" si="76"/>
        <v>0.3779305586</v>
      </c>
      <c r="N32" s="93">
        <f t="shared" si="76"/>
        <v>1.306084819</v>
      </c>
      <c r="O32" s="94">
        <f t="shared" si="76"/>
        <v>1.411835813</v>
      </c>
      <c r="P32" s="95">
        <f t="shared" si="76"/>
        <v>4.698672114</v>
      </c>
      <c r="Q32" s="95">
        <f t="shared" si="76"/>
        <v>4.565860956</v>
      </c>
      <c r="R32" s="93">
        <f t="shared" si="76"/>
        <v>2.267002519</v>
      </c>
      <c r="S32" s="94">
        <f t="shared" si="76"/>
        <v>1.667305435</v>
      </c>
      <c r="T32" s="93" t="str">
        <f t="shared" si="76"/>
        <v/>
      </c>
      <c r="U32" s="94" t="str">
        <f t="shared" si="76"/>
        <v/>
      </c>
      <c r="V32" s="93">
        <f t="shared" si="76"/>
        <v>0.2003623779</v>
      </c>
      <c r="W32" s="100">
        <f t="shared" si="76"/>
        <v>0.6902478299</v>
      </c>
      <c r="X32" s="1"/>
      <c r="Y32" s="1"/>
      <c r="Z32" s="1"/>
      <c r="AA32" s="1"/>
      <c r="AB32" s="1"/>
      <c r="AC32" s="24">
        <v>8.0</v>
      </c>
      <c r="AD32" s="93"/>
      <c r="AE32" s="94"/>
      <c r="AF32" s="95">
        <f t="shared" ref="AF32:AU32" si="77">AF13*100/AF$22</f>
        <v>0.0193255387</v>
      </c>
      <c r="AG32" s="95">
        <f t="shared" si="77"/>
        <v>0.02374733438</v>
      </c>
      <c r="AH32" s="93">
        <f t="shared" si="77"/>
        <v>0.02826455625</v>
      </c>
      <c r="AI32" s="94">
        <f t="shared" si="77"/>
        <v>0.02938312065</v>
      </c>
      <c r="AJ32" s="88">
        <f t="shared" si="77"/>
        <v>0.06452445477</v>
      </c>
      <c r="AK32" s="88">
        <f t="shared" si="77"/>
        <v>0.06286851862</v>
      </c>
      <c r="AL32" s="93">
        <f t="shared" si="77"/>
        <v>0.1161054901</v>
      </c>
      <c r="AM32" s="94">
        <f t="shared" si="77"/>
        <v>0.1256671052</v>
      </c>
      <c r="AN32" s="95">
        <f t="shared" si="77"/>
        <v>0.199355927</v>
      </c>
      <c r="AO32" s="95">
        <f t="shared" si="77"/>
        <v>0.2173166608</v>
      </c>
      <c r="AP32" s="93">
        <f t="shared" si="77"/>
        <v>1.253644315</v>
      </c>
      <c r="AQ32" s="94">
        <f t="shared" si="77"/>
        <v>1.416971685</v>
      </c>
      <c r="AR32" s="95">
        <f t="shared" si="77"/>
        <v>5.85898709</v>
      </c>
      <c r="AS32" s="95">
        <f t="shared" si="77"/>
        <v>6.054706326</v>
      </c>
      <c r="AT32" s="93">
        <f t="shared" si="77"/>
        <v>1.724137931</v>
      </c>
      <c r="AU32" s="94">
        <f t="shared" si="77"/>
        <v>1.338435736</v>
      </c>
      <c r="AV32" s="93"/>
      <c r="AW32" s="94"/>
      <c r="AX32" s="93">
        <f t="shared" ref="AX32:AY32" si="78">AX13*100/AX$22</f>
        <v>0.1948247463</v>
      </c>
      <c r="AY32" s="100">
        <f t="shared" si="78"/>
        <v>0.8007531165</v>
      </c>
      <c r="AZ32" s="1"/>
      <c r="BA32" s="1"/>
      <c r="BB32" s="1"/>
      <c r="BC32" s="1"/>
      <c r="BD32" s="1"/>
      <c r="BE32" s="24">
        <v>8.0</v>
      </c>
      <c r="BF32" s="105"/>
      <c r="BG32" s="106"/>
      <c r="BH32" s="107"/>
      <c r="BI32" s="107"/>
      <c r="BJ32" s="105"/>
      <c r="BK32" s="106"/>
      <c r="BL32" s="107"/>
      <c r="BM32" s="107"/>
      <c r="BN32" s="105">
        <f t="shared" ref="BN32:BW32" si="79">BN13*100/BN$22</f>
        <v>0.04087471899</v>
      </c>
      <c r="BO32" s="106">
        <f t="shared" si="79"/>
        <v>0.04281227923</v>
      </c>
      <c r="BP32" s="107">
        <f t="shared" si="79"/>
        <v>0.1302261823</v>
      </c>
      <c r="BQ32" s="107">
        <f t="shared" si="79"/>
        <v>0.1381780687</v>
      </c>
      <c r="BR32" s="105">
        <f t="shared" si="79"/>
        <v>0.8675385213</v>
      </c>
      <c r="BS32" s="106">
        <f t="shared" si="79"/>
        <v>0.9966633525</v>
      </c>
      <c r="BT32" s="107">
        <f t="shared" si="79"/>
        <v>5.084745763</v>
      </c>
      <c r="BU32" s="107">
        <f t="shared" si="79"/>
        <v>5.298201797</v>
      </c>
      <c r="BV32" s="105">
        <f t="shared" si="79"/>
        <v>4.749340369</v>
      </c>
      <c r="BW32" s="106">
        <f t="shared" si="79"/>
        <v>3.63515647</v>
      </c>
      <c r="BX32" s="105"/>
      <c r="BY32" s="106"/>
      <c r="BZ32" s="105">
        <f t="shared" ref="BZ32:CA32" si="80">BZ13*100/BZ$22</f>
        <v>0.1737396167</v>
      </c>
      <c r="CA32" s="28">
        <f t="shared" si="80"/>
        <v>0.9079336066</v>
      </c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ht="12.75" customHeight="1">
      <c r="A33" s="24">
        <v>9.0</v>
      </c>
      <c r="B33" s="93" t="str">
        <f t="shared" ref="B33:W33" si="81">IF(ISBLANK(B14),"",B14*100/B$22)</f>
        <v/>
      </c>
      <c r="C33" s="94" t="str">
        <f t="shared" si="81"/>
        <v/>
      </c>
      <c r="D33" s="95" t="str">
        <f t="shared" si="81"/>
        <v/>
      </c>
      <c r="E33" s="95" t="str">
        <f t="shared" si="81"/>
        <v/>
      </c>
      <c r="F33" s="93" t="str">
        <f t="shared" si="81"/>
        <v/>
      </c>
      <c r="G33" s="94" t="str">
        <f t="shared" si="81"/>
        <v/>
      </c>
      <c r="H33" s="88">
        <f t="shared" si="81"/>
        <v>0.01685630004</v>
      </c>
      <c r="I33" s="88">
        <f t="shared" si="81"/>
        <v>0.02017273287</v>
      </c>
      <c r="J33" s="93">
        <f t="shared" si="81"/>
        <v>0.03981571014</v>
      </c>
      <c r="K33" s="94">
        <f t="shared" si="81"/>
        <v>0.04198582842</v>
      </c>
      <c r="L33" s="95">
        <f t="shared" si="81"/>
        <v>0.2954209749</v>
      </c>
      <c r="M33" s="95">
        <f t="shared" si="81"/>
        <v>0.3154971643</v>
      </c>
      <c r="N33" s="93">
        <f t="shared" si="81"/>
        <v>1.306084819</v>
      </c>
      <c r="O33" s="94">
        <f t="shared" si="81"/>
        <v>1.500052131</v>
      </c>
      <c r="P33" s="95">
        <f t="shared" si="81"/>
        <v>3.779366701</v>
      </c>
      <c r="Q33" s="95">
        <f t="shared" si="81"/>
        <v>3.925106985</v>
      </c>
      <c r="R33" s="93">
        <f t="shared" si="81"/>
        <v>3.274559194</v>
      </c>
      <c r="S33" s="94">
        <f t="shared" si="81"/>
        <v>1.990262633</v>
      </c>
      <c r="T33" s="93" t="str">
        <f t="shared" si="81"/>
        <v/>
      </c>
      <c r="U33" s="94" t="str">
        <f t="shared" si="81"/>
        <v/>
      </c>
      <c r="V33" s="93">
        <f t="shared" si="81"/>
        <v>0.1744782429</v>
      </c>
      <c r="W33" s="100">
        <f t="shared" si="81"/>
        <v>0.6718451998</v>
      </c>
      <c r="X33" s="1"/>
      <c r="Y33" s="1"/>
      <c r="Z33" s="1"/>
      <c r="AA33" s="1"/>
      <c r="AB33" s="1"/>
      <c r="AC33" s="24">
        <v>9.0</v>
      </c>
      <c r="AD33" s="93"/>
      <c r="AE33" s="94"/>
      <c r="AF33" s="95"/>
      <c r="AG33" s="95"/>
      <c r="AH33" s="93">
        <f t="shared" ref="AH33:AU33" si="82">AH14*100/AH$22</f>
        <v>0.007066139062</v>
      </c>
      <c r="AI33" s="94">
        <f t="shared" si="82"/>
        <v>0.005952820229</v>
      </c>
      <c r="AJ33" s="88">
        <f t="shared" si="82"/>
        <v>0.03011141223</v>
      </c>
      <c r="AK33" s="88">
        <f t="shared" si="82"/>
        <v>0.03185361965</v>
      </c>
      <c r="AL33" s="93">
        <f t="shared" si="82"/>
        <v>0.05528832863</v>
      </c>
      <c r="AM33" s="94">
        <f t="shared" si="82"/>
        <v>0.05970485942</v>
      </c>
      <c r="AN33" s="95">
        <f t="shared" si="82"/>
        <v>0.08434289219</v>
      </c>
      <c r="AO33" s="95">
        <f t="shared" si="82"/>
        <v>0.0935948912</v>
      </c>
      <c r="AP33" s="93">
        <f t="shared" si="82"/>
        <v>0.9037900875</v>
      </c>
      <c r="AQ33" s="94">
        <f t="shared" si="82"/>
        <v>0.9995561689</v>
      </c>
      <c r="AR33" s="95">
        <f t="shared" si="82"/>
        <v>3.277060576</v>
      </c>
      <c r="AS33" s="95">
        <f t="shared" si="82"/>
        <v>3.57883847</v>
      </c>
      <c r="AT33" s="93">
        <f t="shared" si="82"/>
        <v>3.9408867</v>
      </c>
      <c r="AU33" s="94">
        <f t="shared" si="82"/>
        <v>2.700181262</v>
      </c>
      <c r="AV33" s="93"/>
      <c r="AW33" s="94"/>
      <c r="AX33" s="93">
        <f t="shared" ref="AX33:AY33" si="83">AX14*100/AX$22</f>
        <v>0.123979384</v>
      </c>
      <c r="AY33" s="100">
        <f t="shared" si="83"/>
        <v>0.6313355575</v>
      </c>
      <c r="AZ33" s="1"/>
      <c r="BA33" s="1"/>
      <c r="BB33" s="1"/>
      <c r="BC33" s="1"/>
      <c r="BD33" s="1"/>
      <c r="BE33" s="24">
        <v>9.0</v>
      </c>
      <c r="BF33" s="105"/>
      <c r="BG33" s="106"/>
      <c r="BH33" s="107"/>
      <c r="BI33" s="107"/>
      <c r="BJ33" s="105">
        <f t="shared" ref="BJ33:BW33" si="84">BJ14*100/BJ$22</f>
        <v>0.007875255946</v>
      </c>
      <c r="BK33" s="106">
        <f t="shared" si="84"/>
        <v>0.01068453189</v>
      </c>
      <c r="BL33" s="107">
        <f t="shared" si="84"/>
        <v>0.004257493188</v>
      </c>
      <c r="BM33" s="107">
        <f t="shared" si="84"/>
        <v>0.003634503973</v>
      </c>
      <c r="BN33" s="105">
        <f t="shared" si="84"/>
        <v>0.03576537911</v>
      </c>
      <c r="BO33" s="106">
        <f t="shared" si="84"/>
        <v>0.04215246448</v>
      </c>
      <c r="BP33" s="107">
        <f t="shared" si="84"/>
        <v>0.1096641535</v>
      </c>
      <c r="BQ33" s="107">
        <f t="shared" si="84"/>
        <v>0.1250865003</v>
      </c>
      <c r="BR33" s="105">
        <f t="shared" si="84"/>
        <v>0.4272950926</v>
      </c>
      <c r="BS33" s="106">
        <f t="shared" si="84"/>
        <v>0.5041015238</v>
      </c>
      <c r="BT33" s="107">
        <f t="shared" si="84"/>
        <v>3.835860839</v>
      </c>
      <c r="BU33" s="107">
        <f t="shared" si="84"/>
        <v>4.077890143</v>
      </c>
      <c r="BV33" s="105">
        <f t="shared" si="84"/>
        <v>3.693931398</v>
      </c>
      <c r="BW33" s="106">
        <f t="shared" si="84"/>
        <v>2.530199639</v>
      </c>
      <c r="BX33" s="105"/>
      <c r="BY33" s="106"/>
      <c r="BZ33" s="105">
        <f t="shared" ref="BZ33:CA33" si="85">BZ14*100/BZ$22</f>
        <v>0.118225183</v>
      </c>
      <c r="CA33" s="28">
        <f t="shared" si="85"/>
        <v>0.6264370334</v>
      </c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ht="12.75" customHeight="1">
      <c r="A34" s="24">
        <v>10.0</v>
      </c>
      <c r="B34" s="93" t="str">
        <f t="shared" ref="B34:W34" si="86">IF(ISBLANK(B15),"",B15*100/B$22)</f>
        <v/>
      </c>
      <c r="C34" s="94" t="str">
        <f t="shared" si="86"/>
        <v/>
      </c>
      <c r="D34" s="95" t="str">
        <f t="shared" si="86"/>
        <v/>
      </c>
      <c r="E34" s="95" t="str">
        <f t="shared" si="86"/>
        <v/>
      </c>
      <c r="F34" s="93" t="str">
        <f t="shared" si="86"/>
        <v/>
      </c>
      <c r="G34" s="94" t="str">
        <f t="shared" si="86"/>
        <v/>
      </c>
      <c r="H34" s="88">
        <f t="shared" si="86"/>
        <v>0.004214075011</v>
      </c>
      <c r="I34" s="88">
        <f t="shared" si="86"/>
        <v>0.004261416395</v>
      </c>
      <c r="J34" s="93">
        <f t="shared" si="86"/>
        <v>0.02275183437</v>
      </c>
      <c r="K34" s="94">
        <f t="shared" si="86"/>
        <v>0.02512389786</v>
      </c>
      <c r="L34" s="95">
        <f t="shared" si="86"/>
        <v>0.1066797965</v>
      </c>
      <c r="M34" s="95">
        <f t="shared" si="86"/>
        <v>0.1237876771</v>
      </c>
      <c r="N34" s="93">
        <f t="shared" si="86"/>
        <v>0.799016595</v>
      </c>
      <c r="O34" s="94">
        <f t="shared" si="86"/>
        <v>0.93878926</v>
      </c>
      <c r="P34" s="95">
        <f t="shared" si="86"/>
        <v>2.757916241</v>
      </c>
      <c r="Q34" s="95">
        <f t="shared" si="86"/>
        <v>2.751320584</v>
      </c>
      <c r="R34" s="93">
        <f t="shared" si="86"/>
        <v>2.518891688</v>
      </c>
      <c r="S34" s="94">
        <f t="shared" si="86"/>
        <v>1.71152015</v>
      </c>
      <c r="T34" s="93" t="str">
        <f t="shared" si="86"/>
        <v/>
      </c>
      <c r="U34" s="94" t="str">
        <f t="shared" si="86"/>
        <v/>
      </c>
      <c r="V34" s="93">
        <f t="shared" si="86"/>
        <v>0.1025778681</v>
      </c>
      <c r="W34" s="100">
        <f t="shared" si="86"/>
        <v>0.4569105524</v>
      </c>
      <c r="X34" s="1"/>
      <c r="Y34" s="1"/>
      <c r="Z34" s="1"/>
      <c r="AA34" s="1"/>
      <c r="AB34" s="1"/>
      <c r="AC34" s="24">
        <v>10.0</v>
      </c>
      <c r="AD34" s="93"/>
      <c r="AE34" s="94"/>
      <c r="AF34" s="95"/>
      <c r="AG34" s="95"/>
      <c r="AH34" s="93"/>
      <c r="AI34" s="94"/>
      <c r="AJ34" s="88">
        <f t="shared" ref="AJ34:AU34" si="87">AJ15*100/AJ$22</f>
        <v>0.008603260636</v>
      </c>
      <c r="AK34" s="88">
        <f t="shared" si="87"/>
        <v>0.007461381603</v>
      </c>
      <c r="AL34" s="93">
        <f t="shared" si="87"/>
        <v>0.04975949577</v>
      </c>
      <c r="AM34" s="94">
        <f t="shared" si="87"/>
        <v>0.04543043665</v>
      </c>
      <c r="AN34" s="95">
        <f t="shared" si="87"/>
        <v>0.1073454992</v>
      </c>
      <c r="AO34" s="95">
        <f t="shared" si="87"/>
        <v>0.1240099774</v>
      </c>
      <c r="AP34" s="93">
        <f t="shared" si="87"/>
        <v>0.4373177843</v>
      </c>
      <c r="AQ34" s="94">
        <f t="shared" si="87"/>
        <v>0.5070538069</v>
      </c>
      <c r="AR34" s="95">
        <f t="shared" si="87"/>
        <v>2.284011917</v>
      </c>
      <c r="AS34" s="95">
        <f t="shared" si="87"/>
        <v>2.487593419</v>
      </c>
      <c r="AT34" s="93">
        <f t="shared" si="87"/>
        <v>3.448275862</v>
      </c>
      <c r="AU34" s="94">
        <f t="shared" si="87"/>
        <v>2.624100937</v>
      </c>
      <c r="AV34" s="93"/>
      <c r="AW34" s="94"/>
      <c r="AX34" s="93">
        <f t="shared" ref="AX34:AY34" si="88">AX15*100/AX$22</f>
        <v>0.08147216663</v>
      </c>
      <c r="AY34" s="100">
        <f t="shared" si="88"/>
        <v>0.4662118335</v>
      </c>
      <c r="AZ34" s="1"/>
      <c r="BA34" s="1"/>
      <c r="BB34" s="1"/>
      <c r="BC34" s="1"/>
      <c r="BD34" s="1"/>
      <c r="BE34" s="24">
        <v>10.0</v>
      </c>
      <c r="BF34" s="105"/>
      <c r="BG34" s="106"/>
      <c r="BH34" s="107"/>
      <c r="BI34" s="107"/>
      <c r="BJ34" s="105"/>
      <c r="BK34" s="106"/>
      <c r="BL34" s="107">
        <f t="shared" ref="BL34:BW34" si="89">BL15*100/BL$22</f>
        <v>0.004257493188</v>
      </c>
      <c r="BM34" s="107">
        <f t="shared" si="89"/>
        <v>0.00344186242</v>
      </c>
      <c r="BN34" s="105">
        <f t="shared" si="89"/>
        <v>0.01021867975</v>
      </c>
      <c r="BO34" s="106">
        <f t="shared" si="89"/>
        <v>0.01370841922</v>
      </c>
      <c r="BP34" s="107">
        <f t="shared" si="89"/>
        <v>0.04797806717</v>
      </c>
      <c r="BQ34" s="107">
        <f t="shared" si="89"/>
        <v>0.0528040807</v>
      </c>
      <c r="BR34" s="105">
        <f t="shared" si="89"/>
        <v>0.2330700505</v>
      </c>
      <c r="BS34" s="106">
        <f t="shared" si="89"/>
        <v>0.2973538184</v>
      </c>
      <c r="BT34" s="107">
        <f t="shared" si="89"/>
        <v>2.408563782</v>
      </c>
      <c r="BU34" s="107">
        <f t="shared" si="89"/>
        <v>2.667275758</v>
      </c>
      <c r="BV34" s="105">
        <f t="shared" si="89"/>
        <v>5.80474934</v>
      </c>
      <c r="BW34" s="106">
        <f t="shared" si="89"/>
        <v>3.868192336</v>
      </c>
      <c r="BX34" s="105"/>
      <c r="BY34" s="106"/>
      <c r="BZ34" s="105">
        <f t="shared" ref="BZ34:CA34" si="90">BZ15*100/BZ$22</f>
        <v>0.07915947035</v>
      </c>
      <c r="CA34" s="28">
        <f t="shared" si="90"/>
        <v>0.5548907693</v>
      </c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ht="12.75" customHeight="1">
      <c r="A35" s="42" t="s">
        <v>32</v>
      </c>
      <c r="B35" s="93" t="str">
        <f t="shared" ref="B35:W35" si="91">IF(ISBLANK(B16),"",B16*100/B$22)</f>
        <v/>
      </c>
      <c r="C35" s="94" t="str">
        <f t="shared" si="91"/>
        <v/>
      </c>
      <c r="D35" s="95" t="str">
        <f t="shared" si="91"/>
        <v/>
      </c>
      <c r="E35" s="95" t="str">
        <f t="shared" si="91"/>
        <v/>
      </c>
      <c r="F35" s="93" t="str">
        <f t="shared" si="91"/>
        <v/>
      </c>
      <c r="G35" s="94" t="str">
        <f t="shared" si="91"/>
        <v/>
      </c>
      <c r="H35" s="88">
        <f t="shared" si="91"/>
        <v>0.004214075011</v>
      </c>
      <c r="I35" s="88">
        <f t="shared" si="91"/>
        <v>0.005978154536</v>
      </c>
      <c r="J35" s="93">
        <f t="shared" si="91"/>
        <v>0.09100733747</v>
      </c>
      <c r="K35" s="94">
        <f t="shared" si="91"/>
        <v>0.09853069297</v>
      </c>
      <c r="L35" s="95">
        <f t="shared" si="91"/>
        <v>0.213359593</v>
      </c>
      <c r="M35" s="95">
        <f t="shared" si="91"/>
        <v>0.2203785031</v>
      </c>
      <c r="N35" s="93">
        <f t="shared" si="91"/>
        <v>1.982175784</v>
      </c>
      <c r="O35" s="94">
        <f t="shared" si="91"/>
        <v>2.342629127</v>
      </c>
      <c r="P35" s="95">
        <f t="shared" si="91"/>
        <v>8.886618999</v>
      </c>
      <c r="Q35" s="95">
        <f t="shared" si="91"/>
        <v>9.571177786</v>
      </c>
      <c r="R35" s="93">
        <f t="shared" si="91"/>
        <v>19.14357683</v>
      </c>
      <c r="S35" s="94">
        <f t="shared" si="91"/>
        <v>15.39808451</v>
      </c>
      <c r="T35" s="93">
        <f t="shared" si="91"/>
        <v>0.8620689655</v>
      </c>
      <c r="U35" s="94">
        <f t="shared" si="91"/>
        <v>0.1788337206</v>
      </c>
      <c r="V35" s="93">
        <f t="shared" si="91"/>
        <v>0.3221136793</v>
      </c>
      <c r="W35" s="100">
        <f t="shared" si="91"/>
        <v>2.095107519</v>
      </c>
      <c r="X35" s="1"/>
      <c r="Y35" s="1"/>
      <c r="Z35" s="1"/>
      <c r="AA35" s="1"/>
      <c r="AB35" s="1"/>
      <c r="AC35" s="42" t="s">
        <v>32</v>
      </c>
      <c r="AD35" s="93"/>
      <c r="AE35" s="94"/>
      <c r="AF35" s="95"/>
      <c r="AG35" s="95"/>
      <c r="AH35" s="93"/>
      <c r="AI35" s="94"/>
      <c r="AJ35" s="88">
        <f t="shared" ref="AJ35:AU35" si="92">AJ16*100/AJ$22</f>
        <v>0.02580978191</v>
      </c>
      <c r="AK35" s="88">
        <f t="shared" si="92"/>
        <v>0.02631520167</v>
      </c>
      <c r="AL35" s="93">
        <f t="shared" si="92"/>
        <v>0.06634599436</v>
      </c>
      <c r="AM35" s="94">
        <f t="shared" si="92"/>
        <v>0.06814757625</v>
      </c>
      <c r="AN35" s="95">
        <f t="shared" si="92"/>
        <v>0.1840208557</v>
      </c>
      <c r="AO35" s="95">
        <f t="shared" si="92"/>
        <v>0.1934100626</v>
      </c>
      <c r="AP35" s="93">
        <f t="shared" si="92"/>
        <v>1.137026239</v>
      </c>
      <c r="AQ35" s="94">
        <f t="shared" si="92"/>
        <v>1.409311861</v>
      </c>
      <c r="AR35" s="95">
        <f t="shared" si="92"/>
        <v>10.02979146</v>
      </c>
      <c r="AS35" s="95">
        <f t="shared" si="92"/>
        <v>10.54060623</v>
      </c>
      <c r="AT35" s="93">
        <f t="shared" si="92"/>
        <v>17.24137931</v>
      </c>
      <c r="AU35" s="94">
        <f t="shared" si="92"/>
        <v>13.46699305</v>
      </c>
      <c r="AV35" s="93"/>
      <c r="AW35" s="94"/>
      <c r="AX35" s="93">
        <f t="shared" ref="AX35:AY35" si="93">AX16*100/AX$22</f>
        <v>0.2577000053</v>
      </c>
      <c r="AY35" s="100">
        <f t="shared" si="93"/>
        <v>1.931572943</v>
      </c>
      <c r="AZ35" s="1"/>
      <c r="BA35" s="1"/>
      <c r="BB35" s="1"/>
      <c r="BC35" s="1"/>
      <c r="BD35" s="1"/>
      <c r="BE35" s="42" t="s">
        <v>32</v>
      </c>
      <c r="BF35" s="105"/>
      <c r="BG35" s="106"/>
      <c r="BH35" s="107"/>
      <c r="BI35" s="107"/>
      <c r="BJ35" s="105"/>
      <c r="BK35" s="106"/>
      <c r="BL35" s="107">
        <f t="shared" ref="BL35:BW35" si="94">BL16*100/BL$22</f>
        <v>0.004257493188</v>
      </c>
      <c r="BM35" s="107">
        <f t="shared" si="94"/>
        <v>0.00572787552</v>
      </c>
      <c r="BN35" s="105">
        <f t="shared" si="94"/>
        <v>0.005109339873</v>
      </c>
      <c r="BO35" s="106">
        <f t="shared" si="94"/>
        <v>0.00560636446</v>
      </c>
      <c r="BP35" s="107">
        <f t="shared" si="94"/>
        <v>0.04112405757</v>
      </c>
      <c r="BQ35" s="107">
        <f t="shared" si="94"/>
        <v>0.04543286526</v>
      </c>
      <c r="BR35" s="105">
        <f t="shared" si="94"/>
        <v>0.7639518322</v>
      </c>
      <c r="BS35" s="106">
        <f t="shared" si="94"/>
        <v>0.9476894912</v>
      </c>
      <c r="BT35" s="107">
        <f t="shared" si="94"/>
        <v>8.474576271</v>
      </c>
      <c r="BU35" s="107">
        <f t="shared" si="94"/>
        <v>9.154068249</v>
      </c>
      <c r="BV35" s="105">
        <f t="shared" si="94"/>
        <v>20.58047493</v>
      </c>
      <c r="BW35" s="106">
        <f t="shared" si="94"/>
        <v>16.44835067</v>
      </c>
      <c r="BX35" s="105"/>
      <c r="BY35" s="106"/>
      <c r="BZ35" s="105">
        <f t="shared" ref="BZ35:CA35" si="95">BZ16*100/BZ$22</f>
        <v>0.2467308167</v>
      </c>
      <c r="CA35" s="28">
        <f t="shared" si="95"/>
        <v>2.084252093</v>
      </c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ht="12.75" customHeight="1">
      <c r="A36" s="43" t="s">
        <v>33</v>
      </c>
      <c r="B36" s="93" t="str">
        <f t="shared" ref="B36:W36" si="96">IF(ISBLANK(B17),"",B17*100/B$22)</f>
        <v/>
      </c>
      <c r="C36" s="94" t="str">
        <f t="shared" si="96"/>
        <v/>
      </c>
      <c r="D36" s="95" t="str">
        <f t="shared" si="96"/>
        <v/>
      </c>
      <c r="E36" s="95" t="str">
        <f t="shared" si="96"/>
        <v/>
      </c>
      <c r="F36" s="93" t="str">
        <f t="shared" si="96"/>
        <v/>
      </c>
      <c r="G36" s="94" t="str">
        <f t="shared" si="96"/>
        <v/>
      </c>
      <c r="H36" s="88" t="str">
        <f t="shared" si="96"/>
        <v/>
      </c>
      <c r="I36" s="88" t="str">
        <f t="shared" si="96"/>
        <v/>
      </c>
      <c r="J36" s="93">
        <f t="shared" si="96"/>
        <v>0.01137591718</v>
      </c>
      <c r="K36" s="94">
        <f t="shared" si="96"/>
        <v>0.01426443575</v>
      </c>
      <c r="L36" s="95">
        <f t="shared" si="96"/>
        <v>0.04923682915</v>
      </c>
      <c r="M36" s="95">
        <f t="shared" si="96"/>
        <v>0.05759812925</v>
      </c>
      <c r="N36" s="93">
        <f t="shared" si="96"/>
        <v>0.73755378</v>
      </c>
      <c r="O36" s="94">
        <f t="shared" si="96"/>
        <v>0.8670293953</v>
      </c>
      <c r="P36" s="95">
        <f t="shared" si="96"/>
        <v>5.617977528</v>
      </c>
      <c r="Q36" s="95">
        <f t="shared" si="96"/>
        <v>6.509224956</v>
      </c>
      <c r="R36" s="93">
        <f t="shared" si="96"/>
        <v>12.0906801</v>
      </c>
      <c r="S36" s="94">
        <f t="shared" si="96"/>
        <v>10.23710272</v>
      </c>
      <c r="T36" s="93">
        <f t="shared" si="96"/>
        <v>0.8620689655</v>
      </c>
      <c r="U36" s="94">
        <f t="shared" si="96"/>
        <v>0.1350904696</v>
      </c>
      <c r="V36" s="93">
        <f t="shared" si="96"/>
        <v>0.1533874663</v>
      </c>
      <c r="W36" s="100">
        <f t="shared" si="96"/>
        <v>1.269410815</v>
      </c>
      <c r="X36" s="1"/>
      <c r="Y36" s="1"/>
      <c r="Z36" s="1"/>
      <c r="AA36" s="1"/>
      <c r="AB36" s="1"/>
      <c r="AC36" s="43" t="s">
        <v>33</v>
      </c>
      <c r="AD36" s="93"/>
      <c r="AE36" s="94"/>
      <c r="AF36" s="95"/>
      <c r="AG36" s="95"/>
      <c r="AH36" s="93"/>
      <c r="AI36" s="94"/>
      <c r="AJ36" s="88"/>
      <c r="AK36" s="88"/>
      <c r="AL36" s="93">
        <f t="shared" ref="AL36:AY36" si="97">AL17*100/AL$22</f>
        <v>0.02764416432</v>
      </c>
      <c r="AM36" s="94">
        <f t="shared" si="97"/>
        <v>0.02703726063</v>
      </c>
      <c r="AN36" s="95">
        <f t="shared" si="97"/>
        <v>0.06900782089</v>
      </c>
      <c r="AO36" s="95">
        <f t="shared" si="97"/>
        <v>0.07506671335</v>
      </c>
      <c r="AP36" s="93">
        <f t="shared" si="97"/>
        <v>0.4081632653</v>
      </c>
      <c r="AQ36" s="94">
        <f t="shared" si="97"/>
        <v>0.4882037357</v>
      </c>
      <c r="AR36" s="95">
        <f t="shared" si="97"/>
        <v>3.872889772</v>
      </c>
      <c r="AS36" s="95">
        <f t="shared" si="97"/>
        <v>4.481901751</v>
      </c>
      <c r="AT36" s="93">
        <f t="shared" si="97"/>
        <v>16.74876847</v>
      </c>
      <c r="AU36" s="94">
        <f t="shared" si="97"/>
        <v>15.77552366</v>
      </c>
      <c r="AV36" s="93">
        <f t="shared" si="97"/>
        <v>2.857142857</v>
      </c>
      <c r="AW36" s="94">
        <f t="shared" si="97"/>
        <v>0.6814898017</v>
      </c>
      <c r="AX36" s="93">
        <f t="shared" si="97"/>
        <v>0.1346061883</v>
      </c>
      <c r="AY36" s="100">
        <f t="shared" si="97"/>
        <v>1.704715998</v>
      </c>
      <c r="AZ36" s="1"/>
      <c r="BA36" s="1"/>
      <c r="BB36" s="1"/>
      <c r="BC36" s="1"/>
      <c r="BD36" s="1"/>
      <c r="BE36" s="43" t="s">
        <v>33</v>
      </c>
      <c r="BF36" s="105"/>
      <c r="BG36" s="106"/>
      <c r="BH36" s="107"/>
      <c r="BI36" s="107"/>
      <c r="BJ36" s="105"/>
      <c r="BK36" s="106"/>
      <c r="BL36" s="107"/>
      <c r="BM36" s="107"/>
      <c r="BN36" s="105"/>
      <c r="BO36" s="106"/>
      <c r="BP36" s="107">
        <f t="shared" ref="BP36:CA36" si="98">BP17*100/BP$22</f>
        <v>0.006854009596</v>
      </c>
      <c r="BQ36" s="107">
        <f t="shared" si="98"/>
        <v>0.006428677115</v>
      </c>
      <c r="BR36" s="105">
        <f t="shared" si="98"/>
        <v>0.1035866891</v>
      </c>
      <c r="BS36" s="106">
        <f t="shared" si="98"/>
        <v>0.1264356352</v>
      </c>
      <c r="BT36" s="107">
        <f t="shared" si="98"/>
        <v>1.427297056</v>
      </c>
      <c r="BU36" s="107">
        <f t="shared" si="98"/>
        <v>1.569092638</v>
      </c>
      <c r="BV36" s="105">
        <f t="shared" si="98"/>
        <v>13.45646438</v>
      </c>
      <c r="BW36" s="106">
        <f t="shared" si="98"/>
        <v>12.60505482</v>
      </c>
      <c r="BX36" s="105">
        <f t="shared" si="98"/>
        <v>2.597402597</v>
      </c>
      <c r="BY36" s="106">
        <f t="shared" si="98"/>
        <v>0.6690575691</v>
      </c>
      <c r="BZ36" s="105">
        <f t="shared" si="98"/>
        <v>0.08018751542</v>
      </c>
      <c r="CA36" s="28">
        <f t="shared" si="98"/>
        <v>1.183116918</v>
      </c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ht="12.75" customHeight="1">
      <c r="A37" s="44" t="s">
        <v>35</v>
      </c>
      <c r="B37" s="93" t="str">
        <f t="shared" ref="B37:W37" si="99">IF(ISBLANK(B18),"",B18*100/B$22)</f>
        <v/>
      </c>
      <c r="C37" s="94" t="str">
        <f t="shared" si="99"/>
        <v/>
      </c>
      <c r="D37" s="95" t="str">
        <f t="shared" si="99"/>
        <v/>
      </c>
      <c r="E37" s="95" t="str">
        <f t="shared" si="99"/>
        <v/>
      </c>
      <c r="F37" s="93" t="str">
        <f t="shared" si="99"/>
        <v/>
      </c>
      <c r="G37" s="94" t="str">
        <f t="shared" si="99"/>
        <v/>
      </c>
      <c r="H37" s="88" t="str">
        <f t="shared" si="99"/>
        <v/>
      </c>
      <c r="I37" s="88" t="str">
        <f t="shared" si="99"/>
        <v/>
      </c>
      <c r="J37" s="93" t="str">
        <f t="shared" si="99"/>
        <v/>
      </c>
      <c r="K37" s="94" t="str">
        <f t="shared" si="99"/>
        <v/>
      </c>
      <c r="L37" s="95">
        <f t="shared" si="99"/>
        <v>0.02461841457</v>
      </c>
      <c r="M37" s="95">
        <f t="shared" si="99"/>
        <v>0.03192996846</v>
      </c>
      <c r="N37" s="93">
        <f t="shared" si="99"/>
        <v>0.430239705</v>
      </c>
      <c r="O37" s="94">
        <f t="shared" si="99"/>
        <v>0.5098352708</v>
      </c>
      <c r="P37" s="95">
        <f t="shared" si="99"/>
        <v>4.392236977</v>
      </c>
      <c r="Q37" s="95">
        <f t="shared" si="99"/>
        <v>4.557734107</v>
      </c>
      <c r="R37" s="93">
        <f t="shared" si="99"/>
        <v>18.13602015</v>
      </c>
      <c r="S37" s="94">
        <f t="shared" si="99"/>
        <v>18.35253474</v>
      </c>
      <c r="T37" s="93">
        <f t="shared" si="99"/>
        <v>0.8620689655</v>
      </c>
      <c r="U37" s="94">
        <f t="shared" si="99"/>
        <v>0.1349759794</v>
      </c>
      <c r="V37" s="93">
        <f t="shared" si="99"/>
        <v>0.1409247347</v>
      </c>
      <c r="W37" s="100">
        <f t="shared" si="99"/>
        <v>1.634643566</v>
      </c>
      <c r="X37" s="1"/>
      <c r="Y37" s="1"/>
      <c r="Z37" s="1"/>
      <c r="AA37" s="1"/>
      <c r="AB37" s="1"/>
      <c r="AC37" s="44" t="s">
        <v>35</v>
      </c>
      <c r="AD37" s="93"/>
      <c r="AE37" s="94"/>
      <c r="AF37" s="95"/>
      <c r="AG37" s="95"/>
      <c r="AH37" s="93"/>
      <c r="AI37" s="94"/>
      <c r="AJ37" s="88">
        <f t="shared" ref="AJ37:AU37" si="100">AJ18*100/AJ$22</f>
        <v>0.004301630318</v>
      </c>
      <c r="AK37" s="88">
        <f t="shared" si="100"/>
        <v>0.005440457093</v>
      </c>
      <c r="AL37" s="93">
        <f t="shared" si="100"/>
        <v>0.02764416432</v>
      </c>
      <c r="AM37" s="94">
        <f t="shared" si="100"/>
        <v>0.02508414873</v>
      </c>
      <c r="AN37" s="95">
        <f t="shared" si="100"/>
        <v>0.01533507131</v>
      </c>
      <c r="AO37" s="95">
        <f t="shared" si="100"/>
        <v>0.01532348673</v>
      </c>
      <c r="AP37" s="93">
        <f t="shared" si="100"/>
        <v>0.1749271137</v>
      </c>
      <c r="AQ37" s="94">
        <f t="shared" si="100"/>
        <v>0.2136255439</v>
      </c>
      <c r="AR37" s="95">
        <f t="shared" si="100"/>
        <v>1.688182721</v>
      </c>
      <c r="AS37" s="95">
        <f t="shared" si="100"/>
        <v>1.830012979</v>
      </c>
      <c r="AT37" s="93">
        <f t="shared" si="100"/>
        <v>16.74876847</v>
      </c>
      <c r="AU37" s="94">
        <f t="shared" si="100"/>
        <v>20.13689758</v>
      </c>
      <c r="AV37" s="93"/>
      <c r="AW37" s="94"/>
      <c r="AX37" s="93">
        <f t="shared" ref="AX37:AY37" si="101">AX18*100/AX$22</f>
        <v>0.092984538</v>
      </c>
      <c r="AY37" s="100">
        <f t="shared" si="101"/>
        <v>1.596404846</v>
      </c>
      <c r="AZ37" s="1"/>
      <c r="BA37" s="1"/>
      <c r="BB37" s="1"/>
      <c r="BC37" s="1"/>
      <c r="BD37" s="1"/>
      <c r="BE37" s="44" t="s">
        <v>35</v>
      </c>
      <c r="BF37" s="105"/>
      <c r="BG37" s="106"/>
      <c r="BH37" s="107"/>
      <c r="BI37" s="107"/>
      <c r="BJ37" s="105"/>
      <c r="BK37" s="106"/>
      <c r="BL37" s="107"/>
      <c r="BM37" s="107"/>
      <c r="BN37" s="105"/>
      <c r="BO37" s="106"/>
      <c r="BP37" s="107"/>
      <c r="BQ37" s="107"/>
      <c r="BR37" s="105">
        <f t="shared" ref="BR37:CA37" si="102">BR18*100/BR$22</f>
        <v>0.02589667228</v>
      </c>
      <c r="BS37" s="106">
        <f t="shared" si="102"/>
        <v>0.03363080298</v>
      </c>
      <c r="BT37" s="107">
        <f t="shared" si="102"/>
        <v>0.8028545941</v>
      </c>
      <c r="BU37" s="107">
        <f t="shared" si="102"/>
        <v>0.9608259145</v>
      </c>
      <c r="BV37" s="105">
        <f t="shared" si="102"/>
        <v>18.46965699</v>
      </c>
      <c r="BW37" s="106">
        <f t="shared" si="102"/>
        <v>23.55663866</v>
      </c>
      <c r="BX37" s="105">
        <f t="shared" si="102"/>
        <v>2.597402597</v>
      </c>
      <c r="BY37" s="106">
        <f t="shared" si="102"/>
        <v>0.68007974</v>
      </c>
      <c r="BZ37" s="105">
        <f t="shared" si="102"/>
        <v>0.08532774077</v>
      </c>
      <c r="CA37" s="28">
        <f t="shared" si="102"/>
        <v>1.911001531</v>
      </c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ht="12.75" customHeight="1">
      <c r="A38" s="44" t="s">
        <v>39</v>
      </c>
      <c r="B38" s="93" t="str">
        <f t="shared" ref="B38:W38" si="103">IF(ISBLANK(B19),"",B19*100/B$22)</f>
        <v/>
      </c>
      <c r="C38" s="94" t="str">
        <f t="shared" si="103"/>
        <v/>
      </c>
      <c r="D38" s="95" t="str">
        <f t="shared" si="103"/>
        <v/>
      </c>
      <c r="E38" s="95" t="str">
        <f t="shared" si="103"/>
        <v/>
      </c>
      <c r="F38" s="93" t="str">
        <f t="shared" si="103"/>
        <v/>
      </c>
      <c r="G38" s="94" t="str">
        <f t="shared" si="103"/>
        <v/>
      </c>
      <c r="H38" s="95" t="str">
        <f t="shared" si="103"/>
        <v/>
      </c>
      <c r="I38" s="95" t="str">
        <f t="shared" si="103"/>
        <v/>
      </c>
      <c r="J38" s="93" t="str">
        <f t="shared" si="103"/>
        <v/>
      </c>
      <c r="K38" s="94" t="str">
        <f t="shared" si="103"/>
        <v/>
      </c>
      <c r="L38" s="95">
        <f t="shared" si="103"/>
        <v>0.008206138191</v>
      </c>
      <c r="M38" s="95">
        <f t="shared" si="103"/>
        <v>0.01085185285</v>
      </c>
      <c r="N38" s="93">
        <f t="shared" si="103"/>
        <v>0.12292563</v>
      </c>
      <c r="O38" s="94">
        <f t="shared" si="103"/>
        <v>0.1541566385</v>
      </c>
      <c r="P38" s="95">
        <f t="shared" si="103"/>
        <v>2.553626149</v>
      </c>
      <c r="Q38" s="95">
        <f t="shared" si="103"/>
        <v>2.930918562</v>
      </c>
      <c r="R38" s="93">
        <f t="shared" si="103"/>
        <v>20.65491184</v>
      </c>
      <c r="S38" s="94">
        <f t="shared" si="103"/>
        <v>30.53109609</v>
      </c>
      <c r="T38" s="93">
        <f t="shared" si="103"/>
        <v>11.20689655</v>
      </c>
      <c r="U38" s="94">
        <f t="shared" si="103"/>
        <v>2.050475917</v>
      </c>
      <c r="V38" s="93">
        <f t="shared" si="103"/>
        <v>0.1236686447</v>
      </c>
      <c r="W38" s="100">
        <f t="shared" si="103"/>
        <v>2.93963784</v>
      </c>
      <c r="X38" s="1"/>
      <c r="Y38" s="1"/>
      <c r="Z38" s="1"/>
      <c r="AA38" s="1"/>
      <c r="AB38" s="1"/>
      <c r="AC38" s="44" t="s">
        <v>39</v>
      </c>
      <c r="AD38" s="93"/>
      <c r="AE38" s="94"/>
      <c r="AF38" s="95"/>
      <c r="AG38" s="95"/>
      <c r="AH38" s="93"/>
      <c r="AI38" s="94"/>
      <c r="AJ38" s="95"/>
      <c r="AK38" s="95"/>
      <c r="AL38" s="93">
        <f t="shared" ref="AL38:AY38" si="104">AL19*100/AL$22</f>
        <v>0.005528832863</v>
      </c>
      <c r="AM38" s="94">
        <f t="shared" si="104"/>
        <v>0.007631298924</v>
      </c>
      <c r="AN38" s="95">
        <f t="shared" si="104"/>
        <v>0</v>
      </c>
      <c r="AO38" s="95">
        <f t="shared" si="104"/>
        <v>0</v>
      </c>
      <c r="AP38" s="93">
        <f t="shared" si="104"/>
        <v>0.1166180758</v>
      </c>
      <c r="AQ38" s="94">
        <f t="shared" si="104"/>
        <v>0.1206941204</v>
      </c>
      <c r="AR38" s="95">
        <f t="shared" si="104"/>
        <v>0.8937437934</v>
      </c>
      <c r="AS38" s="95">
        <f t="shared" si="104"/>
        <v>1.106886866</v>
      </c>
      <c r="AT38" s="93">
        <f t="shared" si="104"/>
        <v>17.73399015</v>
      </c>
      <c r="AU38" s="94">
        <f t="shared" si="104"/>
        <v>25.702795</v>
      </c>
      <c r="AV38" s="93">
        <f t="shared" si="104"/>
        <v>17.14285714</v>
      </c>
      <c r="AW38" s="94">
        <f t="shared" si="104"/>
        <v>3.904205402</v>
      </c>
      <c r="AX38" s="93">
        <f t="shared" si="104"/>
        <v>0.09564123909</v>
      </c>
      <c r="AY38" s="100">
        <f t="shared" si="104"/>
        <v>3.015910632</v>
      </c>
      <c r="AZ38" s="1"/>
      <c r="BA38" s="1"/>
      <c r="BB38" s="1"/>
      <c r="BC38" s="1"/>
      <c r="BD38" s="1"/>
      <c r="BE38" s="44" t="s">
        <v>39</v>
      </c>
      <c r="BF38" s="105"/>
      <c r="BG38" s="106"/>
      <c r="BH38" s="107"/>
      <c r="BI38" s="107"/>
      <c r="BJ38" s="105"/>
      <c r="BK38" s="106"/>
      <c r="BL38" s="107"/>
      <c r="BM38" s="107"/>
      <c r="BN38" s="105"/>
      <c r="BO38" s="106"/>
      <c r="BP38" s="107"/>
      <c r="BQ38" s="107"/>
      <c r="BR38" s="105"/>
      <c r="BS38" s="106"/>
      <c r="BT38" s="107">
        <f t="shared" ref="BT38:CA38" si="105">BT19*100/BT$22</f>
        <v>0.178412132</v>
      </c>
      <c r="BU38" s="107">
        <f t="shared" si="105"/>
        <v>0.2113649368</v>
      </c>
      <c r="BV38" s="105">
        <f t="shared" si="105"/>
        <v>10.02638522</v>
      </c>
      <c r="BW38" s="106">
        <f t="shared" si="105"/>
        <v>18.87685231</v>
      </c>
      <c r="BX38" s="105">
        <f t="shared" si="105"/>
        <v>27.27272727</v>
      </c>
      <c r="BY38" s="106">
        <f t="shared" si="105"/>
        <v>7.043286901</v>
      </c>
      <c r="BZ38" s="105">
        <f t="shared" si="105"/>
        <v>0.06271074924</v>
      </c>
      <c r="CA38" s="28">
        <f t="shared" si="105"/>
        <v>2.710643219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ht="12.75" customHeight="1">
      <c r="A39" s="50" t="s">
        <v>40</v>
      </c>
      <c r="B39" s="129" t="str">
        <f t="shared" ref="B39:W39" si="106">IF(ISBLANK(B20),"",B20*100/B$22)</f>
        <v/>
      </c>
      <c r="C39" s="130" t="str">
        <f t="shared" si="106"/>
        <v/>
      </c>
      <c r="D39" s="131" t="str">
        <f t="shared" si="106"/>
        <v/>
      </c>
      <c r="E39" s="131" t="str">
        <f t="shared" si="106"/>
        <v/>
      </c>
      <c r="F39" s="129" t="str">
        <f t="shared" si="106"/>
        <v/>
      </c>
      <c r="G39" s="130" t="str">
        <f t="shared" si="106"/>
        <v/>
      </c>
      <c r="H39" s="131" t="str">
        <f t="shared" si="106"/>
        <v/>
      </c>
      <c r="I39" s="131" t="str">
        <f t="shared" si="106"/>
        <v/>
      </c>
      <c r="J39" s="129" t="str">
        <f t="shared" si="106"/>
        <v/>
      </c>
      <c r="K39" s="130" t="str">
        <f t="shared" si="106"/>
        <v/>
      </c>
      <c r="L39" s="131" t="str">
        <f t="shared" si="106"/>
        <v/>
      </c>
      <c r="M39" s="131" t="str">
        <f t="shared" si="106"/>
        <v/>
      </c>
      <c r="N39" s="93" t="str">
        <f t="shared" si="106"/>
        <v/>
      </c>
      <c r="O39" s="94" t="str">
        <f t="shared" si="106"/>
        <v/>
      </c>
      <c r="P39" s="95">
        <f t="shared" si="106"/>
        <v>0.2042900919</v>
      </c>
      <c r="Q39" s="95">
        <f t="shared" si="106"/>
        <v>0.2477012142</v>
      </c>
      <c r="R39" s="93">
        <f t="shared" si="106"/>
        <v>5.793450882</v>
      </c>
      <c r="S39" s="94">
        <f t="shared" si="106"/>
        <v>7.696429783</v>
      </c>
      <c r="T39" s="93">
        <f t="shared" si="106"/>
        <v>32.75862069</v>
      </c>
      <c r="U39" s="94">
        <f t="shared" si="106"/>
        <v>8.966319027</v>
      </c>
      <c r="V39" s="93">
        <f t="shared" si="106"/>
        <v>0.06039631487</v>
      </c>
      <c r="W39" s="100">
        <f t="shared" si="106"/>
        <v>3.552360775</v>
      </c>
      <c r="X39" s="1"/>
      <c r="Y39" s="1"/>
      <c r="Z39" s="1"/>
      <c r="AA39" s="1"/>
      <c r="AB39" s="1"/>
      <c r="AC39" s="50" t="s">
        <v>40</v>
      </c>
      <c r="AD39" s="129"/>
      <c r="AE39" s="130"/>
      <c r="AF39" s="131"/>
      <c r="AG39" s="131"/>
      <c r="AH39" s="129"/>
      <c r="AI39" s="130"/>
      <c r="AJ39" s="131"/>
      <c r="AK39" s="131"/>
      <c r="AL39" s="129"/>
      <c r="AM39" s="130"/>
      <c r="AN39" s="131"/>
      <c r="AO39" s="131"/>
      <c r="AP39" s="93">
        <f t="shared" ref="AP39:AY39" si="107">AP20*100/AP$22</f>
        <v>0.02915451895</v>
      </c>
      <c r="AQ39" s="94">
        <f t="shared" si="107"/>
        <v>0.03223995712</v>
      </c>
      <c r="AR39" s="95">
        <f t="shared" si="107"/>
        <v>0.09930486594</v>
      </c>
      <c r="AS39" s="95">
        <f t="shared" si="107"/>
        <v>0.07861662307</v>
      </c>
      <c r="AT39" s="93">
        <f t="shared" si="107"/>
        <v>1.97044335</v>
      </c>
      <c r="AU39" s="94">
        <f t="shared" si="107"/>
        <v>3.174873487</v>
      </c>
      <c r="AV39" s="93">
        <f t="shared" si="107"/>
        <v>28.57142857</v>
      </c>
      <c r="AW39" s="94">
        <f t="shared" si="107"/>
        <v>8.516864597</v>
      </c>
      <c r="AX39" s="93">
        <f t="shared" si="107"/>
        <v>0.03630824817</v>
      </c>
      <c r="AY39" s="100">
        <f t="shared" si="107"/>
        <v>2.617294919</v>
      </c>
      <c r="AZ39" s="1"/>
      <c r="BA39" s="1"/>
      <c r="BB39" s="1"/>
      <c r="BC39" s="1"/>
      <c r="BD39" s="1"/>
      <c r="BE39" s="50" t="s">
        <v>40</v>
      </c>
      <c r="BF39" s="132"/>
      <c r="BG39" s="133"/>
      <c r="BH39" s="134"/>
      <c r="BI39" s="134"/>
      <c r="BJ39" s="132"/>
      <c r="BK39" s="133"/>
      <c r="BL39" s="134"/>
      <c r="BM39" s="134"/>
      <c r="BN39" s="132"/>
      <c r="BO39" s="133"/>
      <c r="BP39" s="134"/>
      <c r="BQ39" s="134"/>
      <c r="BR39" s="132"/>
      <c r="BS39" s="133"/>
      <c r="BT39" s="107">
        <f t="shared" ref="BT39:CA39" si="108">BT20*100/BT$22</f>
        <v>0.08920606601</v>
      </c>
      <c r="BU39" s="107">
        <f t="shared" si="108"/>
        <v>0.07290024185</v>
      </c>
      <c r="BV39" s="105">
        <f t="shared" si="108"/>
        <v>1.055408971</v>
      </c>
      <c r="BW39" s="106">
        <f t="shared" si="108"/>
        <v>2.119528455</v>
      </c>
      <c r="BX39" s="105">
        <f t="shared" si="108"/>
        <v>27.27272727</v>
      </c>
      <c r="BY39" s="106">
        <f t="shared" si="108"/>
        <v>9.717082398</v>
      </c>
      <c r="BZ39" s="105">
        <f t="shared" si="108"/>
        <v>0.02672917181</v>
      </c>
      <c r="CA39" s="28">
        <f t="shared" si="108"/>
        <v>1.992496442</v>
      </c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ht="12.75" customHeight="1">
      <c r="A40" s="45" t="s">
        <v>38</v>
      </c>
      <c r="B40" s="142" t="str">
        <f t="shared" ref="B40:W40" si="109">IF(ISBLANK(B21),"",B21*100/B$22)</f>
        <v/>
      </c>
      <c r="C40" s="143" t="str">
        <f t="shared" si="109"/>
        <v/>
      </c>
      <c r="D40" s="144" t="str">
        <f t="shared" si="109"/>
        <v/>
      </c>
      <c r="E40" s="144" t="str">
        <f t="shared" si="109"/>
        <v/>
      </c>
      <c r="F40" s="142" t="str">
        <f t="shared" si="109"/>
        <v/>
      </c>
      <c r="G40" s="143" t="str">
        <f t="shared" si="109"/>
        <v/>
      </c>
      <c r="H40" s="144" t="str">
        <f t="shared" si="109"/>
        <v/>
      </c>
      <c r="I40" s="144" t="str">
        <f t="shared" si="109"/>
        <v/>
      </c>
      <c r="J40" s="142" t="str">
        <f t="shared" si="109"/>
        <v/>
      </c>
      <c r="K40" s="143" t="str">
        <f t="shared" si="109"/>
        <v/>
      </c>
      <c r="L40" s="144" t="str">
        <f t="shared" si="109"/>
        <v/>
      </c>
      <c r="M40" s="144" t="str">
        <f t="shared" si="109"/>
        <v/>
      </c>
      <c r="N40" s="142" t="str">
        <f t="shared" si="109"/>
        <v/>
      </c>
      <c r="O40" s="143" t="str">
        <f t="shared" si="109"/>
        <v/>
      </c>
      <c r="P40" s="144">
        <f t="shared" si="109"/>
        <v>0.102145046</v>
      </c>
      <c r="Q40" s="144">
        <f t="shared" si="109"/>
        <v>0.1245236036</v>
      </c>
      <c r="R40" s="93">
        <f t="shared" si="109"/>
        <v>0.7556675063</v>
      </c>
      <c r="S40" s="94">
        <f t="shared" si="109"/>
        <v>1.475210244</v>
      </c>
      <c r="T40" s="142">
        <f t="shared" si="109"/>
        <v>53.44827586</v>
      </c>
      <c r="U40" s="143">
        <f t="shared" si="109"/>
        <v>88.53430489</v>
      </c>
      <c r="V40" s="142">
        <f t="shared" si="109"/>
        <v>0.06327232986</v>
      </c>
      <c r="W40" s="145">
        <f t="shared" si="109"/>
        <v>29.93646494</v>
      </c>
      <c r="X40" s="1"/>
      <c r="Y40" s="1"/>
      <c r="Z40" s="1"/>
      <c r="AA40" s="1"/>
      <c r="AB40" s="1"/>
      <c r="AC40" s="45" t="s">
        <v>38</v>
      </c>
      <c r="AD40" s="142"/>
      <c r="AE40" s="143"/>
      <c r="AF40" s="144"/>
      <c r="AG40" s="144"/>
      <c r="AH40" s="142"/>
      <c r="AI40" s="143"/>
      <c r="AJ40" s="144"/>
      <c r="AK40" s="144"/>
      <c r="AL40" s="142"/>
      <c r="AM40" s="143"/>
      <c r="AN40" s="144"/>
      <c r="AO40" s="144"/>
      <c r="AP40" s="142"/>
      <c r="AQ40" s="143"/>
      <c r="AR40" s="144"/>
      <c r="AS40" s="144"/>
      <c r="AT40" s="93">
        <f t="shared" ref="AT40:AY40" si="110">AT21*100/AT$22</f>
        <v>0.2463054187</v>
      </c>
      <c r="AU40" s="94">
        <f t="shared" si="110"/>
        <v>0.3050224178</v>
      </c>
      <c r="AV40" s="142">
        <f t="shared" si="110"/>
        <v>51.42857143</v>
      </c>
      <c r="AW40" s="143">
        <f t="shared" si="110"/>
        <v>86.8974402</v>
      </c>
      <c r="AX40" s="142">
        <f t="shared" si="110"/>
        <v>0.04870618657</v>
      </c>
      <c r="AY40" s="145">
        <f t="shared" si="110"/>
        <v>24.30532855</v>
      </c>
      <c r="AZ40" s="1"/>
      <c r="BA40" s="1"/>
      <c r="BB40" s="1"/>
      <c r="BC40" s="1"/>
      <c r="BD40" s="1"/>
      <c r="BE40" s="45" t="s">
        <v>38</v>
      </c>
      <c r="BF40" s="139"/>
      <c r="BG40" s="140"/>
      <c r="BH40" s="141"/>
      <c r="BI40" s="141"/>
      <c r="BJ40" s="139"/>
      <c r="BK40" s="140"/>
      <c r="BL40" s="141"/>
      <c r="BM40" s="141"/>
      <c r="BN40" s="139"/>
      <c r="BO40" s="140"/>
      <c r="BP40" s="141"/>
      <c r="BQ40" s="141"/>
      <c r="BR40" s="139"/>
      <c r="BS40" s="140"/>
      <c r="BT40" s="141"/>
      <c r="BU40" s="141"/>
      <c r="BV40" s="105">
        <f t="shared" ref="BV40:CA40" si="111">BV21*100/BV$22</f>
        <v>0.2638522427</v>
      </c>
      <c r="BW40" s="106">
        <f t="shared" si="111"/>
        <v>2.677706164</v>
      </c>
      <c r="BX40" s="139">
        <f t="shared" si="111"/>
        <v>40.25974026</v>
      </c>
      <c r="BY40" s="140">
        <f t="shared" si="111"/>
        <v>91.60757579</v>
      </c>
      <c r="BZ40" s="139">
        <f t="shared" si="111"/>
        <v>0.03289744222</v>
      </c>
      <c r="CA40" s="49">
        <f t="shared" si="111"/>
        <v>17.48693691</v>
      </c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ht="12.75" customHeight="1">
      <c r="A41" s="55" t="s">
        <v>17</v>
      </c>
      <c r="B41" s="57">
        <f t="shared" ref="B41:W41" si="112">IF(ISBLANK(B22),"",B22*100/B$22)</f>
        <v>100</v>
      </c>
      <c r="C41" s="58">
        <f t="shared" si="112"/>
        <v>100</v>
      </c>
      <c r="D41" s="59">
        <f t="shared" si="112"/>
        <v>100</v>
      </c>
      <c r="E41" s="59">
        <f t="shared" si="112"/>
        <v>100</v>
      </c>
      <c r="F41" s="57">
        <f t="shared" si="112"/>
        <v>100</v>
      </c>
      <c r="G41" s="58">
        <f t="shared" si="112"/>
        <v>100</v>
      </c>
      <c r="H41" s="59">
        <f t="shared" si="112"/>
        <v>100</v>
      </c>
      <c r="I41" s="59">
        <f t="shared" si="112"/>
        <v>100</v>
      </c>
      <c r="J41" s="57">
        <f t="shared" si="112"/>
        <v>100</v>
      </c>
      <c r="K41" s="58">
        <f t="shared" si="112"/>
        <v>100</v>
      </c>
      <c r="L41" s="59">
        <f t="shared" si="112"/>
        <v>100</v>
      </c>
      <c r="M41" s="59">
        <f t="shared" si="112"/>
        <v>100</v>
      </c>
      <c r="N41" s="57">
        <f t="shared" si="112"/>
        <v>100</v>
      </c>
      <c r="O41" s="58">
        <f t="shared" si="112"/>
        <v>100</v>
      </c>
      <c r="P41" s="59">
        <f t="shared" si="112"/>
        <v>100</v>
      </c>
      <c r="Q41" s="59">
        <f t="shared" si="112"/>
        <v>100</v>
      </c>
      <c r="R41" s="57">
        <f t="shared" si="112"/>
        <v>100</v>
      </c>
      <c r="S41" s="58">
        <f t="shared" si="112"/>
        <v>100</v>
      </c>
      <c r="T41" s="57">
        <f t="shared" si="112"/>
        <v>100</v>
      </c>
      <c r="U41" s="58">
        <f t="shared" si="112"/>
        <v>100</v>
      </c>
      <c r="V41" s="57">
        <f t="shared" si="112"/>
        <v>100</v>
      </c>
      <c r="W41" s="64">
        <f t="shared" si="112"/>
        <v>100</v>
      </c>
      <c r="X41" s="1"/>
      <c r="Y41" s="1"/>
      <c r="Z41" s="1"/>
      <c r="AA41" s="1"/>
      <c r="AB41" s="1"/>
      <c r="AC41" s="55" t="s">
        <v>17</v>
      </c>
      <c r="AD41" s="57">
        <f t="shared" ref="AD41:AY41" si="113">AD22*100/AD$22</f>
        <v>100</v>
      </c>
      <c r="AE41" s="58">
        <f t="shared" si="113"/>
        <v>100</v>
      </c>
      <c r="AF41" s="59">
        <f t="shared" si="113"/>
        <v>100</v>
      </c>
      <c r="AG41" s="59">
        <f t="shared" si="113"/>
        <v>100</v>
      </c>
      <c r="AH41" s="57">
        <f t="shared" si="113"/>
        <v>100</v>
      </c>
      <c r="AI41" s="58">
        <f t="shared" si="113"/>
        <v>100</v>
      </c>
      <c r="AJ41" s="59">
        <f t="shared" si="113"/>
        <v>100</v>
      </c>
      <c r="AK41" s="59">
        <f t="shared" si="113"/>
        <v>100</v>
      </c>
      <c r="AL41" s="57">
        <f t="shared" si="113"/>
        <v>100</v>
      </c>
      <c r="AM41" s="58">
        <f t="shared" si="113"/>
        <v>100</v>
      </c>
      <c r="AN41" s="59">
        <f t="shared" si="113"/>
        <v>100</v>
      </c>
      <c r="AO41" s="59">
        <f t="shared" si="113"/>
        <v>100</v>
      </c>
      <c r="AP41" s="57">
        <f t="shared" si="113"/>
        <v>100</v>
      </c>
      <c r="AQ41" s="58">
        <f t="shared" si="113"/>
        <v>100</v>
      </c>
      <c r="AR41" s="59">
        <f t="shared" si="113"/>
        <v>100</v>
      </c>
      <c r="AS41" s="59">
        <f t="shared" si="113"/>
        <v>100</v>
      </c>
      <c r="AT41" s="57">
        <f t="shared" si="113"/>
        <v>100</v>
      </c>
      <c r="AU41" s="58">
        <f t="shared" si="113"/>
        <v>100</v>
      </c>
      <c r="AV41" s="57">
        <f t="shared" si="113"/>
        <v>100</v>
      </c>
      <c r="AW41" s="58">
        <f t="shared" si="113"/>
        <v>100</v>
      </c>
      <c r="AX41" s="57">
        <f t="shared" si="113"/>
        <v>100</v>
      </c>
      <c r="AY41" s="64">
        <f t="shared" si="113"/>
        <v>100</v>
      </c>
      <c r="AZ41" s="1"/>
      <c r="BA41" s="1"/>
      <c r="BB41" s="1"/>
      <c r="BC41" s="1"/>
      <c r="BD41" s="1"/>
      <c r="BE41" s="55" t="s">
        <v>17</v>
      </c>
      <c r="BF41" s="57">
        <f t="shared" ref="BF41:CA41" si="114">BF22*100/BF$22</f>
        <v>100</v>
      </c>
      <c r="BG41" s="58">
        <f t="shared" si="114"/>
        <v>100</v>
      </c>
      <c r="BH41" s="59">
        <f t="shared" si="114"/>
        <v>100</v>
      </c>
      <c r="BI41" s="59">
        <f t="shared" si="114"/>
        <v>100</v>
      </c>
      <c r="BJ41" s="57">
        <f t="shared" si="114"/>
        <v>100</v>
      </c>
      <c r="BK41" s="58">
        <f t="shared" si="114"/>
        <v>100</v>
      </c>
      <c r="BL41" s="59">
        <f t="shared" si="114"/>
        <v>100</v>
      </c>
      <c r="BM41" s="59">
        <f t="shared" si="114"/>
        <v>100</v>
      </c>
      <c r="BN41" s="57">
        <f t="shared" si="114"/>
        <v>100</v>
      </c>
      <c r="BO41" s="58">
        <f t="shared" si="114"/>
        <v>100</v>
      </c>
      <c r="BP41" s="59">
        <f t="shared" si="114"/>
        <v>100</v>
      </c>
      <c r="BQ41" s="59">
        <f t="shared" si="114"/>
        <v>100</v>
      </c>
      <c r="BR41" s="57">
        <f t="shared" si="114"/>
        <v>100</v>
      </c>
      <c r="BS41" s="58">
        <f t="shared" si="114"/>
        <v>100</v>
      </c>
      <c r="BT41" s="59">
        <f t="shared" si="114"/>
        <v>100</v>
      </c>
      <c r="BU41" s="59">
        <f t="shared" si="114"/>
        <v>100</v>
      </c>
      <c r="BV41" s="57">
        <f t="shared" si="114"/>
        <v>100</v>
      </c>
      <c r="BW41" s="58">
        <f t="shared" si="114"/>
        <v>100</v>
      </c>
      <c r="BX41" s="57">
        <f t="shared" si="114"/>
        <v>100</v>
      </c>
      <c r="BY41" s="58">
        <f t="shared" si="114"/>
        <v>100</v>
      </c>
      <c r="BZ41" s="57">
        <f t="shared" si="114"/>
        <v>100</v>
      </c>
      <c r="CA41" s="64">
        <f t="shared" si="114"/>
        <v>100</v>
      </c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ht="12.75" customHeight="1">
      <c r="A42" s="1"/>
      <c r="B42" s="71" t="s">
        <v>48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3"/>
      <c r="X42" s="1"/>
      <c r="Y42" s="1"/>
      <c r="Z42" s="1"/>
      <c r="AA42" s="1"/>
      <c r="AB42" s="1"/>
      <c r="AC42" s="1"/>
      <c r="AD42" s="71" t="s">
        <v>48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3"/>
      <c r="AZ42" s="1"/>
      <c r="BA42" s="1"/>
      <c r="BB42" s="1"/>
      <c r="BC42" s="1"/>
      <c r="BD42" s="1"/>
      <c r="BE42" s="1"/>
      <c r="BF42" s="71" t="s">
        <v>48</v>
      </c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3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ht="12.75" customHeight="1">
      <c r="A43" s="18">
        <v>1.0</v>
      </c>
      <c r="B43" s="86">
        <f t="shared" ref="B43:B59" si="115">IF(ISBLANK(B6),"",B6*100/$V6)</f>
        <v>20.58391042</v>
      </c>
      <c r="C43" s="87">
        <f t="shared" ref="C43:C59" si="116">IF(ISBLANK(C6),"",C6*100/$W6)</f>
        <v>1.13811712</v>
      </c>
      <c r="D43" s="88">
        <f t="shared" ref="D43:D59" si="117">IF(ISBLANK(D6),"",D6*100/$V6)</f>
        <v>12.42977616</v>
      </c>
      <c r="E43" s="88">
        <f t="shared" ref="E43:E59" si="118">IF(ISBLANK(E6),"",E6*100/$W6)</f>
        <v>2.093816904</v>
      </c>
      <c r="F43" s="86">
        <f t="shared" ref="F43:F59" si="119">IF(ISBLANK(F6),"",F6*100/$V6)</f>
        <v>16.44023276</v>
      </c>
      <c r="G43" s="87">
        <f t="shared" ref="G43:G59" si="120">IF(ISBLANK(G6),"",G6*100/$W6)</f>
        <v>5.457331841</v>
      </c>
      <c r="H43" s="88">
        <f t="shared" ref="H43:H59" si="121">IF(ISBLANK(H6),"",H6*100/$V6)</f>
        <v>23.60777709</v>
      </c>
      <c r="I43" s="88">
        <f t="shared" ref="I43:I59" si="122">IF(ISBLANK(I6),"",I6*100/$W6)</f>
        <v>17.58373976</v>
      </c>
      <c r="J43" s="86">
        <f t="shared" ref="J43:J59" si="123">IF(ISBLANK(J6),"",J6*100/$V6)</f>
        <v>15.12059019</v>
      </c>
      <c r="K43" s="87">
        <f t="shared" ref="K43:K59" si="124">IF(ISBLANK(K6),"",K6*100/$W6)</f>
        <v>24.37602329</v>
      </c>
      <c r="L43" s="88">
        <f t="shared" ref="L43:L59" si="125">IF(ISBLANK(L6),"",L6*100/$V6)</f>
        <v>8.463307653</v>
      </c>
      <c r="M43" s="88">
        <f t="shared" ref="M43:M59" si="126">IF(ISBLANK(M6),"",M6*100/$W6)</f>
        <v>26.46827182</v>
      </c>
      <c r="N43" s="86">
        <f t="shared" ref="N43:N59" si="127">IF(ISBLANK(N6),"",N6*100/$V6)</f>
        <v>3.167142157</v>
      </c>
      <c r="O43" s="87">
        <f t="shared" ref="O43:O59" si="128">IF(ISBLANK(O6),"",O6*100/$W6)</f>
        <v>20.12589981</v>
      </c>
      <c r="P43" s="88">
        <f t="shared" ref="P43:P59" si="129">IF(ISBLANK(P6),"",P6*100/$V6)</f>
        <v>0.1772091445</v>
      </c>
      <c r="Q43" s="88">
        <f t="shared" ref="Q43:Q59" si="130">IF(ISBLANK(Q6),"",Q6*100/$W6)</f>
        <v>2.46497362</v>
      </c>
      <c r="R43" s="86">
        <f t="shared" ref="R43:R59" si="131">IF(ISBLANK(R6),"",R6*100/$V6)</f>
        <v>0.01005441955</v>
      </c>
      <c r="S43" s="87">
        <f t="shared" ref="S43:S59" si="132">IF(ISBLANK(S6),"",S6*100/$W6)</f>
        <v>0.2918258359</v>
      </c>
      <c r="T43" s="86" t="str">
        <f t="shared" ref="T43:T59" si="133">IF(ISBLANK(T6),"",T6*100/$V6)</f>
        <v/>
      </c>
      <c r="U43" s="87" t="str">
        <f t="shared" ref="U43:U59" si="134">IF(ISBLANK(U6),"",U6*100/$W6)</f>
        <v/>
      </c>
      <c r="V43" s="19">
        <f t="shared" ref="V43:V59" si="135">IF(ISBLANK(V6),"",V6*100/$V6)</f>
        <v>100</v>
      </c>
      <c r="W43" s="33">
        <f t="shared" ref="W43:W59" si="136">IF(ISBLANK(W6),"",W6*100/$W6)</f>
        <v>100</v>
      </c>
      <c r="X43" s="1"/>
      <c r="Y43" s="1"/>
      <c r="Z43" s="1"/>
      <c r="AA43" s="1"/>
      <c r="AB43" s="1"/>
      <c r="AC43" s="18">
        <v>1.0</v>
      </c>
      <c r="AD43" s="86">
        <f t="shared" ref="AD43:AD46" si="137">AD6*100/$AX6</f>
        <v>28.23189592</v>
      </c>
      <c r="AE43" s="87">
        <f t="shared" ref="AE43:AE46" si="138">AE6*100/$AY6</f>
        <v>1.446864351</v>
      </c>
      <c r="AF43" s="88">
        <f t="shared" ref="AF43:AF48" si="139">AF6*100/$AX6</f>
        <v>10.52015102</v>
      </c>
      <c r="AG43" s="88">
        <f t="shared" ref="AG43:AG48" si="140">AG6*100/$AY6</f>
        <v>1.836697733</v>
      </c>
      <c r="AH43" s="86">
        <f t="shared" ref="AH43:AH51" si="141">AH6*100/$AX6</f>
        <v>13.79753457</v>
      </c>
      <c r="AI43" s="87">
        <f t="shared" ref="AI43:AI51" si="142">AI6*100/$AY6</f>
        <v>4.761688968</v>
      </c>
      <c r="AJ43" s="88">
        <f t="shared" ref="AJ43:AJ53" si="143">AJ6*100/$AX6</f>
        <v>20.96183588</v>
      </c>
      <c r="AK43" s="88">
        <f t="shared" ref="AK43:AK53" si="144">AK6*100/$AY6</f>
        <v>16.28658516</v>
      </c>
      <c r="AL43" s="86">
        <f t="shared" ref="AL43:AL56" si="145">AL6*100/$AX6</f>
        <v>14.53102256</v>
      </c>
      <c r="AM43" s="87">
        <f t="shared" ref="AM43:AM56" si="146">AM6*100/$AY6</f>
        <v>24.16085573</v>
      </c>
      <c r="AN43" s="88">
        <f t="shared" ref="AN43:AN56" si="147">AN6*100/$AX6</f>
        <v>8.567594614</v>
      </c>
      <c r="AO43" s="88">
        <f t="shared" ref="AO43:AO56" si="148">AO6*100/$AY6</f>
        <v>27.59081025</v>
      </c>
      <c r="AP43" s="86">
        <f t="shared" ref="AP43:AP57" si="149">AP6*100/$AX6</f>
        <v>3.200054585</v>
      </c>
      <c r="AQ43" s="87">
        <f t="shared" ref="AQ43:AQ57" si="150">AQ6*100/$AY6</f>
        <v>20.93750078</v>
      </c>
      <c r="AR43" s="88">
        <f t="shared" ref="AR43:AR57" si="151">AR6*100/$AX6</f>
        <v>0.1751273654</v>
      </c>
      <c r="AS43" s="88">
        <f t="shared" ref="AS43:AS57" si="152">AS6*100/$AY6</f>
        <v>2.506580296</v>
      </c>
      <c r="AT43" s="86">
        <f t="shared" ref="AT43:AT59" si="153">AT6*100/$AX6</f>
        <v>0.01478347889</v>
      </c>
      <c r="AU43" s="87">
        <f t="shared" ref="AU43:AU59" si="154">AU6*100/$AY6</f>
        <v>0.4724167308</v>
      </c>
      <c r="AV43" s="86"/>
      <c r="AW43" s="87"/>
      <c r="AX43" s="19">
        <f t="shared" ref="AX43:AX59" si="155">AX6*100/$AX6</f>
        <v>100</v>
      </c>
      <c r="AY43" s="33">
        <f t="shared" ref="AY43:AY59" si="156">AY6*100/$AY6</f>
        <v>100</v>
      </c>
      <c r="AZ43" s="1"/>
      <c r="BA43" s="1"/>
      <c r="BB43" s="1"/>
      <c r="BC43" s="1"/>
      <c r="BD43" s="1"/>
      <c r="BE43" s="18">
        <v>1.0</v>
      </c>
      <c r="BF43" s="90">
        <f t="shared" ref="BF43:BF46" si="157">BF6*100/$BZ6</f>
        <v>12.66514328</v>
      </c>
      <c r="BG43" s="91">
        <f t="shared" ref="BG43:BG46" si="158">BG6*100/$CA6</f>
        <v>0.5965631859</v>
      </c>
      <c r="BH43" s="92">
        <f t="shared" ref="BH43:BH48" si="159">BH6*100/$BZ6</f>
        <v>9.599978988</v>
      </c>
      <c r="BI43" s="92">
        <f t="shared" ref="BI43:BI48" si="160">BI6*100/$CA6</f>
        <v>1.218717073</v>
      </c>
      <c r="BJ43" s="90">
        <f t="shared" ref="BJ43:BJ47" si="161">BJ6*100/$BZ6</f>
        <v>15.22601319</v>
      </c>
      <c r="BK43" s="91">
        <f t="shared" ref="BK43:BK47" si="162">BK6*100/$CA6</f>
        <v>3.918542792</v>
      </c>
      <c r="BL43" s="92">
        <f t="shared" ref="BL43:BL49" si="163">BL6*100/$BZ6</f>
        <v>26.21017519</v>
      </c>
      <c r="BM43" s="92">
        <f t="shared" ref="BM43:BM49" si="164">BM6*100/$CA6</f>
        <v>15.25086964</v>
      </c>
      <c r="BN43" s="90">
        <f t="shared" ref="BN43:BN53" si="165">BN6*100/$BZ6</f>
        <v>19.56241956</v>
      </c>
      <c r="BO43" s="91">
        <f t="shared" ref="BO43:BO53" si="166">BO6*100/$CA6</f>
        <v>24.47251389</v>
      </c>
      <c r="BP43" s="92">
        <f t="shared" ref="BP43:BP54" si="167">BP6*100/$BZ6</f>
        <v>11.9993171</v>
      </c>
      <c r="BQ43" s="92">
        <f t="shared" ref="BQ43:BQ54" si="168">BQ6*100/$CA6</f>
        <v>29.16366009</v>
      </c>
      <c r="BR43" s="90">
        <f t="shared" ref="BR43:BR55" si="169">BR6*100/$BZ6</f>
        <v>4.458540173</v>
      </c>
      <c r="BS43" s="91">
        <f t="shared" ref="BS43:BS55" si="170">BS6*100/$CA6</f>
        <v>22.10952773</v>
      </c>
      <c r="BT43" s="92">
        <f t="shared" ref="BT43:BT57" si="171">BT6*100/$BZ6</f>
        <v>0.2600267906</v>
      </c>
      <c r="BU43" s="92">
        <f t="shared" ref="BU43:BU57" si="172">BU6*100/$CA6</f>
        <v>2.832235654</v>
      </c>
      <c r="BV43" s="90">
        <f t="shared" ref="BV43:BV59" si="173">BV6*100/$BZ6</f>
        <v>0.01838573267</v>
      </c>
      <c r="BW43" s="91">
        <f t="shared" ref="BW43:BW59" si="174">BW6*100/$CA6</f>
        <v>0.437369941</v>
      </c>
      <c r="BX43" s="90"/>
      <c r="BY43" s="91"/>
      <c r="BZ43" s="19">
        <f t="shared" ref="BZ43:BZ59" si="175">BZ6*100/$BZ6</f>
        <v>100</v>
      </c>
      <c r="CA43" s="33">
        <f t="shared" ref="CA43:CA59" si="176">CA6*100/$CA6</f>
        <v>100</v>
      </c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ht="12.75" customHeight="1">
      <c r="A44" s="24">
        <v>2.0</v>
      </c>
      <c r="B44" s="93">
        <f t="shared" si="115"/>
        <v>3.462215557</v>
      </c>
      <c r="C44" s="94">
        <f t="shared" si="116"/>
        <v>0.1104733698</v>
      </c>
      <c r="D44" s="95">
        <f t="shared" si="117"/>
        <v>5.372628285</v>
      </c>
      <c r="E44" s="95">
        <f t="shared" si="118"/>
        <v>0.4402730881</v>
      </c>
      <c r="F44" s="93">
        <f t="shared" si="119"/>
        <v>10.39316685</v>
      </c>
      <c r="G44" s="94">
        <f t="shared" si="120"/>
        <v>1.687374165</v>
      </c>
      <c r="H44" s="95">
        <f t="shared" si="121"/>
        <v>24.32027124</v>
      </c>
      <c r="I44" s="95">
        <f t="shared" si="122"/>
        <v>8.951192775</v>
      </c>
      <c r="J44" s="93">
        <f t="shared" si="123"/>
        <v>25.06357175</v>
      </c>
      <c r="K44" s="94">
        <f t="shared" si="124"/>
        <v>19.68751417</v>
      </c>
      <c r="L44" s="95">
        <f t="shared" si="125"/>
        <v>20.30384039</v>
      </c>
      <c r="M44" s="95">
        <f t="shared" si="126"/>
        <v>30.8503667</v>
      </c>
      <c r="N44" s="93">
        <f t="shared" si="127"/>
        <v>10.19104127</v>
      </c>
      <c r="O44" s="94">
        <f t="shared" si="128"/>
        <v>31.53943758</v>
      </c>
      <c r="P44" s="95">
        <f t="shared" si="129"/>
        <v>0.8280628545</v>
      </c>
      <c r="Q44" s="95">
        <f t="shared" si="130"/>
        <v>5.629054919</v>
      </c>
      <c r="R44" s="93">
        <f t="shared" si="131"/>
        <v>0.06520179957</v>
      </c>
      <c r="S44" s="94">
        <f t="shared" si="132"/>
        <v>1.104313226</v>
      </c>
      <c r="T44" s="93" t="str">
        <f t="shared" si="133"/>
        <v/>
      </c>
      <c r="U44" s="94" t="str">
        <f t="shared" si="134"/>
        <v/>
      </c>
      <c r="V44" s="25">
        <f t="shared" si="135"/>
        <v>100</v>
      </c>
      <c r="W44" s="34">
        <f t="shared" si="136"/>
        <v>100</v>
      </c>
      <c r="X44" s="1"/>
      <c r="Y44" s="1"/>
      <c r="Z44" s="1"/>
      <c r="AA44" s="1"/>
      <c r="AB44" s="1"/>
      <c r="AC44" s="24">
        <v>2.0</v>
      </c>
      <c r="AD44" s="93">
        <f t="shared" si="137"/>
        <v>4.951115568</v>
      </c>
      <c r="AE44" s="94">
        <f t="shared" si="138"/>
        <v>0.157635709</v>
      </c>
      <c r="AF44" s="95">
        <f t="shared" si="139"/>
        <v>5.884933567</v>
      </c>
      <c r="AG44" s="95">
        <f t="shared" si="140"/>
        <v>0.4608724533</v>
      </c>
      <c r="AH44" s="93">
        <f t="shared" si="141"/>
        <v>10.50388569</v>
      </c>
      <c r="AI44" s="94">
        <f t="shared" si="142"/>
        <v>1.657056878</v>
      </c>
      <c r="AJ44" s="95">
        <f t="shared" si="143"/>
        <v>22.80020055</v>
      </c>
      <c r="AK44" s="95">
        <f t="shared" si="144"/>
        <v>8.244737145</v>
      </c>
      <c r="AL44" s="93">
        <f t="shared" si="145"/>
        <v>23.32038105</v>
      </c>
      <c r="AM44" s="94">
        <f t="shared" si="146"/>
        <v>17.93552164</v>
      </c>
      <c r="AN44" s="95">
        <f t="shared" si="147"/>
        <v>20.60666834</v>
      </c>
      <c r="AO44" s="95">
        <f t="shared" si="148"/>
        <v>30.42619814</v>
      </c>
      <c r="AP44" s="93">
        <f t="shared" si="149"/>
        <v>10.87991978</v>
      </c>
      <c r="AQ44" s="94">
        <f t="shared" si="150"/>
        <v>32.96550414</v>
      </c>
      <c r="AR44" s="95">
        <f t="shared" si="151"/>
        <v>0.9714214089</v>
      </c>
      <c r="AS44" s="95">
        <f t="shared" si="152"/>
        <v>6.49600585</v>
      </c>
      <c r="AT44" s="93">
        <f t="shared" si="153"/>
        <v>0.08147405365</v>
      </c>
      <c r="AU44" s="94">
        <f t="shared" si="154"/>
        <v>1.656468047</v>
      </c>
      <c r="AV44" s="93"/>
      <c r="AW44" s="94"/>
      <c r="AX44" s="25">
        <f t="shared" si="155"/>
        <v>100</v>
      </c>
      <c r="AY44" s="34">
        <f t="shared" si="156"/>
        <v>100</v>
      </c>
      <c r="AZ44" s="1"/>
      <c r="BA44" s="1"/>
      <c r="BB44" s="1"/>
      <c r="BC44" s="1"/>
      <c r="BD44" s="1"/>
      <c r="BE44" s="24">
        <v>2.0</v>
      </c>
      <c r="BF44" s="105">
        <f t="shared" si="157"/>
        <v>1.467243783</v>
      </c>
      <c r="BG44" s="106">
        <f t="shared" si="158"/>
        <v>0.0423720179</v>
      </c>
      <c r="BH44" s="107">
        <f t="shared" si="159"/>
        <v>3.147237914</v>
      </c>
      <c r="BI44" s="107">
        <f t="shared" si="160"/>
        <v>0.2055927881</v>
      </c>
      <c r="BJ44" s="105">
        <f t="shared" si="161"/>
        <v>7.138141002</v>
      </c>
      <c r="BK44" s="106">
        <f t="shared" si="162"/>
        <v>0.9354858038</v>
      </c>
      <c r="BL44" s="107">
        <f t="shared" si="163"/>
        <v>21.11363803</v>
      </c>
      <c r="BM44" s="107">
        <f t="shared" si="164"/>
        <v>6.379308442</v>
      </c>
      <c r="BN44" s="105">
        <f t="shared" si="165"/>
        <v>25.84549923</v>
      </c>
      <c r="BO44" s="106">
        <f t="shared" si="166"/>
        <v>16.57405916</v>
      </c>
      <c r="BP44" s="107">
        <f t="shared" si="167"/>
        <v>25.61807644</v>
      </c>
      <c r="BQ44" s="107">
        <f t="shared" si="168"/>
        <v>31.47775878</v>
      </c>
      <c r="BR44" s="105">
        <f t="shared" si="169"/>
        <v>14.36431663</v>
      </c>
      <c r="BS44" s="106">
        <f t="shared" si="170"/>
        <v>36.17332068</v>
      </c>
      <c r="BT44" s="107">
        <f t="shared" si="171"/>
        <v>1.21781234</v>
      </c>
      <c r="BU44" s="107">
        <f t="shared" si="172"/>
        <v>6.783785695</v>
      </c>
      <c r="BV44" s="105">
        <f t="shared" si="173"/>
        <v>0.08803462695</v>
      </c>
      <c r="BW44" s="106">
        <f t="shared" si="174"/>
        <v>1.428316632</v>
      </c>
      <c r="BX44" s="105"/>
      <c r="BY44" s="106"/>
      <c r="BZ44" s="25">
        <f t="shared" si="175"/>
        <v>100</v>
      </c>
      <c r="CA44" s="34">
        <f t="shared" si="176"/>
        <v>100</v>
      </c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ht="12.75" customHeight="1">
      <c r="A45" s="24">
        <v>3.0</v>
      </c>
      <c r="B45" s="93">
        <f t="shared" si="115"/>
        <v>0.761819404</v>
      </c>
      <c r="C45" s="94">
        <f t="shared" si="116"/>
        <v>0.01800499455</v>
      </c>
      <c r="D45" s="95">
        <f t="shared" si="117"/>
        <v>2.688774367</v>
      </c>
      <c r="E45" s="95">
        <f t="shared" si="118"/>
        <v>0.1460482856</v>
      </c>
      <c r="F45" s="93">
        <f t="shared" si="119"/>
        <v>5.399955187</v>
      </c>
      <c r="G45" s="94">
        <f t="shared" si="120"/>
        <v>0.6108901593</v>
      </c>
      <c r="H45" s="95">
        <f t="shared" si="121"/>
        <v>18.82142057</v>
      </c>
      <c r="I45" s="95">
        <f t="shared" si="122"/>
        <v>4.754826023</v>
      </c>
      <c r="J45" s="93">
        <f t="shared" si="123"/>
        <v>23.30271118</v>
      </c>
      <c r="K45" s="94">
        <f t="shared" si="124"/>
        <v>12.6544537</v>
      </c>
      <c r="L45" s="95">
        <f t="shared" si="125"/>
        <v>27.73918889</v>
      </c>
      <c r="M45" s="95">
        <f t="shared" si="126"/>
        <v>28.8662745</v>
      </c>
      <c r="N45" s="93">
        <f t="shared" si="127"/>
        <v>18.61976249</v>
      </c>
      <c r="O45" s="94">
        <f t="shared" si="128"/>
        <v>40.0505072</v>
      </c>
      <c r="P45" s="95">
        <f t="shared" si="129"/>
        <v>2.554335649</v>
      </c>
      <c r="Q45" s="95">
        <f t="shared" si="130"/>
        <v>11.8741918</v>
      </c>
      <c r="R45" s="93">
        <f t="shared" si="131"/>
        <v>0.1120322653</v>
      </c>
      <c r="S45" s="94">
        <f t="shared" si="132"/>
        <v>1.024803333</v>
      </c>
      <c r="T45" s="93" t="str">
        <f t="shared" si="133"/>
        <v/>
      </c>
      <c r="U45" s="94" t="str">
        <f t="shared" si="134"/>
        <v/>
      </c>
      <c r="V45" s="25">
        <f t="shared" si="135"/>
        <v>100</v>
      </c>
      <c r="W45" s="34">
        <f t="shared" si="136"/>
        <v>100</v>
      </c>
      <c r="X45" s="1"/>
      <c r="Y45" s="1"/>
      <c r="Z45" s="1"/>
      <c r="AA45" s="1"/>
      <c r="AB45" s="1"/>
      <c r="AC45" s="24">
        <v>3.0</v>
      </c>
      <c r="AD45" s="93">
        <f t="shared" si="137"/>
        <v>0.9265536723</v>
      </c>
      <c r="AE45" s="94">
        <f t="shared" si="138"/>
        <v>0.02192564199</v>
      </c>
      <c r="AF45" s="95">
        <f t="shared" si="139"/>
        <v>2.531073446</v>
      </c>
      <c r="AG45" s="95">
        <f t="shared" si="140"/>
        <v>0.13111891</v>
      </c>
      <c r="AH45" s="93">
        <f t="shared" si="141"/>
        <v>5.378531073</v>
      </c>
      <c r="AI45" s="94">
        <f t="shared" si="142"/>
        <v>0.579411586</v>
      </c>
      <c r="AJ45" s="95">
        <f t="shared" si="143"/>
        <v>16.74576271</v>
      </c>
      <c r="AK45" s="95">
        <f t="shared" si="144"/>
        <v>3.970135082</v>
      </c>
      <c r="AL45" s="93">
        <f t="shared" si="145"/>
        <v>22.91525424</v>
      </c>
      <c r="AM45" s="94">
        <f t="shared" si="146"/>
        <v>11.84393939</v>
      </c>
      <c r="AN45" s="95">
        <f t="shared" si="147"/>
        <v>28.40677966</v>
      </c>
      <c r="AO45" s="95">
        <f t="shared" si="148"/>
        <v>28.43029127</v>
      </c>
      <c r="AP45" s="93">
        <f t="shared" si="149"/>
        <v>20.27118644</v>
      </c>
      <c r="AQ45" s="94">
        <f t="shared" si="150"/>
        <v>41.70747702</v>
      </c>
      <c r="AR45" s="95">
        <f t="shared" si="151"/>
        <v>2.644067797</v>
      </c>
      <c r="AS45" s="95">
        <f t="shared" si="152"/>
        <v>11.8121774</v>
      </c>
      <c r="AT45" s="93">
        <f t="shared" si="153"/>
        <v>0.1807909605</v>
      </c>
      <c r="AU45" s="94">
        <f t="shared" si="154"/>
        <v>1.503523703</v>
      </c>
      <c r="AV45" s="93"/>
      <c r="AW45" s="94"/>
      <c r="AX45" s="25">
        <f t="shared" si="155"/>
        <v>100</v>
      </c>
      <c r="AY45" s="34">
        <f t="shared" si="156"/>
        <v>100</v>
      </c>
      <c r="AZ45" s="1"/>
      <c r="BA45" s="1"/>
      <c r="BB45" s="1"/>
      <c r="BC45" s="1"/>
      <c r="BD45" s="1"/>
      <c r="BE45" s="24">
        <v>3.0</v>
      </c>
      <c r="BF45" s="105">
        <f t="shared" si="157"/>
        <v>0.1593202337</v>
      </c>
      <c r="BG45" s="106">
        <f t="shared" si="158"/>
        <v>0.003390519456</v>
      </c>
      <c r="BH45" s="107">
        <f t="shared" si="159"/>
        <v>0.663834307</v>
      </c>
      <c r="BI45" s="107">
        <f t="shared" si="160"/>
        <v>0.02854548084</v>
      </c>
      <c r="BJ45" s="105">
        <f t="shared" si="161"/>
        <v>2.655337228</v>
      </c>
      <c r="BK45" s="106">
        <f t="shared" si="162"/>
        <v>0.2414460739</v>
      </c>
      <c r="BL45" s="107">
        <f t="shared" si="163"/>
        <v>12.6394052</v>
      </c>
      <c r="BM45" s="107">
        <f t="shared" si="164"/>
        <v>2.538125528</v>
      </c>
      <c r="BN45" s="105">
        <f t="shared" si="165"/>
        <v>21.53478492</v>
      </c>
      <c r="BO45" s="106">
        <f t="shared" si="166"/>
        <v>9.245801734</v>
      </c>
      <c r="BP45" s="107">
        <f t="shared" si="167"/>
        <v>31.78438662</v>
      </c>
      <c r="BQ45" s="107">
        <f t="shared" si="168"/>
        <v>26.417201</v>
      </c>
      <c r="BR45" s="105">
        <f t="shared" si="169"/>
        <v>26.52681891</v>
      </c>
      <c r="BS45" s="106">
        <f t="shared" si="170"/>
        <v>45.52606237</v>
      </c>
      <c r="BT45" s="107">
        <f t="shared" si="171"/>
        <v>3.744025491</v>
      </c>
      <c r="BU45" s="107">
        <f t="shared" si="172"/>
        <v>13.8498139</v>
      </c>
      <c r="BV45" s="105">
        <f t="shared" si="173"/>
        <v>0.2920870951</v>
      </c>
      <c r="BW45" s="106">
        <f t="shared" si="174"/>
        <v>2.149613393</v>
      </c>
      <c r="BX45" s="105"/>
      <c r="BY45" s="106"/>
      <c r="BZ45" s="25">
        <f t="shared" si="175"/>
        <v>100</v>
      </c>
      <c r="CA45" s="34">
        <f t="shared" si="176"/>
        <v>100</v>
      </c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ht="12.75" customHeight="1">
      <c r="A46" s="24">
        <v>4.0</v>
      </c>
      <c r="B46" s="93">
        <f t="shared" si="115"/>
        <v>0.2812148481</v>
      </c>
      <c r="C46" s="94">
        <f t="shared" si="116"/>
        <v>0.00356505445</v>
      </c>
      <c r="D46" s="95">
        <f t="shared" si="117"/>
        <v>0.9561304837</v>
      </c>
      <c r="E46" s="95">
        <f t="shared" si="118"/>
        <v>0.03748554195</v>
      </c>
      <c r="F46" s="93">
        <f t="shared" si="119"/>
        <v>2.643419573</v>
      </c>
      <c r="G46" s="94">
        <f t="shared" si="120"/>
        <v>0.2244481135</v>
      </c>
      <c r="H46" s="95">
        <f t="shared" si="121"/>
        <v>13.72328459</v>
      </c>
      <c r="I46" s="95">
        <f t="shared" si="122"/>
        <v>2.704822412</v>
      </c>
      <c r="J46" s="93">
        <f t="shared" si="123"/>
        <v>20.80989876</v>
      </c>
      <c r="K46" s="94">
        <f t="shared" si="124"/>
        <v>8.617954995</v>
      </c>
      <c r="L46" s="95">
        <f t="shared" si="125"/>
        <v>29.47131609</v>
      </c>
      <c r="M46" s="95">
        <f t="shared" si="126"/>
        <v>23.64181736</v>
      </c>
      <c r="N46" s="93">
        <f t="shared" si="127"/>
        <v>27.33408324</v>
      </c>
      <c r="O46" s="94">
        <f t="shared" si="128"/>
        <v>45.78410499</v>
      </c>
      <c r="P46" s="95">
        <f t="shared" si="129"/>
        <v>4.386951631</v>
      </c>
      <c r="Q46" s="95">
        <f t="shared" si="130"/>
        <v>15.63359902</v>
      </c>
      <c r="R46" s="93">
        <f t="shared" si="131"/>
        <v>0.3937007874</v>
      </c>
      <c r="S46" s="94">
        <f t="shared" si="132"/>
        <v>3.352202512</v>
      </c>
      <c r="T46" s="93" t="str">
        <f t="shared" si="133"/>
        <v/>
      </c>
      <c r="U46" s="94" t="str">
        <f t="shared" si="134"/>
        <v/>
      </c>
      <c r="V46" s="25">
        <f t="shared" si="135"/>
        <v>100</v>
      </c>
      <c r="W46" s="34">
        <f t="shared" si="136"/>
        <v>100</v>
      </c>
      <c r="X46" s="1"/>
      <c r="Y46" s="1"/>
      <c r="Z46" s="1"/>
      <c r="AA46" s="1"/>
      <c r="AB46" s="1"/>
      <c r="AC46" s="24">
        <v>4.0</v>
      </c>
      <c r="AD46" s="93">
        <f t="shared" si="137"/>
        <v>0.5724098454</v>
      </c>
      <c r="AE46" s="94">
        <f t="shared" si="138"/>
        <v>0.01028365865</v>
      </c>
      <c r="AF46" s="95">
        <f t="shared" si="139"/>
        <v>1.774470521</v>
      </c>
      <c r="AG46" s="95">
        <f t="shared" si="140"/>
        <v>0.07176904578</v>
      </c>
      <c r="AH46" s="93">
        <f t="shared" si="141"/>
        <v>3.77790498</v>
      </c>
      <c r="AI46" s="94">
        <f t="shared" si="142"/>
        <v>0.2851344404</v>
      </c>
      <c r="AJ46" s="95">
        <f t="shared" si="143"/>
        <v>14.31024614</v>
      </c>
      <c r="AK46" s="95">
        <f t="shared" si="144"/>
        <v>2.598918898</v>
      </c>
      <c r="AL46" s="93">
        <f t="shared" si="145"/>
        <v>17.05781339</v>
      </c>
      <c r="AM46" s="94">
        <f t="shared" si="146"/>
        <v>6.882713158</v>
      </c>
      <c r="AN46" s="95">
        <f t="shared" si="147"/>
        <v>28.67773326</v>
      </c>
      <c r="AO46" s="95">
        <f t="shared" si="148"/>
        <v>21.92179801</v>
      </c>
      <c r="AP46" s="93">
        <f t="shared" si="149"/>
        <v>28.1625644</v>
      </c>
      <c r="AQ46" s="94">
        <f t="shared" si="150"/>
        <v>46.0622633</v>
      </c>
      <c r="AR46" s="95">
        <f t="shared" si="151"/>
        <v>4.979965655</v>
      </c>
      <c r="AS46" s="95">
        <f t="shared" si="152"/>
        <v>17.32765851</v>
      </c>
      <c r="AT46" s="93">
        <f t="shared" si="153"/>
        <v>0.6868918145</v>
      </c>
      <c r="AU46" s="94">
        <f t="shared" si="154"/>
        <v>4.83946098</v>
      </c>
      <c r="AV46" s="93"/>
      <c r="AW46" s="94"/>
      <c r="AX46" s="25">
        <f t="shared" si="155"/>
        <v>100</v>
      </c>
      <c r="AY46" s="34">
        <f t="shared" si="156"/>
        <v>100</v>
      </c>
      <c r="AZ46" s="1"/>
      <c r="BA46" s="1"/>
      <c r="BB46" s="1"/>
      <c r="BC46" s="1"/>
      <c r="BD46" s="1"/>
      <c r="BE46" s="24">
        <v>4.0</v>
      </c>
      <c r="BF46" s="105">
        <f t="shared" si="157"/>
        <v>0.06544502618</v>
      </c>
      <c r="BG46" s="106">
        <f t="shared" si="158"/>
        <v>0.0008417622353</v>
      </c>
      <c r="BH46" s="107">
        <f t="shared" si="159"/>
        <v>0.3272251309</v>
      </c>
      <c r="BI46" s="107">
        <f t="shared" si="160"/>
        <v>0.009498288183</v>
      </c>
      <c r="BJ46" s="105">
        <f t="shared" si="161"/>
        <v>1.767015707</v>
      </c>
      <c r="BK46" s="106">
        <f t="shared" si="162"/>
        <v>0.1118861207</v>
      </c>
      <c r="BL46" s="107">
        <f t="shared" si="163"/>
        <v>8.246073298</v>
      </c>
      <c r="BM46" s="107">
        <f t="shared" si="164"/>
        <v>1.262414283</v>
      </c>
      <c r="BN46" s="105">
        <f t="shared" si="165"/>
        <v>14.13612565</v>
      </c>
      <c r="BO46" s="106">
        <f t="shared" si="166"/>
        <v>4.69841744</v>
      </c>
      <c r="BP46" s="107">
        <f t="shared" si="167"/>
        <v>27.87958115</v>
      </c>
      <c r="BQ46" s="107">
        <f t="shared" si="168"/>
        <v>17.37769388</v>
      </c>
      <c r="BR46" s="105">
        <f t="shared" si="169"/>
        <v>39.0052356</v>
      </c>
      <c r="BS46" s="106">
        <f t="shared" si="170"/>
        <v>50.81904451</v>
      </c>
      <c r="BT46" s="107">
        <f t="shared" si="171"/>
        <v>7.722513089</v>
      </c>
      <c r="BU46" s="107">
        <f t="shared" si="172"/>
        <v>21.10404191</v>
      </c>
      <c r="BV46" s="105">
        <f t="shared" si="173"/>
        <v>0.8507853403</v>
      </c>
      <c r="BW46" s="106">
        <f t="shared" si="174"/>
        <v>4.616161806</v>
      </c>
      <c r="BX46" s="105"/>
      <c r="BY46" s="106"/>
      <c r="BZ46" s="25">
        <f t="shared" si="175"/>
        <v>100</v>
      </c>
      <c r="CA46" s="34">
        <f t="shared" si="176"/>
        <v>100</v>
      </c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ht="12.75" customHeight="1">
      <c r="A47" s="24">
        <v>5.0</v>
      </c>
      <c r="B47" s="93">
        <f t="shared" si="115"/>
        <v>2.605863192</v>
      </c>
      <c r="C47" s="94">
        <f t="shared" si="116"/>
        <v>0.03520105592</v>
      </c>
      <c r="D47" s="95">
        <f t="shared" si="117"/>
        <v>0.108577633</v>
      </c>
      <c r="E47" s="95">
        <f t="shared" si="118"/>
        <v>0.003992516298</v>
      </c>
      <c r="F47" s="93">
        <f t="shared" si="119"/>
        <v>1.628664495</v>
      </c>
      <c r="G47" s="94">
        <f t="shared" si="120"/>
        <v>0.1069656515</v>
      </c>
      <c r="H47" s="95">
        <f t="shared" si="121"/>
        <v>9.446254072</v>
      </c>
      <c r="I47" s="95">
        <f t="shared" si="122"/>
        <v>1.390015494</v>
      </c>
      <c r="J47" s="93">
        <f t="shared" si="123"/>
        <v>14.11509229</v>
      </c>
      <c r="K47" s="94">
        <f t="shared" si="124"/>
        <v>4.659353707</v>
      </c>
      <c r="L47" s="95">
        <f t="shared" si="125"/>
        <v>28.01302932</v>
      </c>
      <c r="M47" s="95">
        <f t="shared" si="126"/>
        <v>17.71080701</v>
      </c>
      <c r="N47" s="93">
        <f t="shared" si="127"/>
        <v>34.96199783</v>
      </c>
      <c r="O47" s="94">
        <f t="shared" si="128"/>
        <v>46.87461181</v>
      </c>
      <c r="P47" s="95">
        <f t="shared" si="129"/>
        <v>8.034744843</v>
      </c>
      <c r="Q47" s="95">
        <f t="shared" si="130"/>
        <v>23.50471601</v>
      </c>
      <c r="R47" s="93">
        <f t="shared" si="131"/>
        <v>1.08577633</v>
      </c>
      <c r="S47" s="94">
        <f t="shared" si="132"/>
        <v>5.714336742</v>
      </c>
      <c r="T47" s="93" t="str">
        <f t="shared" si="133"/>
        <v/>
      </c>
      <c r="U47" s="94" t="str">
        <f t="shared" si="134"/>
        <v/>
      </c>
      <c r="V47" s="25">
        <f t="shared" si="135"/>
        <v>100</v>
      </c>
      <c r="W47" s="34">
        <f t="shared" si="136"/>
        <v>100</v>
      </c>
      <c r="X47" s="1"/>
      <c r="Y47" s="1"/>
      <c r="Z47" s="1"/>
      <c r="AA47" s="1"/>
      <c r="AB47" s="1"/>
      <c r="AC47" s="24">
        <v>5.0</v>
      </c>
      <c r="AD47" s="93"/>
      <c r="AE47" s="94"/>
      <c r="AF47" s="95">
        <f t="shared" si="139"/>
        <v>1.033295063</v>
      </c>
      <c r="AG47" s="95">
        <f t="shared" si="140"/>
        <v>0.03495273155</v>
      </c>
      <c r="AH47" s="93">
        <f t="shared" si="141"/>
        <v>2.525832377</v>
      </c>
      <c r="AI47" s="94">
        <f t="shared" si="142"/>
        <v>0.1694432052</v>
      </c>
      <c r="AJ47" s="95">
        <f t="shared" si="143"/>
        <v>11.71067738</v>
      </c>
      <c r="AK47" s="95">
        <f t="shared" si="144"/>
        <v>1.601550819</v>
      </c>
      <c r="AL47" s="93">
        <f t="shared" si="145"/>
        <v>16.18828932</v>
      </c>
      <c r="AM47" s="94">
        <f t="shared" si="146"/>
        <v>4.992959214</v>
      </c>
      <c r="AN47" s="95">
        <f t="shared" si="147"/>
        <v>23.65097589</v>
      </c>
      <c r="AO47" s="95">
        <f t="shared" si="148"/>
        <v>14.65191164</v>
      </c>
      <c r="AP47" s="93">
        <f t="shared" si="149"/>
        <v>33.7543054</v>
      </c>
      <c r="AQ47" s="94">
        <f t="shared" si="150"/>
        <v>43.24008279</v>
      </c>
      <c r="AR47" s="95">
        <f t="shared" si="151"/>
        <v>9.414466131</v>
      </c>
      <c r="AS47" s="95">
        <f t="shared" si="152"/>
        <v>26.64235995</v>
      </c>
      <c r="AT47" s="93">
        <f t="shared" si="153"/>
        <v>1.722158439</v>
      </c>
      <c r="AU47" s="94">
        <f t="shared" si="154"/>
        <v>8.666739646</v>
      </c>
      <c r="AV47" s="93"/>
      <c r="AW47" s="94"/>
      <c r="AX47" s="25">
        <f t="shared" si="155"/>
        <v>100</v>
      </c>
      <c r="AY47" s="34">
        <f t="shared" si="156"/>
        <v>100</v>
      </c>
      <c r="AZ47" s="1"/>
      <c r="BA47" s="1"/>
      <c r="BB47" s="1"/>
      <c r="BC47" s="1"/>
      <c r="BD47" s="1"/>
      <c r="BE47" s="24">
        <v>5.0</v>
      </c>
      <c r="BF47" s="105"/>
      <c r="BG47" s="106"/>
      <c r="BH47" s="107">
        <f t="shared" si="159"/>
        <v>0.4184100418</v>
      </c>
      <c r="BI47" s="107">
        <f t="shared" si="160"/>
        <v>0.01137220636</v>
      </c>
      <c r="BJ47" s="105">
        <f t="shared" si="161"/>
        <v>0.4184100418</v>
      </c>
      <c r="BK47" s="106">
        <f t="shared" si="162"/>
        <v>0.02329848231</v>
      </c>
      <c r="BL47" s="107">
        <f t="shared" si="163"/>
        <v>4.741980474</v>
      </c>
      <c r="BM47" s="107">
        <f t="shared" si="164"/>
        <v>0.4883631882</v>
      </c>
      <c r="BN47" s="105">
        <f t="shared" si="165"/>
        <v>10.46025105</v>
      </c>
      <c r="BO47" s="106">
        <f t="shared" si="166"/>
        <v>2.557202204</v>
      </c>
      <c r="BP47" s="107">
        <f t="shared" si="167"/>
        <v>24.40725244</v>
      </c>
      <c r="BQ47" s="107">
        <f t="shared" si="168"/>
        <v>12.27345117</v>
      </c>
      <c r="BR47" s="105">
        <f t="shared" si="169"/>
        <v>42.53835425</v>
      </c>
      <c r="BS47" s="106">
        <f t="shared" si="170"/>
        <v>44.3139758</v>
      </c>
      <c r="BT47" s="107">
        <f t="shared" si="171"/>
        <v>15.76011158</v>
      </c>
      <c r="BU47" s="107">
        <f t="shared" si="172"/>
        <v>35.230286</v>
      </c>
      <c r="BV47" s="105">
        <f t="shared" si="173"/>
        <v>1.255230126</v>
      </c>
      <c r="BW47" s="106">
        <f t="shared" si="174"/>
        <v>5.102050947</v>
      </c>
      <c r="BX47" s="105"/>
      <c r="BY47" s="106"/>
      <c r="BZ47" s="25">
        <f t="shared" si="175"/>
        <v>100</v>
      </c>
      <c r="CA47" s="34">
        <f t="shared" si="176"/>
        <v>100</v>
      </c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ht="12.75" customHeight="1">
      <c r="A48" s="24">
        <v>6.0</v>
      </c>
      <c r="B48" s="93" t="str">
        <f t="shared" si="115"/>
        <v/>
      </c>
      <c r="C48" s="94" t="str">
        <f t="shared" si="116"/>
        <v/>
      </c>
      <c r="D48" s="95" t="str">
        <f t="shared" si="117"/>
        <v/>
      </c>
      <c r="E48" s="95" t="str">
        <f t="shared" si="118"/>
        <v/>
      </c>
      <c r="F48" s="93">
        <f t="shared" si="119"/>
        <v>1.167315175</v>
      </c>
      <c r="G48" s="94">
        <f t="shared" si="120"/>
        <v>0.05316537355</v>
      </c>
      <c r="H48" s="95">
        <f t="shared" si="121"/>
        <v>4.280155642</v>
      </c>
      <c r="I48" s="95">
        <f t="shared" si="122"/>
        <v>0.5615539695</v>
      </c>
      <c r="J48" s="93">
        <f t="shared" si="123"/>
        <v>15.95330739</v>
      </c>
      <c r="K48" s="94">
        <f t="shared" si="124"/>
        <v>4.22401838</v>
      </c>
      <c r="L48" s="95">
        <f t="shared" si="125"/>
        <v>24.31906615</v>
      </c>
      <c r="M48" s="95">
        <f t="shared" si="126"/>
        <v>12.60532335</v>
      </c>
      <c r="N48" s="93">
        <f t="shared" si="127"/>
        <v>39.10505837</v>
      </c>
      <c r="O48" s="94">
        <f t="shared" si="128"/>
        <v>43.29938291</v>
      </c>
      <c r="P48" s="95">
        <f t="shared" si="129"/>
        <v>13.03501946</v>
      </c>
      <c r="Q48" s="95">
        <f t="shared" si="130"/>
        <v>30.0827979</v>
      </c>
      <c r="R48" s="93">
        <f t="shared" si="131"/>
        <v>2.140077821</v>
      </c>
      <c r="S48" s="94">
        <f t="shared" si="132"/>
        <v>9.173758126</v>
      </c>
      <c r="T48" s="93" t="str">
        <f t="shared" si="133"/>
        <v/>
      </c>
      <c r="U48" s="94" t="str">
        <f t="shared" si="134"/>
        <v/>
      </c>
      <c r="V48" s="25">
        <f t="shared" si="135"/>
        <v>100</v>
      </c>
      <c r="W48" s="34">
        <f t="shared" si="136"/>
        <v>100</v>
      </c>
      <c r="X48" s="1"/>
      <c r="Y48" s="1"/>
      <c r="Z48" s="1"/>
      <c r="AA48" s="1"/>
      <c r="AB48" s="1"/>
      <c r="AC48" s="24">
        <v>6.0</v>
      </c>
      <c r="AD48" s="93"/>
      <c r="AE48" s="94"/>
      <c r="AF48" s="95">
        <f t="shared" si="139"/>
        <v>1.043841336</v>
      </c>
      <c r="AG48" s="95">
        <f t="shared" si="140"/>
        <v>0.02949800243</v>
      </c>
      <c r="AH48" s="93">
        <f t="shared" si="141"/>
        <v>1.043841336</v>
      </c>
      <c r="AI48" s="94">
        <f t="shared" si="142"/>
        <v>0.05645361147</v>
      </c>
      <c r="AJ48" s="95">
        <f t="shared" si="143"/>
        <v>7.724425887</v>
      </c>
      <c r="AK48" s="95">
        <f t="shared" si="144"/>
        <v>0.973010794</v>
      </c>
      <c r="AL48" s="93">
        <f t="shared" si="145"/>
        <v>9.603340292</v>
      </c>
      <c r="AM48" s="94">
        <f t="shared" si="146"/>
        <v>2.405592767</v>
      </c>
      <c r="AN48" s="95">
        <f t="shared" si="147"/>
        <v>23.79958246</v>
      </c>
      <c r="AO48" s="95">
        <f t="shared" si="148"/>
        <v>11.91904009</v>
      </c>
      <c r="AP48" s="93">
        <f t="shared" si="149"/>
        <v>40.08350731</v>
      </c>
      <c r="AQ48" s="94">
        <f t="shared" si="150"/>
        <v>43.8369065</v>
      </c>
      <c r="AR48" s="95">
        <f t="shared" si="151"/>
        <v>15.03131524</v>
      </c>
      <c r="AS48" s="95">
        <f t="shared" si="152"/>
        <v>34.07958189</v>
      </c>
      <c r="AT48" s="93">
        <f t="shared" si="153"/>
        <v>1.670146138</v>
      </c>
      <c r="AU48" s="94">
        <f t="shared" si="154"/>
        <v>6.699916347</v>
      </c>
      <c r="AV48" s="93"/>
      <c r="AW48" s="94"/>
      <c r="AX48" s="25">
        <f t="shared" si="155"/>
        <v>100</v>
      </c>
      <c r="AY48" s="34">
        <f t="shared" si="156"/>
        <v>100</v>
      </c>
      <c r="AZ48" s="1"/>
      <c r="BA48" s="1"/>
      <c r="BB48" s="1"/>
      <c r="BC48" s="1"/>
      <c r="BD48" s="1"/>
      <c r="BE48" s="24">
        <v>6.0</v>
      </c>
      <c r="BF48" s="105"/>
      <c r="BG48" s="106"/>
      <c r="BH48" s="107">
        <f t="shared" si="159"/>
        <v>0.2747252747</v>
      </c>
      <c r="BI48" s="107">
        <f t="shared" si="160"/>
        <v>0.006576219871</v>
      </c>
      <c r="BJ48" s="105"/>
      <c r="BK48" s="106"/>
      <c r="BL48" s="107">
        <f t="shared" si="163"/>
        <v>1.648351648</v>
      </c>
      <c r="BM48" s="107">
        <f t="shared" si="164"/>
        <v>0.1643529653</v>
      </c>
      <c r="BN48" s="105">
        <f t="shared" si="165"/>
        <v>6.043956044</v>
      </c>
      <c r="BO48" s="106">
        <f t="shared" si="166"/>
        <v>1.265244818</v>
      </c>
      <c r="BP48" s="107">
        <f t="shared" si="167"/>
        <v>22.25274725</v>
      </c>
      <c r="BQ48" s="107">
        <f t="shared" si="168"/>
        <v>9.914643996</v>
      </c>
      <c r="BR48" s="105">
        <f t="shared" si="169"/>
        <v>48.62637363</v>
      </c>
      <c r="BS48" s="106">
        <f t="shared" si="170"/>
        <v>44.70891632</v>
      </c>
      <c r="BT48" s="107">
        <f t="shared" si="171"/>
        <v>19.50549451</v>
      </c>
      <c r="BU48" s="107">
        <f t="shared" si="172"/>
        <v>37.96107263</v>
      </c>
      <c r="BV48" s="105">
        <f t="shared" si="173"/>
        <v>1.648351648</v>
      </c>
      <c r="BW48" s="106">
        <f t="shared" si="174"/>
        <v>5.979193053</v>
      </c>
      <c r="BX48" s="105"/>
      <c r="BY48" s="106"/>
      <c r="BZ48" s="25">
        <f t="shared" si="175"/>
        <v>100</v>
      </c>
      <c r="CA48" s="34">
        <f t="shared" si="176"/>
        <v>100</v>
      </c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ht="12.75" customHeight="1">
      <c r="A49" s="24">
        <v>7.0</v>
      </c>
      <c r="B49" s="93" t="str">
        <f t="shared" si="115"/>
        <v/>
      </c>
      <c r="C49" s="94" t="str">
        <f t="shared" si="116"/>
        <v/>
      </c>
      <c r="D49" s="95" t="str">
        <f t="shared" si="117"/>
        <v/>
      </c>
      <c r="E49" s="95" t="str">
        <f t="shared" si="118"/>
        <v/>
      </c>
      <c r="F49" s="93">
        <f t="shared" si="119"/>
        <v>1.506024096</v>
      </c>
      <c r="G49" s="94">
        <f t="shared" si="120"/>
        <v>0.08308079708</v>
      </c>
      <c r="H49" s="95">
        <f t="shared" si="121"/>
        <v>3.313253012</v>
      </c>
      <c r="I49" s="95">
        <f t="shared" si="122"/>
        <v>0.3372489124</v>
      </c>
      <c r="J49" s="93">
        <f t="shared" si="123"/>
        <v>10.84337349</v>
      </c>
      <c r="K49" s="94">
        <f t="shared" si="124"/>
        <v>2.418603775</v>
      </c>
      <c r="L49" s="95">
        <f t="shared" si="125"/>
        <v>19.57831325</v>
      </c>
      <c r="M49" s="95">
        <f t="shared" si="126"/>
        <v>8.754356082</v>
      </c>
      <c r="N49" s="93">
        <f t="shared" si="127"/>
        <v>45.18072289</v>
      </c>
      <c r="O49" s="94">
        <f t="shared" si="128"/>
        <v>43.00476484</v>
      </c>
      <c r="P49" s="95">
        <f t="shared" si="129"/>
        <v>16.56626506</v>
      </c>
      <c r="Q49" s="95">
        <f t="shared" si="130"/>
        <v>33.30000038</v>
      </c>
      <c r="R49" s="93">
        <f t="shared" si="131"/>
        <v>3.012048193</v>
      </c>
      <c r="S49" s="94">
        <f t="shared" si="132"/>
        <v>12.10194521</v>
      </c>
      <c r="T49" s="93" t="str">
        <f t="shared" si="133"/>
        <v/>
      </c>
      <c r="U49" s="94" t="str">
        <f t="shared" si="134"/>
        <v/>
      </c>
      <c r="V49" s="25">
        <f t="shared" si="135"/>
        <v>100</v>
      </c>
      <c r="W49" s="34">
        <f t="shared" si="136"/>
        <v>100</v>
      </c>
      <c r="X49" s="1"/>
      <c r="Y49" s="1"/>
      <c r="Z49" s="1"/>
      <c r="AA49" s="1"/>
      <c r="AB49" s="1"/>
      <c r="AC49" s="24">
        <v>7.0</v>
      </c>
      <c r="AD49" s="93"/>
      <c r="AE49" s="94"/>
      <c r="AF49" s="95"/>
      <c r="AG49" s="95"/>
      <c r="AH49" s="93">
        <f t="shared" si="141"/>
        <v>2.302631579</v>
      </c>
      <c r="AI49" s="94">
        <f t="shared" si="142"/>
        <v>0.1002305385</v>
      </c>
      <c r="AJ49" s="95">
        <f t="shared" si="143"/>
        <v>4.934210526</v>
      </c>
      <c r="AK49" s="95">
        <f t="shared" si="144"/>
        <v>0.5151710882</v>
      </c>
      <c r="AL49" s="93">
        <f t="shared" si="145"/>
        <v>8.552631579</v>
      </c>
      <c r="AM49" s="94">
        <f t="shared" si="146"/>
        <v>1.876241434</v>
      </c>
      <c r="AN49" s="95">
        <f t="shared" si="147"/>
        <v>18.42105263</v>
      </c>
      <c r="AO49" s="95">
        <f t="shared" si="148"/>
        <v>7.431815419</v>
      </c>
      <c r="AP49" s="93">
        <f t="shared" si="149"/>
        <v>42.43421053</v>
      </c>
      <c r="AQ49" s="94">
        <f t="shared" si="150"/>
        <v>38.65306166</v>
      </c>
      <c r="AR49" s="95">
        <f t="shared" si="151"/>
        <v>19.07894737</v>
      </c>
      <c r="AS49" s="95">
        <f t="shared" si="152"/>
        <v>36.594437</v>
      </c>
      <c r="AT49" s="93">
        <f t="shared" si="153"/>
        <v>4.276315789</v>
      </c>
      <c r="AU49" s="94">
        <f t="shared" si="154"/>
        <v>14.82904286</v>
      </c>
      <c r="AV49" s="93"/>
      <c r="AW49" s="94"/>
      <c r="AX49" s="25">
        <f t="shared" si="155"/>
        <v>100</v>
      </c>
      <c r="AY49" s="34">
        <f t="shared" si="156"/>
        <v>100</v>
      </c>
      <c r="AZ49" s="1"/>
      <c r="BA49" s="1"/>
      <c r="BB49" s="1"/>
      <c r="BC49" s="1"/>
      <c r="BD49" s="1"/>
      <c r="BE49" s="24">
        <v>7.0</v>
      </c>
      <c r="BF49" s="105"/>
      <c r="BG49" s="106"/>
      <c r="BH49" s="107"/>
      <c r="BI49" s="107"/>
      <c r="BJ49" s="105"/>
      <c r="BK49" s="106"/>
      <c r="BL49" s="107">
        <f t="shared" si="163"/>
        <v>2.928870293</v>
      </c>
      <c r="BM49" s="107">
        <f t="shared" si="164"/>
        <v>0.2301534116</v>
      </c>
      <c r="BN49" s="105">
        <f t="shared" si="165"/>
        <v>4.60251046</v>
      </c>
      <c r="BO49" s="106">
        <f t="shared" si="166"/>
        <v>0.7649522698</v>
      </c>
      <c r="BP49" s="107">
        <f t="shared" si="167"/>
        <v>13.80753138</v>
      </c>
      <c r="BQ49" s="107">
        <f t="shared" si="168"/>
        <v>4.349119446</v>
      </c>
      <c r="BR49" s="105">
        <f t="shared" si="169"/>
        <v>44.35146444</v>
      </c>
      <c r="BS49" s="106">
        <f t="shared" si="170"/>
        <v>31.90612457</v>
      </c>
      <c r="BT49" s="107">
        <f t="shared" si="171"/>
        <v>26.77824268</v>
      </c>
      <c r="BU49" s="107">
        <f t="shared" si="172"/>
        <v>40.33515956</v>
      </c>
      <c r="BV49" s="105">
        <f t="shared" si="173"/>
        <v>7.531380753</v>
      </c>
      <c r="BW49" s="106">
        <f t="shared" si="174"/>
        <v>22.41449074</v>
      </c>
      <c r="BX49" s="105"/>
      <c r="BY49" s="106"/>
      <c r="BZ49" s="25">
        <f t="shared" si="175"/>
        <v>100</v>
      </c>
      <c r="CA49" s="34">
        <f t="shared" si="176"/>
        <v>100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ht="12.75" customHeight="1">
      <c r="A50" s="24">
        <v>8.0</v>
      </c>
      <c r="B50" s="93" t="str">
        <f t="shared" si="115"/>
        <v/>
      </c>
      <c r="C50" s="94" t="str">
        <f t="shared" si="116"/>
        <v/>
      </c>
      <c r="D50" s="95" t="str">
        <f t="shared" si="117"/>
        <v/>
      </c>
      <c r="E50" s="95" t="str">
        <f t="shared" si="118"/>
        <v/>
      </c>
      <c r="F50" s="93">
        <f t="shared" si="119"/>
        <v>0.4784688995</v>
      </c>
      <c r="G50" s="94">
        <f t="shared" si="120"/>
        <v>0.02430414591</v>
      </c>
      <c r="H50" s="95">
        <f t="shared" si="121"/>
        <v>2.870813397</v>
      </c>
      <c r="I50" s="95">
        <f t="shared" si="122"/>
        <v>0.2521392677</v>
      </c>
      <c r="J50" s="93">
        <f t="shared" si="123"/>
        <v>9.090909091</v>
      </c>
      <c r="K50" s="94">
        <f t="shared" si="124"/>
        <v>1.833512532</v>
      </c>
      <c r="L50" s="95">
        <f t="shared" si="125"/>
        <v>20.57416268</v>
      </c>
      <c r="M50" s="95">
        <f t="shared" si="126"/>
        <v>8.364387595</v>
      </c>
      <c r="N50" s="93">
        <f t="shared" si="127"/>
        <v>40.66985646</v>
      </c>
      <c r="O50" s="94">
        <f t="shared" si="128"/>
        <v>34.88464364</v>
      </c>
      <c r="P50" s="95">
        <f t="shared" si="129"/>
        <v>22.00956938</v>
      </c>
      <c r="Q50" s="95">
        <f t="shared" si="130"/>
        <v>38.41741056</v>
      </c>
      <c r="R50" s="93">
        <f t="shared" si="131"/>
        <v>4.306220096</v>
      </c>
      <c r="S50" s="94">
        <f t="shared" si="132"/>
        <v>16.22360226</v>
      </c>
      <c r="T50" s="93" t="str">
        <f t="shared" si="133"/>
        <v/>
      </c>
      <c r="U50" s="94" t="str">
        <f t="shared" si="134"/>
        <v/>
      </c>
      <c r="V50" s="25">
        <f t="shared" si="135"/>
        <v>100</v>
      </c>
      <c r="W50" s="34">
        <f t="shared" si="136"/>
        <v>100</v>
      </c>
      <c r="X50" s="1"/>
      <c r="Y50" s="1"/>
      <c r="Z50" s="1"/>
      <c r="AA50" s="1"/>
      <c r="AB50" s="1"/>
      <c r="AC50" s="24">
        <v>8.0</v>
      </c>
      <c r="AD50" s="93"/>
      <c r="AE50" s="94"/>
      <c r="AF50" s="95">
        <f>AF13*100/$AX13</f>
        <v>0.9090909091</v>
      </c>
      <c r="AG50" s="95">
        <f>AG13*100/$AY13</f>
        <v>0.02155583929</v>
      </c>
      <c r="AH50" s="93">
        <f t="shared" si="141"/>
        <v>1.818181818</v>
      </c>
      <c r="AI50" s="94">
        <f t="shared" si="142"/>
        <v>0.0722823524</v>
      </c>
      <c r="AJ50" s="95">
        <f t="shared" si="143"/>
        <v>6.818181818</v>
      </c>
      <c r="AK50" s="95">
        <f t="shared" si="144"/>
        <v>0.5739985671</v>
      </c>
      <c r="AL50" s="93">
        <f t="shared" si="145"/>
        <v>9.545454545</v>
      </c>
      <c r="AM50" s="94">
        <f t="shared" si="146"/>
        <v>1.91566475</v>
      </c>
      <c r="AN50" s="95">
        <f t="shared" si="147"/>
        <v>11.81818182</v>
      </c>
      <c r="AO50" s="95">
        <f t="shared" si="148"/>
        <v>4.638717821</v>
      </c>
      <c r="AP50" s="93">
        <f t="shared" si="149"/>
        <v>39.09090909</v>
      </c>
      <c r="AQ50" s="94">
        <f t="shared" si="150"/>
        <v>33.24639933</v>
      </c>
      <c r="AR50" s="95">
        <f t="shared" si="151"/>
        <v>26.81818182</v>
      </c>
      <c r="AS50" s="95">
        <f t="shared" si="152"/>
        <v>47.62063674</v>
      </c>
      <c r="AT50" s="93">
        <f t="shared" si="153"/>
        <v>3.181818182</v>
      </c>
      <c r="AU50" s="94">
        <f t="shared" si="154"/>
        <v>11.9107446</v>
      </c>
      <c r="AV50" s="93"/>
      <c r="AW50" s="94"/>
      <c r="AX50" s="25">
        <f t="shared" si="155"/>
        <v>100</v>
      </c>
      <c r="AY50" s="34">
        <f t="shared" si="156"/>
        <v>100</v>
      </c>
      <c r="AZ50" s="1"/>
      <c r="BA50" s="1"/>
      <c r="BB50" s="1"/>
      <c r="BC50" s="1"/>
      <c r="BD50" s="1"/>
      <c r="BE50" s="24">
        <v>8.0</v>
      </c>
      <c r="BF50" s="105"/>
      <c r="BG50" s="106"/>
      <c r="BH50" s="107"/>
      <c r="BI50" s="107"/>
      <c r="BJ50" s="105"/>
      <c r="BK50" s="106"/>
      <c r="BL50" s="107"/>
      <c r="BM50" s="107"/>
      <c r="BN50" s="105">
        <f t="shared" si="165"/>
        <v>4.733727811</v>
      </c>
      <c r="BO50" s="106">
        <f t="shared" si="166"/>
        <v>0.6523624836</v>
      </c>
      <c r="BP50" s="107">
        <f t="shared" si="167"/>
        <v>11.24260355</v>
      </c>
      <c r="BQ50" s="107">
        <f t="shared" si="168"/>
        <v>3.059832968</v>
      </c>
      <c r="BR50" s="105">
        <f t="shared" si="169"/>
        <v>39.64497041</v>
      </c>
      <c r="BS50" s="106">
        <f t="shared" si="170"/>
        <v>24.42579261</v>
      </c>
      <c r="BT50" s="107">
        <f t="shared" si="171"/>
        <v>33.72781065</v>
      </c>
      <c r="BU50" s="107">
        <f t="shared" si="172"/>
        <v>42.89079287</v>
      </c>
      <c r="BV50" s="105">
        <f t="shared" si="173"/>
        <v>10.65088757</v>
      </c>
      <c r="BW50" s="106">
        <f t="shared" si="174"/>
        <v>28.97121907</v>
      </c>
      <c r="BX50" s="105"/>
      <c r="BY50" s="106"/>
      <c r="BZ50" s="25">
        <f t="shared" si="175"/>
        <v>100</v>
      </c>
      <c r="CA50" s="34">
        <f t="shared" si="176"/>
        <v>100</v>
      </c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ht="12.75" customHeight="1">
      <c r="A51" s="24">
        <v>9.0</v>
      </c>
      <c r="B51" s="93" t="str">
        <f t="shared" si="115"/>
        <v/>
      </c>
      <c r="C51" s="94" t="str">
        <f t="shared" si="116"/>
        <v/>
      </c>
      <c r="D51" s="95" t="str">
        <f t="shared" si="117"/>
        <v/>
      </c>
      <c r="E51" s="95" t="str">
        <f t="shared" si="118"/>
        <v/>
      </c>
      <c r="F51" s="93" t="str">
        <f t="shared" si="119"/>
        <v/>
      </c>
      <c r="G51" s="94" t="str">
        <f t="shared" si="120"/>
        <v/>
      </c>
      <c r="H51" s="95">
        <f t="shared" si="121"/>
        <v>2.197802198</v>
      </c>
      <c r="I51" s="95">
        <f t="shared" si="122"/>
        <v>0.2118210121</v>
      </c>
      <c r="J51" s="93">
        <f t="shared" si="123"/>
        <v>3.846153846</v>
      </c>
      <c r="K51" s="94">
        <f t="shared" si="124"/>
        <v>0.7074491403</v>
      </c>
      <c r="L51" s="95">
        <f t="shared" si="125"/>
        <v>19.78021978</v>
      </c>
      <c r="M51" s="95">
        <f t="shared" si="126"/>
        <v>7.173868826</v>
      </c>
      <c r="N51" s="93">
        <f t="shared" si="127"/>
        <v>46.7032967</v>
      </c>
      <c r="O51" s="94">
        <f t="shared" si="128"/>
        <v>38.07959145</v>
      </c>
      <c r="P51" s="95">
        <f t="shared" si="129"/>
        <v>20.32967033</v>
      </c>
      <c r="Q51" s="95">
        <f t="shared" si="130"/>
        <v>33.93069357</v>
      </c>
      <c r="R51" s="93">
        <f t="shared" si="131"/>
        <v>7.142857143</v>
      </c>
      <c r="S51" s="94">
        <f t="shared" si="132"/>
        <v>19.896576</v>
      </c>
      <c r="T51" s="93" t="str">
        <f t="shared" si="133"/>
        <v/>
      </c>
      <c r="U51" s="94" t="str">
        <f t="shared" si="134"/>
        <v/>
      </c>
      <c r="V51" s="25">
        <f t="shared" si="135"/>
        <v>100</v>
      </c>
      <c r="W51" s="34">
        <f t="shared" si="136"/>
        <v>100</v>
      </c>
      <c r="X51" s="1"/>
      <c r="Y51" s="1"/>
      <c r="Z51" s="1"/>
      <c r="AA51" s="1"/>
      <c r="AB51" s="1"/>
      <c r="AC51" s="24">
        <v>9.0</v>
      </c>
      <c r="AD51" s="93"/>
      <c r="AE51" s="94"/>
      <c r="AF51" s="95"/>
      <c r="AG51" s="95"/>
      <c r="AH51" s="93">
        <f t="shared" si="141"/>
        <v>0.7142857143</v>
      </c>
      <c r="AI51" s="94">
        <f t="shared" si="142"/>
        <v>0.01857357547</v>
      </c>
      <c r="AJ51" s="95">
        <f t="shared" si="143"/>
        <v>5</v>
      </c>
      <c r="AK51" s="95">
        <f t="shared" si="144"/>
        <v>0.3688712087</v>
      </c>
      <c r="AL51" s="93">
        <f t="shared" si="145"/>
        <v>7.142857143</v>
      </c>
      <c r="AM51" s="94">
        <f t="shared" si="146"/>
        <v>1.15437248</v>
      </c>
      <c r="AN51" s="95">
        <f t="shared" si="147"/>
        <v>7.857142857</v>
      </c>
      <c r="AO51" s="95">
        <f t="shared" si="148"/>
        <v>2.533934957</v>
      </c>
      <c r="AP51" s="93">
        <f t="shared" si="149"/>
        <v>44.28571429</v>
      </c>
      <c r="AQ51" s="94">
        <f t="shared" si="150"/>
        <v>29.7460317</v>
      </c>
      <c r="AR51" s="95">
        <f t="shared" si="151"/>
        <v>23.57142857</v>
      </c>
      <c r="AS51" s="95">
        <f t="shared" si="152"/>
        <v>35.70118237</v>
      </c>
      <c r="AT51" s="93">
        <f t="shared" si="153"/>
        <v>11.42857143</v>
      </c>
      <c r="AU51" s="94">
        <f t="shared" si="154"/>
        <v>30.47703371</v>
      </c>
      <c r="AV51" s="93"/>
      <c r="AW51" s="94"/>
      <c r="AX51" s="25">
        <f t="shared" si="155"/>
        <v>100</v>
      </c>
      <c r="AY51" s="34">
        <f t="shared" si="156"/>
        <v>100</v>
      </c>
      <c r="AZ51" s="1"/>
      <c r="BA51" s="1"/>
      <c r="BB51" s="1"/>
      <c r="BC51" s="1"/>
      <c r="BD51" s="1"/>
      <c r="BE51" s="24">
        <v>9.0</v>
      </c>
      <c r="BF51" s="105"/>
      <c r="BG51" s="106"/>
      <c r="BH51" s="107"/>
      <c r="BI51" s="107"/>
      <c r="BJ51" s="105">
        <f>BJ14*100/$BZ14</f>
        <v>0.8695652174</v>
      </c>
      <c r="BK51" s="106">
        <f>BK14*100/$CA14</f>
        <v>0.03126999056</v>
      </c>
      <c r="BL51" s="107">
        <f t="shared" ref="BL51:BL53" si="177">BL14*100/$BZ14</f>
        <v>0.8695652174</v>
      </c>
      <c r="BM51" s="107">
        <f t="shared" ref="BM51:BM53" si="178">BM14*100/$CA14</f>
        <v>0.0446939764</v>
      </c>
      <c r="BN51" s="105">
        <f t="shared" si="165"/>
        <v>6.086956522</v>
      </c>
      <c r="BO51" s="106">
        <f t="shared" si="166"/>
        <v>0.9309369463</v>
      </c>
      <c r="BP51" s="107">
        <f t="shared" si="167"/>
        <v>13.91304348</v>
      </c>
      <c r="BQ51" s="107">
        <f t="shared" si="168"/>
        <v>4.014631708</v>
      </c>
      <c r="BR51" s="105">
        <f t="shared" si="169"/>
        <v>28.69565217</v>
      </c>
      <c r="BS51" s="106">
        <f t="shared" si="170"/>
        <v>17.90584634</v>
      </c>
      <c r="BT51" s="107">
        <f t="shared" si="171"/>
        <v>37.39130435</v>
      </c>
      <c r="BU51" s="107">
        <f t="shared" si="172"/>
        <v>47.84623491</v>
      </c>
      <c r="BV51" s="105">
        <f t="shared" si="173"/>
        <v>12.17391304</v>
      </c>
      <c r="BW51" s="106">
        <f t="shared" si="174"/>
        <v>29.22638612</v>
      </c>
      <c r="BX51" s="105"/>
      <c r="BY51" s="106"/>
      <c r="BZ51" s="25">
        <f t="shared" si="175"/>
        <v>100</v>
      </c>
      <c r="CA51" s="34">
        <f t="shared" si="176"/>
        <v>100</v>
      </c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ht="12.75" customHeight="1">
      <c r="A52" s="24">
        <v>10.0</v>
      </c>
      <c r="B52" s="93" t="str">
        <f t="shared" si="115"/>
        <v/>
      </c>
      <c r="C52" s="94" t="str">
        <f t="shared" si="116"/>
        <v/>
      </c>
      <c r="D52" s="95" t="str">
        <f t="shared" si="117"/>
        <v/>
      </c>
      <c r="E52" s="95" t="str">
        <f t="shared" si="118"/>
        <v/>
      </c>
      <c r="F52" s="93" t="str">
        <f t="shared" si="119"/>
        <v/>
      </c>
      <c r="G52" s="94" t="str">
        <f t="shared" si="120"/>
        <v/>
      </c>
      <c r="H52" s="95">
        <f t="shared" si="121"/>
        <v>0.9345794393</v>
      </c>
      <c r="I52" s="95">
        <f t="shared" si="122"/>
        <v>0.06579551702</v>
      </c>
      <c r="J52" s="93">
        <f t="shared" si="123"/>
        <v>3.738317757</v>
      </c>
      <c r="K52" s="94">
        <f t="shared" si="124"/>
        <v>0.6224687395</v>
      </c>
      <c r="L52" s="95">
        <f t="shared" si="125"/>
        <v>12.14953271</v>
      </c>
      <c r="M52" s="95">
        <f t="shared" si="126"/>
        <v>4.138790226</v>
      </c>
      <c r="N52" s="93">
        <f t="shared" si="127"/>
        <v>48.59813084</v>
      </c>
      <c r="O52" s="94">
        <f t="shared" si="128"/>
        <v>35.04225704</v>
      </c>
      <c r="P52" s="95">
        <f t="shared" si="129"/>
        <v>25.23364486</v>
      </c>
      <c r="Q52" s="95">
        <f t="shared" si="130"/>
        <v>34.97199971</v>
      </c>
      <c r="R52" s="93">
        <f t="shared" si="131"/>
        <v>9.345794393</v>
      </c>
      <c r="S52" s="94">
        <f t="shared" si="132"/>
        <v>25.15868877</v>
      </c>
      <c r="T52" s="93" t="str">
        <f t="shared" si="133"/>
        <v/>
      </c>
      <c r="U52" s="94" t="str">
        <f t="shared" si="134"/>
        <v/>
      </c>
      <c r="V52" s="25">
        <f t="shared" si="135"/>
        <v>100</v>
      </c>
      <c r="W52" s="34">
        <f t="shared" si="136"/>
        <v>100</v>
      </c>
      <c r="X52" s="1"/>
      <c r="Y52" s="1"/>
      <c r="Z52" s="1"/>
      <c r="AA52" s="1"/>
      <c r="AB52" s="1"/>
      <c r="AC52" s="24">
        <v>10.0</v>
      </c>
      <c r="AD52" s="93"/>
      <c r="AE52" s="94"/>
      <c r="AF52" s="95"/>
      <c r="AG52" s="95"/>
      <c r="AH52" s="93"/>
      <c r="AI52" s="94"/>
      <c r="AJ52" s="95">
        <f t="shared" si="143"/>
        <v>2.173913043</v>
      </c>
      <c r="AK52" s="95">
        <f t="shared" si="144"/>
        <v>0.1170070899</v>
      </c>
      <c r="AL52" s="93">
        <f t="shared" si="145"/>
        <v>9.782608696</v>
      </c>
      <c r="AM52" s="94">
        <f t="shared" si="146"/>
        <v>1.18948824</v>
      </c>
      <c r="AN52" s="95">
        <f t="shared" si="147"/>
        <v>15.2173913</v>
      </c>
      <c r="AO52" s="95">
        <f t="shared" si="148"/>
        <v>4.546496956</v>
      </c>
      <c r="AP52" s="93">
        <f t="shared" si="149"/>
        <v>32.60869565</v>
      </c>
      <c r="AQ52" s="94">
        <f t="shared" si="150"/>
        <v>20.43397405</v>
      </c>
      <c r="AR52" s="95">
        <f t="shared" si="151"/>
        <v>25</v>
      </c>
      <c r="AS52" s="95">
        <f t="shared" si="152"/>
        <v>33.6044552</v>
      </c>
      <c r="AT52" s="93">
        <f t="shared" si="153"/>
        <v>15.2173913</v>
      </c>
      <c r="AU52" s="94">
        <f t="shared" si="154"/>
        <v>40.10857846</v>
      </c>
      <c r="AV52" s="93"/>
      <c r="AW52" s="94"/>
      <c r="AX52" s="25">
        <f t="shared" si="155"/>
        <v>100</v>
      </c>
      <c r="AY52" s="34">
        <f t="shared" si="156"/>
        <v>100</v>
      </c>
      <c r="AZ52" s="1"/>
      <c r="BA52" s="1"/>
      <c r="BB52" s="1"/>
      <c r="BC52" s="1"/>
      <c r="BD52" s="1"/>
      <c r="BE52" s="24">
        <v>10.0</v>
      </c>
      <c r="BF52" s="105"/>
      <c r="BG52" s="106"/>
      <c r="BH52" s="107"/>
      <c r="BI52" s="107"/>
      <c r="BJ52" s="105"/>
      <c r="BK52" s="106"/>
      <c r="BL52" s="107">
        <f t="shared" si="177"/>
        <v>1.298701299</v>
      </c>
      <c r="BM52" s="107">
        <f t="shared" si="178"/>
        <v>0.04778232499</v>
      </c>
      <c r="BN52" s="105">
        <f t="shared" si="165"/>
        <v>2.597402597</v>
      </c>
      <c r="BO52" s="106">
        <f t="shared" si="166"/>
        <v>0.3417862575</v>
      </c>
      <c r="BP52" s="107">
        <f t="shared" si="167"/>
        <v>9.090909091</v>
      </c>
      <c r="BQ52" s="107">
        <f t="shared" si="168"/>
        <v>1.913254214</v>
      </c>
      <c r="BR52" s="105">
        <f t="shared" si="169"/>
        <v>23.37662338</v>
      </c>
      <c r="BS52" s="106">
        <f t="shared" si="170"/>
        <v>11.92395386</v>
      </c>
      <c r="BT52" s="107">
        <f t="shared" si="171"/>
        <v>35.06493506</v>
      </c>
      <c r="BU52" s="107">
        <f t="shared" si="172"/>
        <v>35.33052477</v>
      </c>
      <c r="BV52" s="105">
        <f t="shared" si="173"/>
        <v>28.57142857</v>
      </c>
      <c r="BW52" s="106">
        <f t="shared" si="174"/>
        <v>50.44269857</v>
      </c>
      <c r="BX52" s="105"/>
      <c r="BY52" s="106"/>
      <c r="BZ52" s="25">
        <f t="shared" si="175"/>
        <v>100</v>
      </c>
      <c r="CA52" s="34">
        <f t="shared" si="176"/>
        <v>100</v>
      </c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ht="12.75" customHeight="1">
      <c r="A53" s="42" t="s">
        <v>32</v>
      </c>
      <c r="B53" s="93" t="str">
        <f t="shared" si="115"/>
        <v/>
      </c>
      <c r="C53" s="94" t="str">
        <f t="shared" si="116"/>
        <v/>
      </c>
      <c r="D53" s="95" t="str">
        <f t="shared" si="117"/>
        <v/>
      </c>
      <c r="E53" s="95" t="str">
        <f t="shared" si="118"/>
        <v/>
      </c>
      <c r="F53" s="93" t="str">
        <f t="shared" si="119"/>
        <v/>
      </c>
      <c r="G53" s="94" t="str">
        <f t="shared" si="120"/>
        <v/>
      </c>
      <c r="H53" s="95">
        <f t="shared" si="121"/>
        <v>0.2976190476</v>
      </c>
      <c r="I53" s="95">
        <f t="shared" si="122"/>
        <v>0.02012956277</v>
      </c>
      <c r="J53" s="93">
        <f t="shared" si="123"/>
        <v>4.761904762</v>
      </c>
      <c r="K53" s="94">
        <f t="shared" si="124"/>
        <v>0.5323863805</v>
      </c>
      <c r="L53" s="95">
        <f t="shared" si="125"/>
        <v>7.738095238</v>
      </c>
      <c r="M53" s="95">
        <f t="shared" si="126"/>
        <v>1.606904634</v>
      </c>
      <c r="N53" s="93">
        <f t="shared" si="127"/>
        <v>38.39285714</v>
      </c>
      <c r="O53" s="94">
        <f t="shared" si="128"/>
        <v>19.07007363</v>
      </c>
      <c r="P53" s="95">
        <f t="shared" si="129"/>
        <v>25.89285714</v>
      </c>
      <c r="Q53" s="95">
        <f t="shared" si="130"/>
        <v>26.53197168</v>
      </c>
      <c r="R53" s="93">
        <f t="shared" si="131"/>
        <v>22.61904762</v>
      </c>
      <c r="S53" s="94">
        <f t="shared" si="132"/>
        <v>49.36254673</v>
      </c>
      <c r="T53" s="93">
        <f t="shared" si="133"/>
        <v>0.2976190476</v>
      </c>
      <c r="U53" s="94">
        <f t="shared" si="134"/>
        <v>2.875987386</v>
      </c>
      <c r="V53" s="25">
        <f t="shared" si="135"/>
        <v>100</v>
      </c>
      <c r="W53" s="34">
        <f t="shared" si="136"/>
        <v>100</v>
      </c>
      <c r="X53" s="1"/>
      <c r="Y53" s="1"/>
      <c r="Z53" s="1"/>
      <c r="AA53" s="1"/>
      <c r="AB53" s="1"/>
      <c r="AC53" s="42" t="s">
        <v>32</v>
      </c>
      <c r="AD53" s="93"/>
      <c r="AE53" s="94"/>
      <c r="AF53" s="95"/>
      <c r="AG53" s="95"/>
      <c r="AH53" s="93"/>
      <c r="AI53" s="94"/>
      <c r="AJ53" s="95">
        <f t="shared" si="143"/>
        <v>2.06185567</v>
      </c>
      <c r="AK53" s="95">
        <f t="shared" si="144"/>
        <v>0.0996028598</v>
      </c>
      <c r="AL53" s="93">
        <f t="shared" si="145"/>
        <v>4.12371134</v>
      </c>
      <c r="AM53" s="94">
        <f t="shared" si="146"/>
        <v>0.4306612885</v>
      </c>
      <c r="AN53" s="95">
        <f t="shared" si="147"/>
        <v>8.24742268</v>
      </c>
      <c r="AO53" s="95">
        <f t="shared" si="148"/>
        <v>1.71147879</v>
      </c>
      <c r="AP53" s="93">
        <f t="shared" si="149"/>
        <v>26.80412371</v>
      </c>
      <c r="AQ53" s="94">
        <f t="shared" si="150"/>
        <v>13.70812565</v>
      </c>
      <c r="AR53" s="95">
        <f t="shared" si="151"/>
        <v>34.70790378</v>
      </c>
      <c r="AS53" s="95">
        <f t="shared" si="152"/>
        <v>34.3680767</v>
      </c>
      <c r="AT53" s="93">
        <f t="shared" si="153"/>
        <v>24.05498282</v>
      </c>
      <c r="AU53" s="94">
        <f t="shared" si="154"/>
        <v>49.68205472</v>
      </c>
      <c r="AV53" s="93"/>
      <c r="AW53" s="94"/>
      <c r="AX53" s="25">
        <f t="shared" si="155"/>
        <v>100</v>
      </c>
      <c r="AY53" s="34">
        <f t="shared" si="156"/>
        <v>100</v>
      </c>
      <c r="AZ53" s="1"/>
      <c r="BA53" s="1"/>
      <c r="BB53" s="1"/>
      <c r="BC53" s="1"/>
      <c r="BD53" s="1"/>
      <c r="BE53" s="42" t="s">
        <v>32</v>
      </c>
      <c r="BF53" s="105"/>
      <c r="BG53" s="106"/>
      <c r="BH53" s="107"/>
      <c r="BI53" s="107"/>
      <c r="BJ53" s="105"/>
      <c r="BK53" s="106"/>
      <c r="BL53" s="107">
        <f t="shared" si="177"/>
        <v>0.4166666667</v>
      </c>
      <c r="BM53" s="107">
        <f t="shared" si="178"/>
        <v>0.02117018223</v>
      </c>
      <c r="BN53" s="105">
        <f t="shared" si="165"/>
        <v>0.4166666667</v>
      </c>
      <c r="BO53" s="106">
        <f t="shared" si="166"/>
        <v>0.03721395262</v>
      </c>
      <c r="BP53" s="107">
        <f t="shared" si="167"/>
        <v>2.5</v>
      </c>
      <c r="BQ53" s="107">
        <f t="shared" si="168"/>
        <v>0.4382607456</v>
      </c>
      <c r="BR53" s="105">
        <f t="shared" si="169"/>
        <v>24.58333333</v>
      </c>
      <c r="BS53" s="106">
        <f t="shared" si="170"/>
        <v>10.11742715</v>
      </c>
      <c r="BT53" s="107">
        <f t="shared" si="171"/>
        <v>39.58333333</v>
      </c>
      <c r="BU53" s="107">
        <f t="shared" si="172"/>
        <v>32.28148987</v>
      </c>
      <c r="BV53" s="105">
        <f t="shared" si="173"/>
        <v>32.5</v>
      </c>
      <c r="BW53" s="106">
        <f t="shared" si="174"/>
        <v>57.1044381</v>
      </c>
      <c r="BX53" s="105"/>
      <c r="BY53" s="106"/>
      <c r="BZ53" s="25">
        <f t="shared" si="175"/>
        <v>100</v>
      </c>
      <c r="CA53" s="34">
        <f t="shared" si="176"/>
        <v>100</v>
      </c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  <row r="54" ht="12.75" customHeight="1">
      <c r="A54" s="43" t="s">
        <v>33</v>
      </c>
      <c r="B54" s="93" t="str">
        <f t="shared" si="115"/>
        <v/>
      </c>
      <c r="C54" s="94" t="str">
        <f t="shared" si="116"/>
        <v/>
      </c>
      <c r="D54" s="95" t="str">
        <f t="shared" si="117"/>
        <v/>
      </c>
      <c r="E54" s="95" t="str">
        <f t="shared" si="118"/>
        <v/>
      </c>
      <c r="F54" s="93" t="str">
        <f t="shared" si="119"/>
        <v/>
      </c>
      <c r="G54" s="94" t="str">
        <f t="shared" si="120"/>
        <v/>
      </c>
      <c r="H54" s="95" t="str">
        <f t="shared" si="121"/>
        <v/>
      </c>
      <c r="I54" s="95" t="str">
        <f t="shared" si="122"/>
        <v/>
      </c>
      <c r="J54" s="93">
        <f t="shared" si="123"/>
        <v>1.25</v>
      </c>
      <c r="K54" s="94">
        <f t="shared" si="124"/>
        <v>0.1272079103</v>
      </c>
      <c r="L54" s="95">
        <f t="shared" si="125"/>
        <v>3.75</v>
      </c>
      <c r="M54" s="95">
        <f t="shared" si="126"/>
        <v>0.6931598097</v>
      </c>
      <c r="N54" s="93">
        <f t="shared" si="127"/>
        <v>30</v>
      </c>
      <c r="O54" s="94">
        <f t="shared" si="128"/>
        <v>11.64894982</v>
      </c>
      <c r="P54" s="95">
        <f t="shared" si="129"/>
        <v>34.375</v>
      </c>
      <c r="Q54" s="95">
        <f t="shared" si="130"/>
        <v>29.78088118</v>
      </c>
      <c r="R54" s="93">
        <f t="shared" si="131"/>
        <v>30</v>
      </c>
      <c r="S54" s="94">
        <f t="shared" si="132"/>
        <v>54.16416365</v>
      </c>
      <c r="T54" s="93">
        <f t="shared" si="133"/>
        <v>0.625</v>
      </c>
      <c r="U54" s="94">
        <f t="shared" si="134"/>
        <v>3.585637636</v>
      </c>
      <c r="V54" s="25">
        <f t="shared" si="135"/>
        <v>100</v>
      </c>
      <c r="W54" s="34">
        <f t="shared" si="136"/>
        <v>100</v>
      </c>
      <c r="X54" s="1"/>
      <c r="Y54" s="1"/>
      <c r="Z54" s="1"/>
      <c r="AA54" s="1"/>
      <c r="AB54" s="1"/>
      <c r="AC54" s="43" t="s">
        <v>33</v>
      </c>
      <c r="AD54" s="93"/>
      <c r="AE54" s="94"/>
      <c r="AF54" s="95"/>
      <c r="AG54" s="95"/>
      <c r="AH54" s="93"/>
      <c r="AI54" s="94"/>
      <c r="AJ54" s="95"/>
      <c r="AK54" s="95"/>
      <c r="AL54" s="93">
        <f t="shared" si="145"/>
        <v>3.289473684</v>
      </c>
      <c r="AM54" s="94">
        <f t="shared" si="146"/>
        <v>0.1936008168</v>
      </c>
      <c r="AN54" s="95">
        <f t="shared" si="147"/>
        <v>5.921052632</v>
      </c>
      <c r="AO54" s="95">
        <f t="shared" si="148"/>
        <v>0.7526601692</v>
      </c>
      <c r="AP54" s="93">
        <f t="shared" si="149"/>
        <v>18.42105263</v>
      </c>
      <c r="AQ54" s="94">
        <f t="shared" si="150"/>
        <v>5.380605411</v>
      </c>
      <c r="AR54" s="95">
        <f t="shared" si="151"/>
        <v>25.65789474</v>
      </c>
      <c r="AS54" s="95">
        <f t="shared" si="152"/>
        <v>16.55812084</v>
      </c>
      <c r="AT54" s="93">
        <f t="shared" si="153"/>
        <v>44.73684211</v>
      </c>
      <c r="AU54" s="94">
        <f t="shared" si="154"/>
        <v>65.94346658</v>
      </c>
      <c r="AV54" s="93">
        <f>AV17*100/$AX17</f>
        <v>1.973684211</v>
      </c>
      <c r="AW54" s="94">
        <f>AW17*100/$AY17</f>
        <v>11.17154619</v>
      </c>
      <c r="AX54" s="25">
        <f t="shared" si="155"/>
        <v>100</v>
      </c>
      <c r="AY54" s="34">
        <f t="shared" si="156"/>
        <v>100</v>
      </c>
      <c r="AZ54" s="1"/>
      <c r="BA54" s="1"/>
      <c r="BB54" s="1"/>
      <c r="BC54" s="1"/>
      <c r="BD54" s="1"/>
      <c r="BE54" s="43" t="s">
        <v>33</v>
      </c>
      <c r="BF54" s="105"/>
      <c r="BG54" s="106"/>
      <c r="BH54" s="107"/>
      <c r="BI54" s="107"/>
      <c r="BJ54" s="105"/>
      <c r="BK54" s="106"/>
      <c r="BL54" s="107"/>
      <c r="BM54" s="107"/>
      <c r="BN54" s="105"/>
      <c r="BO54" s="106"/>
      <c r="BP54" s="107">
        <f t="shared" si="167"/>
        <v>1.282051282</v>
      </c>
      <c r="BQ54" s="107">
        <f t="shared" si="168"/>
        <v>0.1092462761</v>
      </c>
      <c r="BR54" s="105">
        <f t="shared" si="169"/>
        <v>10.25641026</v>
      </c>
      <c r="BS54" s="106">
        <f t="shared" si="170"/>
        <v>2.377913746</v>
      </c>
      <c r="BT54" s="107">
        <f t="shared" si="171"/>
        <v>20.51282051</v>
      </c>
      <c r="BU54" s="107">
        <f t="shared" si="172"/>
        <v>9.747889348</v>
      </c>
      <c r="BV54" s="105">
        <f t="shared" si="173"/>
        <v>65.38461538</v>
      </c>
      <c r="BW54" s="106">
        <f t="shared" si="174"/>
        <v>77.09297876</v>
      </c>
      <c r="BX54" s="105">
        <f t="shared" ref="BX54:BX59" si="179">BX17*100/$BZ17</f>
        <v>2.564102564</v>
      </c>
      <c r="BY54" s="106">
        <f t="shared" ref="BY54:BY59" si="180">BY17*100/$CA17</f>
        <v>10.67197187</v>
      </c>
      <c r="BZ54" s="25">
        <f t="shared" si="175"/>
        <v>100</v>
      </c>
      <c r="CA54" s="34">
        <f t="shared" si="176"/>
        <v>100</v>
      </c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</row>
    <row r="55" ht="12.75" customHeight="1">
      <c r="A55" s="44" t="s">
        <v>35</v>
      </c>
      <c r="B55" s="93" t="str">
        <f t="shared" si="115"/>
        <v/>
      </c>
      <c r="C55" s="94" t="str">
        <f t="shared" si="116"/>
        <v/>
      </c>
      <c r="D55" s="95" t="str">
        <f t="shared" si="117"/>
        <v/>
      </c>
      <c r="E55" s="95" t="str">
        <f t="shared" si="118"/>
        <v/>
      </c>
      <c r="F55" s="93" t="str">
        <f t="shared" si="119"/>
        <v/>
      </c>
      <c r="G55" s="94" t="str">
        <f t="shared" si="120"/>
        <v/>
      </c>
      <c r="H55" s="95" t="str">
        <f t="shared" si="121"/>
        <v/>
      </c>
      <c r="I55" s="95" t="str">
        <f t="shared" si="122"/>
        <v/>
      </c>
      <c r="J55" s="93" t="str">
        <f t="shared" si="123"/>
        <v/>
      </c>
      <c r="K55" s="94" t="str">
        <f t="shared" si="124"/>
        <v/>
      </c>
      <c r="L55" s="95">
        <f t="shared" si="125"/>
        <v>2.040816327</v>
      </c>
      <c r="M55" s="95">
        <f t="shared" si="126"/>
        <v>0.2984026048</v>
      </c>
      <c r="N55" s="93">
        <f t="shared" si="127"/>
        <v>19.04761905</v>
      </c>
      <c r="O55" s="94">
        <f t="shared" si="128"/>
        <v>5.319391489</v>
      </c>
      <c r="P55" s="95">
        <f t="shared" si="129"/>
        <v>29.25170068</v>
      </c>
      <c r="Q55" s="95">
        <f t="shared" si="130"/>
        <v>16.1933377</v>
      </c>
      <c r="R55" s="93">
        <f t="shared" si="131"/>
        <v>48.97959184</v>
      </c>
      <c r="S55" s="94">
        <f t="shared" si="132"/>
        <v>75.40673898</v>
      </c>
      <c r="T55" s="93">
        <f t="shared" si="133"/>
        <v>0.6802721088</v>
      </c>
      <c r="U55" s="94">
        <f t="shared" si="134"/>
        <v>2.782129224</v>
      </c>
      <c r="V55" s="25">
        <f t="shared" si="135"/>
        <v>100</v>
      </c>
      <c r="W55" s="34">
        <f t="shared" si="136"/>
        <v>100</v>
      </c>
      <c r="X55" s="1"/>
      <c r="Y55" s="1"/>
      <c r="Z55" s="1"/>
      <c r="AA55" s="1"/>
      <c r="AB55" s="1"/>
      <c r="AC55" s="44" t="s">
        <v>35</v>
      </c>
      <c r="AD55" s="93"/>
      <c r="AE55" s="94"/>
      <c r="AF55" s="95"/>
      <c r="AG55" s="95"/>
      <c r="AH55" s="93"/>
      <c r="AI55" s="94"/>
      <c r="AJ55" s="95">
        <f>AJ18*100/$AX18</f>
        <v>0.9523809524</v>
      </c>
      <c r="AK55" s="95">
        <f>AK18*100/$AY18</f>
        <v>0.02491544055</v>
      </c>
      <c r="AL55" s="93">
        <f t="shared" si="145"/>
        <v>4.761904762</v>
      </c>
      <c r="AM55" s="94">
        <f t="shared" si="146"/>
        <v>0.191801882</v>
      </c>
      <c r="AN55" s="95">
        <f t="shared" si="147"/>
        <v>1.904761905</v>
      </c>
      <c r="AO55" s="95">
        <f t="shared" si="148"/>
        <v>0.1640658255</v>
      </c>
      <c r="AP55" s="93">
        <f t="shared" si="149"/>
        <v>11.42857143</v>
      </c>
      <c r="AQ55" s="94">
        <f t="shared" si="150"/>
        <v>2.514156028</v>
      </c>
      <c r="AR55" s="95">
        <f t="shared" si="151"/>
        <v>16.19047619</v>
      </c>
      <c r="AS55" s="95">
        <f t="shared" si="152"/>
        <v>7.219579197</v>
      </c>
      <c r="AT55" s="93">
        <f t="shared" si="153"/>
        <v>64.76190476</v>
      </c>
      <c r="AU55" s="94">
        <f t="shared" si="154"/>
        <v>89.88548163</v>
      </c>
      <c r="AV55" s="93"/>
      <c r="AW55" s="94"/>
      <c r="AX55" s="25">
        <f t="shared" si="155"/>
        <v>100</v>
      </c>
      <c r="AY55" s="34">
        <f t="shared" si="156"/>
        <v>100</v>
      </c>
      <c r="AZ55" s="1"/>
      <c r="BA55" s="1"/>
      <c r="BB55" s="1"/>
      <c r="BC55" s="1"/>
      <c r="BD55" s="1"/>
      <c r="BE55" s="44" t="s">
        <v>35</v>
      </c>
      <c r="BF55" s="105"/>
      <c r="BG55" s="106"/>
      <c r="BH55" s="107"/>
      <c r="BI55" s="107"/>
      <c r="BJ55" s="105"/>
      <c r="BK55" s="106"/>
      <c r="BL55" s="107"/>
      <c r="BM55" s="107"/>
      <c r="BN55" s="105"/>
      <c r="BO55" s="106"/>
      <c r="BP55" s="107"/>
      <c r="BQ55" s="107"/>
      <c r="BR55" s="105">
        <f t="shared" si="169"/>
        <v>2.409638554</v>
      </c>
      <c r="BS55" s="106">
        <f t="shared" si="170"/>
        <v>0.3915889868</v>
      </c>
      <c r="BT55" s="107">
        <f t="shared" si="171"/>
        <v>10.84337349</v>
      </c>
      <c r="BU55" s="107">
        <f t="shared" si="172"/>
        <v>3.695501164</v>
      </c>
      <c r="BV55" s="105">
        <f t="shared" si="173"/>
        <v>84.3373494</v>
      </c>
      <c r="BW55" s="106">
        <f t="shared" si="174"/>
        <v>89.19695682</v>
      </c>
      <c r="BX55" s="105">
        <f t="shared" si="179"/>
        <v>2.409638554</v>
      </c>
      <c r="BY55" s="106">
        <f t="shared" si="180"/>
        <v>6.715953028</v>
      </c>
      <c r="BZ55" s="25">
        <f t="shared" si="175"/>
        <v>100</v>
      </c>
      <c r="CA55" s="34">
        <f t="shared" si="176"/>
        <v>100</v>
      </c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</row>
    <row r="56" ht="12.75" customHeight="1">
      <c r="A56" s="44" t="s">
        <v>39</v>
      </c>
      <c r="B56" s="93" t="str">
        <f t="shared" si="115"/>
        <v/>
      </c>
      <c r="C56" s="94" t="str">
        <f t="shared" si="116"/>
        <v/>
      </c>
      <c r="D56" s="95" t="str">
        <f t="shared" si="117"/>
        <v/>
      </c>
      <c r="E56" s="95" t="str">
        <f t="shared" si="118"/>
        <v/>
      </c>
      <c r="F56" s="93" t="str">
        <f t="shared" si="119"/>
        <v/>
      </c>
      <c r="G56" s="94" t="str">
        <f t="shared" si="120"/>
        <v/>
      </c>
      <c r="H56" s="95" t="str">
        <f t="shared" si="121"/>
        <v/>
      </c>
      <c r="I56" s="95" t="str">
        <f t="shared" si="122"/>
        <v/>
      </c>
      <c r="J56" s="93" t="str">
        <f t="shared" si="123"/>
        <v/>
      </c>
      <c r="K56" s="94" t="str">
        <f t="shared" si="124"/>
        <v/>
      </c>
      <c r="L56" s="95">
        <f t="shared" si="125"/>
        <v>0.7751937984</v>
      </c>
      <c r="M56" s="95">
        <f t="shared" si="126"/>
        <v>0.05639456574</v>
      </c>
      <c r="N56" s="93">
        <f t="shared" si="127"/>
        <v>6.201550388</v>
      </c>
      <c r="O56" s="94">
        <f t="shared" si="128"/>
        <v>0.8943830275</v>
      </c>
      <c r="P56" s="95">
        <f t="shared" si="129"/>
        <v>19.37984496</v>
      </c>
      <c r="Q56" s="95">
        <f t="shared" si="130"/>
        <v>5.790557511</v>
      </c>
      <c r="R56" s="93">
        <f t="shared" si="131"/>
        <v>63.56589147</v>
      </c>
      <c r="S56" s="94">
        <f t="shared" si="132"/>
        <v>69.75667019</v>
      </c>
      <c r="T56" s="93">
        <f t="shared" si="133"/>
        <v>10.07751938</v>
      </c>
      <c r="U56" s="94">
        <f t="shared" si="134"/>
        <v>23.5019947</v>
      </c>
      <c r="V56" s="25">
        <f t="shared" si="135"/>
        <v>100</v>
      </c>
      <c r="W56" s="34">
        <f t="shared" si="136"/>
        <v>100</v>
      </c>
      <c r="X56" s="1"/>
      <c r="Y56" s="1"/>
      <c r="Z56" s="1"/>
      <c r="AA56" s="1"/>
      <c r="AB56" s="1"/>
      <c r="AC56" s="44" t="s">
        <v>39</v>
      </c>
      <c r="AD56" s="93"/>
      <c r="AE56" s="94"/>
      <c r="AF56" s="95"/>
      <c r="AG56" s="95"/>
      <c r="AH56" s="93"/>
      <c r="AI56" s="94"/>
      <c r="AJ56" s="95"/>
      <c r="AK56" s="95"/>
      <c r="AL56" s="93">
        <f t="shared" si="145"/>
        <v>0.9259259259</v>
      </c>
      <c r="AM56" s="94">
        <f t="shared" si="146"/>
        <v>0.03088705716</v>
      </c>
      <c r="AN56" s="95">
        <f t="shared" si="147"/>
        <v>0</v>
      </c>
      <c r="AO56" s="95">
        <f t="shared" si="148"/>
        <v>0</v>
      </c>
      <c r="AP56" s="93">
        <f t="shared" si="149"/>
        <v>7.407407407</v>
      </c>
      <c r="AQ56" s="94">
        <f t="shared" si="150"/>
        <v>0.7518820695</v>
      </c>
      <c r="AR56" s="95">
        <f t="shared" si="151"/>
        <v>8.333333333</v>
      </c>
      <c r="AS56" s="95">
        <f t="shared" si="152"/>
        <v>2.311455402</v>
      </c>
      <c r="AT56" s="93">
        <f t="shared" si="153"/>
        <v>66.66666667</v>
      </c>
      <c r="AU56" s="94">
        <f t="shared" si="154"/>
        <v>60.72980831</v>
      </c>
      <c r="AV56" s="93">
        <f t="shared" ref="AV56:AV59" si="181">AV19*100/$AX19</f>
        <v>16.66666667</v>
      </c>
      <c r="AW56" s="94">
        <f t="shared" ref="AW56:AW59" si="182">AW19*100/$AY19</f>
        <v>36.17596716</v>
      </c>
      <c r="AX56" s="25">
        <f t="shared" si="155"/>
        <v>100</v>
      </c>
      <c r="AY56" s="34">
        <f t="shared" si="156"/>
        <v>100</v>
      </c>
      <c r="AZ56" s="1"/>
      <c r="BA56" s="1"/>
      <c r="BB56" s="1"/>
      <c r="BC56" s="1"/>
      <c r="BD56" s="1"/>
      <c r="BE56" s="44" t="s">
        <v>39</v>
      </c>
      <c r="BF56" s="105"/>
      <c r="BG56" s="106"/>
      <c r="BH56" s="107"/>
      <c r="BI56" s="107"/>
      <c r="BJ56" s="105"/>
      <c r="BK56" s="106"/>
      <c r="BL56" s="107"/>
      <c r="BM56" s="107"/>
      <c r="BN56" s="105"/>
      <c r="BO56" s="106"/>
      <c r="BP56" s="107"/>
      <c r="BQ56" s="107"/>
      <c r="BR56" s="105"/>
      <c r="BS56" s="106"/>
      <c r="BT56" s="107">
        <f t="shared" si="171"/>
        <v>3.278688525</v>
      </c>
      <c r="BU56" s="107">
        <f t="shared" si="172"/>
        <v>0.5731261918</v>
      </c>
      <c r="BV56" s="105">
        <f t="shared" si="173"/>
        <v>62.29508197</v>
      </c>
      <c r="BW56" s="106">
        <f t="shared" si="174"/>
        <v>50.39123147</v>
      </c>
      <c r="BX56" s="25">
        <f t="shared" si="179"/>
        <v>34.42622951</v>
      </c>
      <c r="BY56" s="26">
        <f t="shared" si="180"/>
        <v>49.03564234</v>
      </c>
      <c r="BZ56" s="25">
        <f t="shared" si="175"/>
        <v>100</v>
      </c>
      <c r="CA56" s="34">
        <f t="shared" si="176"/>
        <v>100</v>
      </c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</row>
    <row r="57" ht="12.75" customHeight="1">
      <c r="A57" s="50" t="s">
        <v>40</v>
      </c>
      <c r="B57" s="129" t="str">
        <f t="shared" si="115"/>
        <v/>
      </c>
      <c r="C57" s="130" t="str">
        <f t="shared" si="116"/>
        <v/>
      </c>
      <c r="D57" s="131" t="str">
        <f t="shared" si="117"/>
        <v/>
      </c>
      <c r="E57" s="131" t="str">
        <f t="shared" si="118"/>
        <v/>
      </c>
      <c r="F57" s="129" t="str">
        <f t="shared" si="119"/>
        <v/>
      </c>
      <c r="G57" s="130" t="str">
        <f t="shared" si="120"/>
        <v/>
      </c>
      <c r="H57" s="131" t="str">
        <f t="shared" si="121"/>
        <v/>
      </c>
      <c r="I57" s="131" t="str">
        <f t="shared" si="122"/>
        <v/>
      </c>
      <c r="J57" s="129" t="str">
        <f t="shared" si="123"/>
        <v/>
      </c>
      <c r="K57" s="130" t="str">
        <f t="shared" si="124"/>
        <v/>
      </c>
      <c r="L57" s="131" t="str">
        <f t="shared" si="125"/>
        <v/>
      </c>
      <c r="M57" s="131" t="str">
        <f t="shared" si="126"/>
        <v/>
      </c>
      <c r="N57" s="129" t="str">
        <f t="shared" si="127"/>
        <v/>
      </c>
      <c r="O57" s="130" t="str">
        <f t="shared" si="128"/>
        <v/>
      </c>
      <c r="P57" s="95">
        <f t="shared" si="129"/>
        <v>3.174603175</v>
      </c>
      <c r="Q57" s="95">
        <f t="shared" si="130"/>
        <v>0.4049687639</v>
      </c>
      <c r="R57" s="93">
        <f t="shared" si="131"/>
        <v>36.50793651</v>
      </c>
      <c r="S57" s="94">
        <f t="shared" si="132"/>
        <v>14.5515555</v>
      </c>
      <c r="T57" s="93">
        <f t="shared" si="133"/>
        <v>60.31746032</v>
      </c>
      <c r="U57" s="94">
        <f t="shared" si="134"/>
        <v>85.04347574</v>
      </c>
      <c r="V57" s="25">
        <f t="shared" si="135"/>
        <v>100</v>
      </c>
      <c r="W57" s="34">
        <f t="shared" si="136"/>
        <v>100</v>
      </c>
      <c r="X57" s="1"/>
      <c r="Y57" s="1"/>
      <c r="Z57" s="1"/>
      <c r="AA57" s="1"/>
      <c r="AB57" s="1"/>
      <c r="AC57" s="50" t="s">
        <v>40</v>
      </c>
      <c r="AD57" s="129"/>
      <c r="AE57" s="130"/>
      <c r="AF57" s="131"/>
      <c r="AG57" s="131"/>
      <c r="AH57" s="129"/>
      <c r="AI57" s="130"/>
      <c r="AJ57" s="131"/>
      <c r="AK57" s="131"/>
      <c r="AL57" s="129"/>
      <c r="AM57" s="130"/>
      <c r="AN57" s="131"/>
      <c r="AO57" s="131"/>
      <c r="AP57" s="129">
        <f t="shared" si="149"/>
        <v>4.87804878</v>
      </c>
      <c r="AQ57" s="130">
        <f t="shared" si="150"/>
        <v>0.2314322491</v>
      </c>
      <c r="AR57" s="95">
        <f t="shared" si="151"/>
        <v>2.43902439</v>
      </c>
      <c r="AS57" s="95">
        <f t="shared" si="152"/>
        <v>0.189174448</v>
      </c>
      <c r="AT57" s="93">
        <f t="shared" si="153"/>
        <v>19.51219512</v>
      </c>
      <c r="AU57" s="94">
        <f t="shared" si="154"/>
        <v>8.643980694</v>
      </c>
      <c r="AV57" s="93">
        <f t="shared" si="181"/>
        <v>73.17073171</v>
      </c>
      <c r="AW57" s="94">
        <f t="shared" si="182"/>
        <v>90.93541261</v>
      </c>
      <c r="AX57" s="25">
        <f t="shared" si="155"/>
        <v>100</v>
      </c>
      <c r="AY57" s="34">
        <f t="shared" si="156"/>
        <v>100</v>
      </c>
      <c r="AZ57" s="1"/>
      <c r="BA57" s="1"/>
      <c r="BB57" s="1"/>
      <c r="BC57" s="1"/>
      <c r="BD57" s="1"/>
      <c r="BE57" s="50" t="s">
        <v>40</v>
      </c>
      <c r="BF57" s="132"/>
      <c r="BG57" s="133"/>
      <c r="BH57" s="134"/>
      <c r="BI57" s="134"/>
      <c r="BJ57" s="132"/>
      <c r="BK57" s="133"/>
      <c r="BL57" s="134"/>
      <c r="BM57" s="134"/>
      <c r="BN57" s="132"/>
      <c r="BO57" s="133"/>
      <c r="BP57" s="134"/>
      <c r="BQ57" s="134"/>
      <c r="BR57" s="132"/>
      <c r="BS57" s="133"/>
      <c r="BT57" s="107">
        <f t="shared" si="171"/>
        <v>3.846153846</v>
      </c>
      <c r="BU57" s="107">
        <f t="shared" si="172"/>
        <v>0.2689187508</v>
      </c>
      <c r="BV57" s="105">
        <f t="shared" si="173"/>
        <v>15.38461538</v>
      </c>
      <c r="BW57" s="106">
        <f t="shared" si="174"/>
        <v>7.697318362</v>
      </c>
      <c r="BX57" s="25">
        <f t="shared" si="179"/>
        <v>80.76923077</v>
      </c>
      <c r="BY57" s="26">
        <f t="shared" si="180"/>
        <v>92.03376289</v>
      </c>
      <c r="BZ57" s="25">
        <f t="shared" si="175"/>
        <v>100</v>
      </c>
      <c r="CA57" s="34">
        <f t="shared" si="176"/>
        <v>100</v>
      </c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</row>
    <row r="58" ht="12.75" customHeight="1">
      <c r="A58" s="45" t="s">
        <v>38</v>
      </c>
      <c r="B58" s="142" t="str">
        <f t="shared" si="115"/>
        <v/>
      </c>
      <c r="C58" s="143" t="str">
        <f t="shared" si="116"/>
        <v/>
      </c>
      <c r="D58" s="144" t="str">
        <f t="shared" si="117"/>
        <v/>
      </c>
      <c r="E58" s="144" t="str">
        <f t="shared" si="118"/>
        <v/>
      </c>
      <c r="F58" s="142" t="str">
        <f t="shared" si="119"/>
        <v/>
      </c>
      <c r="G58" s="143" t="str">
        <f t="shared" si="120"/>
        <v/>
      </c>
      <c r="H58" s="144" t="str">
        <f t="shared" si="121"/>
        <v/>
      </c>
      <c r="I58" s="144" t="str">
        <f t="shared" si="122"/>
        <v/>
      </c>
      <c r="J58" s="142" t="str">
        <f t="shared" si="123"/>
        <v/>
      </c>
      <c r="K58" s="143" t="str">
        <f t="shared" si="124"/>
        <v/>
      </c>
      <c r="L58" s="144" t="str">
        <f t="shared" si="125"/>
        <v/>
      </c>
      <c r="M58" s="144" t="str">
        <f t="shared" si="126"/>
        <v/>
      </c>
      <c r="N58" s="142" t="str">
        <f t="shared" si="127"/>
        <v/>
      </c>
      <c r="O58" s="143" t="str">
        <f t="shared" si="128"/>
        <v/>
      </c>
      <c r="P58" s="144">
        <f t="shared" si="129"/>
        <v>1.515151515</v>
      </c>
      <c r="Q58" s="144">
        <f t="shared" si="130"/>
        <v>0.02415803589</v>
      </c>
      <c r="R58" s="142">
        <f t="shared" si="131"/>
        <v>4.545454545</v>
      </c>
      <c r="S58" s="143">
        <f t="shared" si="132"/>
        <v>0.3309714851</v>
      </c>
      <c r="T58" s="142">
        <f t="shared" si="133"/>
        <v>93.93939394</v>
      </c>
      <c r="U58" s="143">
        <f t="shared" si="134"/>
        <v>99.64487048</v>
      </c>
      <c r="V58" s="46">
        <f t="shared" si="135"/>
        <v>100</v>
      </c>
      <c r="W58" s="54">
        <f t="shared" si="136"/>
        <v>100</v>
      </c>
      <c r="X58" s="1"/>
      <c r="Y58" s="1"/>
      <c r="Z58" s="1"/>
      <c r="AA58" s="1"/>
      <c r="AB58" s="1"/>
      <c r="AC58" s="45" t="s">
        <v>38</v>
      </c>
      <c r="AD58" s="142"/>
      <c r="AE58" s="143"/>
      <c r="AF58" s="144"/>
      <c r="AG58" s="144"/>
      <c r="AH58" s="142"/>
      <c r="AI58" s="143"/>
      <c r="AJ58" s="144"/>
      <c r="AK58" s="144"/>
      <c r="AL58" s="142"/>
      <c r="AM58" s="143"/>
      <c r="AN58" s="144"/>
      <c r="AO58" s="144"/>
      <c r="AP58" s="142"/>
      <c r="AQ58" s="143"/>
      <c r="AR58" s="144"/>
      <c r="AS58" s="144"/>
      <c r="AT58" s="142">
        <f t="shared" si="153"/>
        <v>1.818181818</v>
      </c>
      <c r="AU58" s="143">
        <f t="shared" si="154"/>
        <v>0.08942733515</v>
      </c>
      <c r="AV58" s="142">
        <f t="shared" si="181"/>
        <v>98.18181818</v>
      </c>
      <c r="AW58" s="143">
        <f t="shared" si="182"/>
        <v>99.91057266</v>
      </c>
      <c r="AX58" s="46">
        <f t="shared" si="155"/>
        <v>100</v>
      </c>
      <c r="AY58" s="54">
        <f t="shared" si="156"/>
        <v>100</v>
      </c>
      <c r="AZ58" s="1"/>
      <c r="BA58" s="1"/>
      <c r="BB58" s="1"/>
      <c r="BC58" s="1"/>
      <c r="BD58" s="1"/>
      <c r="BE58" s="45" t="s">
        <v>38</v>
      </c>
      <c r="BF58" s="139"/>
      <c r="BG58" s="140"/>
      <c r="BH58" s="141"/>
      <c r="BI58" s="141"/>
      <c r="BJ58" s="139"/>
      <c r="BK58" s="140"/>
      <c r="BL58" s="141"/>
      <c r="BM58" s="141"/>
      <c r="BN58" s="139"/>
      <c r="BO58" s="140"/>
      <c r="BP58" s="141"/>
      <c r="BQ58" s="141"/>
      <c r="BR58" s="139"/>
      <c r="BS58" s="140"/>
      <c r="BT58" s="141"/>
      <c r="BU58" s="141"/>
      <c r="BV58" s="139">
        <f t="shared" si="173"/>
        <v>3.125</v>
      </c>
      <c r="BW58" s="140">
        <f t="shared" si="174"/>
        <v>1.108018285</v>
      </c>
      <c r="BX58" s="46">
        <f t="shared" si="179"/>
        <v>96.875</v>
      </c>
      <c r="BY58" s="47">
        <f t="shared" si="180"/>
        <v>98.86134058</v>
      </c>
      <c r="BZ58" s="46">
        <f t="shared" si="175"/>
        <v>100</v>
      </c>
      <c r="CA58" s="54">
        <f t="shared" si="176"/>
        <v>100</v>
      </c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</row>
    <row r="59" ht="12.75" customHeight="1">
      <c r="A59" s="146" t="s">
        <v>17</v>
      </c>
      <c r="B59" s="155">
        <f t="shared" si="115"/>
        <v>16.27057549</v>
      </c>
      <c r="C59" s="156">
        <f t="shared" si="116"/>
        <v>0.3742450586</v>
      </c>
      <c r="D59" s="157">
        <f t="shared" si="117"/>
        <v>10.4035049</v>
      </c>
      <c r="E59" s="157">
        <f t="shared" si="118"/>
        <v>0.7245583952</v>
      </c>
      <c r="F59" s="155">
        <f t="shared" si="119"/>
        <v>14.37048825</v>
      </c>
      <c r="G59" s="156">
        <f t="shared" si="120"/>
        <v>1.976909032</v>
      </c>
      <c r="H59" s="157">
        <f t="shared" si="121"/>
        <v>22.7492786</v>
      </c>
      <c r="I59" s="157">
        <f t="shared" si="122"/>
        <v>7.054618286</v>
      </c>
      <c r="J59" s="155">
        <f t="shared" si="123"/>
        <v>16.85440653</v>
      </c>
      <c r="K59" s="156">
        <f t="shared" si="124"/>
        <v>11.3203985</v>
      </c>
      <c r="L59" s="157">
        <f t="shared" si="125"/>
        <v>11.6823729</v>
      </c>
      <c r="M59" s="157">
        <f t="shared" si="126"/>
        <v>15.27661697</v>
      </c>
      <c r="N59" s="155">
        <f t="shared" si="127"/>
        <v>6.239035193</v>
      </c>
      <c r="O59" s="156">
        <f t="shared" si="128"/>
        <v>17.05513442</v>
      </c>
      <c r="P59" s="157">
        <f t="shared" si="129"/>
        <v>0.9385395596</v>
      </c>
      <c r="Q59" s="157">
        <f t="shared" si="130"/>
        <v>5.807784014</v>
      </c>
      <c r="R59" s="155">
        <f t="shared" si="131"/>
        <v>0.3805926508</v>
      </c>
      <c r="S59" s="156">
        <f t="shared" si="132"/>
        <v>6.716409612</v>
      </c>
      <c r="T59" s="155">
        <f t="shared" si="133"/>
        <v>0.1112059131</v>
      </c>
      <c r="U59" s="156">
        <f t="shared" si="134"/>
        <v>33.69332571</v>
      </c>
      <c r="V59" s="150">
        <f t="shared" si="135"/>
        <v>100</v>
      </c>
      <c r="W59" s="151">
        <f t="shared" si="136"/>
        <v>100</v>
      </c>
      <c r="X59" s="1"/>
      <c r="Y59" s="1"/>
      <c r="Z59" s="1"/>
      <c r="AA59" s="1"/>
      <c r="AB59" s="1"/>
      <c r="AC59" s="146" t="s">
        <v>17</v>
      </c>
      <c r="AD59" s="155">
        <f>AD22*100/$AX22</f>
        <v>22.72984892</v>
      </c>
      <c r="AE59" s="156">
        <f>AE22*100/$AY22</f>
        <v>0.5361695461</v>
      </c>
      <c r="AF59" s="157">
        <f>AF22*100/$AX22</f>
        <v>9.164733179</v>
      </c>
      <c r="AG59" s="157">
        <f>AG22*100/$AY22</f>
        <v>0.726856548</v>
      </c>
      <c r="AH59" s="155">
        <f>AH22*100/$AX22</f>
        <v>12.53254459</v>
      </c>
      <c r="AI59" s="156">
        <f>AI22*100/$AY22</f>
        <v>1.969849277</v>
      </c>
      <c r="AJ59" s="157">
        <f>AJ22*100/$AX22</f>
        <v>20.58677671</v>
      </c>
      <c r="AK59" s="157">
        <f>AK22*100/$AY22</f>
        <v>7.310990485</v>
      </c>
      <c r="AL59" s="155">
        <f>AL22*100/$AX22</f>
        <v>16.01725085</v>
      </c>
      <c r="AM59" s="156">
        <f>AM22*100/$AY22</f>
        <v>12.20665119</v>
      </c>
      <c r="AN59" s="157">
        <f>AN22*100/$AX22</f>
        <v>11.54956519</v>
      </c>
      <c r="AO59" s="157">
        <f>AO22*100/$AY22</f>
        <v>17.09242052</v>
      </c>
      <c r="AP59" s="155">
        <f>AP22*100/$AX22</f>
        <v>6.074989816</v>
      </c>
      <c r="AQ59" s="156">
        <f>AQ22*100/$AY22</f>
        <v>18.78806623</v>
      </c>
      <c r="AR59" s="157">
        <f>AR22*100/$AX22</f>
        <v>0.8917659978</v>
      </c>
      <c r="AS59" s="157">
        <f>AS22*100/$AY22</f>
        <v>6.297972391</v>
      </c>
      <c r="AT59" s="155">
        <f t="shared" si="153"/>
        <v>0.3595402136</v>
      </c>
      <c r="AU59" s="156">
        <f t="shared" si="154"/>
        <v>7.125904967</v>
      </c>
      <c r="AV59" s="155">
        <f t="shared" si="181"/>
        <v>0.092984538</v>
      </c>
      <c r="AW59" s="156">
        <f t="shared" si="182"/>
        <v>27.94511885</v>
      </c>
      <c r="AX59" s="150">
        <f t="shared" si="155"/>
        <v>100</v>
      </c>
      <c r="AY59" s="151">
        <f t="shared" si="156"/>
        <v>100</v>
      </c>
      <c r="AZ59" s="1"/>
      <c r="BA59" s="1"/>
      <c r="BB59" s="1"/>
      <c r="BC59" s="1"/>
      <c r="BD59" s="1"/>
      <c r="BE59" s="146" t="s">
        <v>17</v>
      </c>
      <c r="BF59" s="152">
        <f>BF22*100/$BZ22</f>
        <v>10.12727198</v>
      </c>
      <c r="BG59" s="153">
        <f>BG22*100/$CA22</f>
        <v>0.2608602751</v>
      </c>
      <c r="BH59" s="154">
        <f>BH22*100/$BZ22</f>
        <v>7.990994325</v>
      </c>
      <c r="BI59" s="154">
        <f>BI22*100/$CA22</f>
        <v>0.5532612201</v>
      </c>
      <c r="BJ59" s="152">
        <f>BJ22*100/$BZ22</f>
        <v>13.05411629</v>
      </c>
      <c r="BK59" s="153">
        <f>BK22*100/$CA22</f>
        <v>1.833368118</v>
      </c>
      <c r="BL59" s="154">
        <f>BL22*100/$BZ22</f>
        <v>24.14672259</v>
      </c>
      <c r="BM59" s="154">
        <f>BM22*100/$CA22</f>
        <v>7.70337911</v>
      </c>
      <c r="BN59" s="152">
        <f>BN22*100/$BZ22</f>
        <v>20.1208981</v>
      </c>
      <c r="BO59" s="153">
        <f>BO22*100/$CA22</f>
        <v>13.83485844</v>
      </c>
      <c r="BP59" s="154">
        <f>BP22*100/$BZ22</f>
        <v>14.99917756</v>
      </c>
      <c r="BQ59" s="154">
        <f>BQ22*100/$CA22</f>
        <v>20.10539884</v>
      </c>
      <c r="BR59" s="152">
        <f>BR22*100/$BZ22</f>
        <v>7.939592072</v>
      </c>
      <c r="BS59" s="153">
        <f>BS22*100/$CA22</f>
        <v>22.25124253</v>
      </c>
      <c r="BT59" s="154">
        <f>BT22*100/$BZ22</f>
        <v>1.152438523</v>
      </c>
      <c r="BU59" s="154">
        <f>BU22*100/$CA22</f>
        <v>7.350039458</v>
      </c>
      <c r="BV59" s="152">
        <f t="shared" si="173"/>
        <v>0.3896290813</v>
      </c>
      <c r="BW59" s="153">
        <f t="shared" si="174"/>
        <v>7.235986575</v>
      </c>
      <c r="BX59" s="152">
        <f t="shared" si="179"/>
        <v>0.07915947035</v>
      </c>
      <c r="BY59" s="153">
        <f t="shared" si="180"/>
        <v>18.87160544</v>
      </c>
      <c r="BZ59" s="150">
        <f t="shared" si="175"/>
        <v>100</v>
      </c>
      <c r="CA59" s="151">
        <f t="shared" si="176"/>
        <v>100</v>
      </c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</row>
    <row r="60" ht="12.75" customHeight="1">
      <c r="A60" s="1"/>
      <c r="B60" s="71" t="s">
        <v>49</v>
      </c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1"/>
      <c r="Y60" s="1"/>
      <c r="Z60" s="1"/>
      <c r="AA60" s="1"/>
      <c r="AB60" s="1"/>
      <c r="AC60" s="1"/>
      <c r="AD60" s="71" t="s">
        <v>49</v>
      </c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3"/>
      <c r="AZ60" s="1"/>
      <c r="BA60" s="1"/>
      <c r="BB60" s="1"/>
      <c r="BC60" s="1"/>
      <c r="BD60" s="1"/>
      <c r="BE60" s="1"/>
      <c r="BF60" s="71" t="s">
        <v>49</v>
      </c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3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</row>
    <row r="61" ht="12.75" customHeight="1">
      <c r="A61" s="3" t="s">
        <v>51</v>
      </c>
      <c r="B61" s="4" t="s">
        <v>7</v>
      </c>
      <c r="C61" s="5"/>
      <c r="D61" s="6" t="s">
        <v>8</v>
      </c>
      <c r="E61" s="5"/>
      <c r="F61" s="4" t="s">
        <v>9</v>
      </c>
      <c r="G61" s="5"/>
      <c r="H61" s="7" t="s">
        <v>10</v>
      </c>
      <c r="I61" s="8"/>
      <c r="J61" s="4" t="s">
        <v>11</v>
      </c>
      <c r="K61" s="5"/>
      <c r="L61" s="7" t="s">
        <v>12</v>
      </c>
      <c r="M61" s="8"/>
      <c r="N61" s="4" t="s">
        <v>13</v>
      </c>
      <c r="O61" s="5"/>
      <c r="P61" s="7" t="s">
        <v>14</v>
      </c>
      <c r="Q61" s="8"/>
      <c r="R61" s="4" t="s">
        <v>15</v>
      </c>
      <c r="S61" s="5"/>
      <c r="T61" s="4" t="s">
        <v>16</v>
      </c>
      <c r="U61" s="5"/>
      <c r="V61" s="7" t="s">
        <v>17</v>
      </c>
      <c r="W61" s="10"/>
      <c r="X61" s="1"/>
      <c r="Y61" s="1"/>
      <c r="Z61" s="1"/>
      <c r="AA61" s="1"/>
      <c r="AB61" s="1"/>
      <c r="AC61" s="3" t="s">
        <v>51</v>
      </c>
      <c r="AD61" s="4" t="s">
        <v>7</v>
      </c>
      <c r="AE61" s="5"/>
      <c r="AF61" s="6" t="s">
        <v>8</v>
      </c>
      <c r="AG61" s="5"/>
      <c r="AH61" s="4" t="s">
        <v>9</v>
      </c>
      <c r="AI61" s="5"/>
      <c r="AJ61" s="7" t="s">
        <v>10</v>
      </c>
      <c r="AK61" s="8"/>
      <c r="AL61" s="4" t="s">
        <v>11</v>
      </c>
      <c r="AM61" s="5"/>
      <c r="AN61" s="7" t="s">
        <v>12</v>
      </c>
      <c r="AO61" s="8"/>
      <c r="AP61" s="4" t="s">
        <v>13</v>
      </c>
      <c r="AQ61" s="5"/>
      <c r="AR61" s="7" t="s">
        <v>14</v>
      </c>
      <c r="AS61" s="8"/>
      <c r="AT61" s="4" t="s">
        <v>15</v>
      </c>
      <c r="AU61" s="5"/>
      <c r="AV61" s="4" t="s">
        <v>16</v>
      </c>
      <c r="AW61" s="5"/>
      <c r="AX61" s="7" t="s">
        <v>17</v>
      </c>
      <c r="AY61" s="10"/>
      <c r="AZ61" s="1"/>
      <c r="BA61" s="1"/>
      <c r="BB61" s="1"/>
      <c r="BC61" s="1"/>
      <c r="BD61" s="1"/>
      <c r="BE61" s="158" t="s">
        <v>31</v>
      </c>
      <c r="BF61" s="4" t="s">
        <v>7</v>
      </c>
      <c r="BG61" s="5"/>
      <c r="BH61" s="6" t="s">
        <v>8</v>
      </c>
      <c r="BI61" s="5"/>
      <c r="BJ61" s="4" t="s">
        <v>9</v>
      </c>
      <c r="BK61" s="5"/>
      <c r="BL61" s="7" t="s">
        <v>10</v>
      </c>
      <c r="BM61" s="8"/>
      <c r="BN61" s="4" t="s">
        <v>11</v>
      </c>
      <c r="BO61" s="5"/>
      <c r="BP61" s="7" t="s">
        <v>12</v>
      </c>
      <c r="BQ61" s="8"/>
      <c r="BR61" s="4" t="s">
        <v>13</v>
      </c>
      <c r="BS61" s="5"/>
      <c r="BT61" s="7" t="s">
        <v>14</v>
      </c>
      <c r="BU61" s="8"/>
      <c r="BV61" s="4" t="s">
        <v>15</v>
      </c>
      <c r="BW61" s="5"/>
      <c r="BX61" s="4" t="s">
        <v>16</v>
      </c>
      <c r="BY61" s="5"/>
      <c r="BZ61" s="7" t="s">
        <v>17</v>
      </c>
      <c r="CA61" s="10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</row>
    <row r="62" ht="12.75" customHeight="1">
      <c r="A62" s="12"/>
      <c r="B62" s="13" t="s">
        <v>20</v>
      </c>
      <c r="C62" s="13" t="s">
        <v>21</v>
      </c>
      <c r="D62" s="14" t="s">
        <v>20</v>
      </c>
      <c r="E62" s="13" t="s">
        <v>21</v>
      </c>
      <c r="F62" s="13" t="s">
        <v>20</v>
      </c>
      <c r="G62" s="13" t="s">
        <v>21</v>
      </c>
      <c r="H62" s="13" t="s">
        <v>20</v>
      </c>
      <c r="I62" s="13" t="s">
        <v>21</v>
      </c>
      <c r="J62" s="13" t="s">
        <v>20</v>
      </c>
      <c r="K62" s="13" t="s">
        <v>21</v>
      </c>
      <c r="L62" s="13" t="s">
        <v>20</v>
      </c>
      <c r="M62" s="13" t="s">
        <v>21</v>
      </c>
      <c r="N62" s="13" t="s">
        <v>20</v>
      </c>
      <c r="O62" s="13" t="s">
        <v>21</v>
      </c>
      <c r="P62" s="13" t="s">
        <v>20</v>
      </c>
      <c r="Q62" s="13" t="s">
        <v>21</v>
      </c>
      <c r="R62" s="13" t="s">
        <v>20</v>
      </c>
      <c r="S62" s="13" t="s">
        <v>21</v>
      </c>
      <c r="T62" s="13" t="s">
        <v>20</v>
      </c>
      <c r="U62" s="13" t="s">
        <v>21</v>
      </c>
      <c r="V62" s="13" t="s">
        <v>20</v>
      </c>
      <c r="W62" s="15" t="s">
        <v>21</v>
      </c>
      <c r="X62" s="1"/>
      <c r="Y62" s="1"/>
      <c r="Z62" s="1"/>
      <c r="AA62" s="1"/>
      <c r="AB62" s="1"/>
      <c r="AC62" s="12"/>
      <c r="AD62" s="13" t="s">
        <v>20</v>
      </c>
      <c r="AE62" s="13" t="s">
        <v>21</v>
      </c>
      <c r="AF62" s="14" t="s">
        <v>20</v>
      </c>
      <c r="AG62" s="13" t="s">
        <v>21</v>
      </c>
      <c r="AH62" s="13" t="s">
        <v>20</v>
      </c>
      <c r="AI62" s="13" t="s">
        <v>21</v>
      </c>
      <c r="AJ62" s="13" t="s">
        <v>20</v>
      </c>
      <c r="AK62" s="13" t="s">
        <v>21</v>
      </c>
      <c r="AL62" s="13" t="s">
        <v>20</v>
      </c>
      <c r="AM62" s="13" t="s">
        <v>21</v>
      </c>
      <c r="AN62" s="13" t="s">
        <v>20</v>
      </c>
      <c r="AO62" s="13" t="s">
        <v>21</v>
      </c>
      <c r="AP62" s="13" t="s">
        <v>20</v>
      </c>
      <c r="AQ62" s="13" t="s">
        <v>21</v>
      </c>
      <c r="AR62" s="13" t="s">
        <v>20</v>
      </c>
      <c r="AS62" s="13" t="s">
        <v>21</v>
      </c>
      <c r="AT62" s="13" t="s">
        <v>20</v>
      </c>
      <c r="AU62" s="13" t="s">
        <v>21</v>
      </c>
      <c r="AV62" s="13" t="s">
        <v>20</v>
      </c>
      <c r="AW62" s="13" t="s">
        <v>21</v>
      </c>
      <c r="AX62" s="13" t="s">
        <v>20</v>
      </c>
      <c r="AY62" s="15" t="s">
        <v>21</v>
      </c>
      <c r="AZ62" s="1"/>
      <c r="BA62" s="1"/>
      <c r="BB62" s="1"/>
      <c r="BC62" s="1"/>
      <c r="BD62" s="1"/>
      <c r="BE62" s="124"/>
      <c r="BF62" s="13" t="s">
        <v>20</v>
      </c>
      <c r="BG62" s="13" t="s">
        <v>21</v>
      </c>
      <c r="BH62" s="14" t="s">
        <v>20</v>
      </c>
      <c r="BI62" s="13" t="s">
        <v>21</v>
      </c>
      <c r="BJ62" s="13" t="s">
        <v>20</v>
      </c>
      <c r="BK62" s="13" t="s">
        <v>21</v>
      </c>
      <c r="BL62" s="13" t="s">
        <v>20</v>
      </c>
      <c r="BM62" s="13" t="s">
        <v>21</v>
      </c>
      <c r="BN62" s="13" t="s">
        <v>20</v>
      </c>
      <c r="BO62" s="13" t="s">
        <v>21</v>
      </c>
      <c r="BP62" s="13" t="s">
        <v>20</v>
      </c>
      <c r="BQ62" s="13" t="s">
        <v>21</v>
      </c>
      <c r="BR62" s="13" t="s">
        <v>20</v>
      </c>
      <c r="BS62" s="13" t="s">
        <v>21</v>
      </c>
      <c r="BT62" s="13" t="s">
        <v>20</v>
      </c>
      <c r="BU62" s="13" t="s">
        <v>21</v>
      </c>
      <c r="BV62" s="13" t="s">
        <v>20</v>
      </c>
      <c r="BW62" s="13" t="s">
        <v>21</v>
      </c>
      <c r="BX62" s="13" t="s">
        <v>20</v>
      </c>
      <c r="BY62" s="13" t="s">
        <v>21</v>
      </c>
      <c r="BZ62" s="13" t="s">
        <v>20</v>
      </c>
      <c r="CA62" s="15" t="s">
        <v>21</v>
      </c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</row>
    <row r="63" ht="12.75" customHeight="1">
      <c r="A63" s="18">
        <v>1.0</v>
      </c>
      <c r="B63" s="86">
        <f t="shared" ref="B63:B79" si="183">IF(ISBLANK(B6),"",B6*100/$V$22)</f>
        <v>15.70112452</v>
      </c>
      <c r="C63" s="87">
        <f t="shared" ref="C63:C79" si="184">IF(ISBLANK(C6),"",C6*100/$W$22)</f>
        <v>0.3584315833</v>
      </c>
      <c r="D63" s="88">
        <f t="shared" ref="D63:D79" si="185">IF(ISBLANK(D6),"",D6*100/$V$22)</f>
        <v>9.481262762</v>
      </c>
      <c r="E63" s="88">
        <f t="shared" ref="E63:E79" si="186">IF(ISBLANK(E6),"",E6*100/$W$22)</f>
        <v>0.6594137764</v>
      </c>
      <c r="F63" s="86">
        <f t="shared" ref="F63:F79" si="187">IF(ISBLANK(F6),"",F6*100/$V$22)</f>
        <v>12.54038404</v>
      </c>
      <c r="G63" s="87">
        <f t="shared" ref="G63:G79" si="188">IF(ISBLANK(G6),"",G6*100/$W$22)</f>
        <v>1.718698416</v>
      </c>
      <c r="H63" s="88">
        <f t="shared" ref="H63:H79" si="189">IF(ISBLANK(H6),"",H6*100/$V$22)</f>
        <v>18.00768855</v>
      </c>
      <c r="I63" s="88">
        <f t="shared" ref="I63:I79" si="190">IF(ISBLANK(I6),"",I6*100/$W$22)</f>
        <v>5.537714502</v>
      </c>
      <c r="J63" s="86">
        <f t="shared" ref="J63:J79" si="191">IF(ISBLANK(J6),"",J6*100/$V$22)</f>
        <v>11.5337788</v>
      </c>
      <c r="K63" s="87">
        <f t="shared" ref="K63:K79" si="192">IF(ISBLANK(K6),"",K6*100/$W$22)</f>
        <v>7.676834368</v>
      </c>
      <c r="L63" s="88">
        <f t="shared" ref="L63:L79" si="193">IF(ISBLANK(L6),"",L6*100/$V$22)</f>
        <v>6.455694989</v>
      </c>
      <c r="M63" s="88">
        <f t="shared" ref="M63:M79" si="194">IF(ISBLANK(M6),"",M6*100/$W$22)</f>
        <v>8.335754208</v>
      </c>
      <c r="N63" s="86">
        <f t="shared" ref="N63:N79" si="195">IF(ISBLANK(N6),"",N6*100/$V$22)</f>
        <v>2.415852595</v>
      </c>
      <c r="O63" s="87">
        <f t="shared" ref="O63:O79" si="196">IF(ISBLANK(O6),"",O6*100/$W$22)</f>
        <v>6.338326703</v>
      </c>
      <c r="P63" s="88">
        <f t="shared" ref="P63:P79" si="197">IF(ISBLANK(P6),"",P6*100/$V$22)</f>
        <v>0.1351727047</v>
      </c>
      <c r="Q63" s="88">
        <f t="shared" ref="Q63:Q79" si="198">IF(ISBLANK(Q6),"",Q6*100/$W$22)</f>
        <v>0.7763035823</v>
      </c>
      <c r="R63" s="86">
        <f t="shared" ref="R63:R79" si="199">IF(ISBLANK(R6),"",R6*100/$V$22)</f>
        <v>0.007669373316</v>
      </c>
      <c r="S63" s="87">
        <f t="shared" ref="S63:S79" si="200">IF(ISBLANK(S6),"",S6*100/$W$22)</f>
        <v>0.0919058281</v>
      </c>
      <c r="T63" s="86" t="str">
        <f t="shared" ref="T63:T79" si="201">IF(ISBLANK(T6),"",T6*100/$V$22)</f>
        <v/>
      </c>
      <c r="U63" s="87" t="str">
        <f t="shared" ref="U63:U79" si="202">IF(ISBLANK(U6),"",U6*100/$W$22)</f>
        <v/>
      </c>
      <c r="V63" s="86">
        <f t="shared" ref="V63:V79" si="203">IF(ISBLANK(V6),"",V6*100/$V$22)</f>
        <v>76.27862833</v>
      </c>
      <c r="W63" s="89">
        <f t="shared" ref="W63:W79" si="204">IF(ISBLANK(W6),"",W6*100/$W$22)</f>
        <v>31.49338297</v>
      </c>
      <c r="X63" s="1"/>
      <c r="Y63" s="1"/>
      <c r="Z63" s="1"/>
      <c r="AA63" s="1"/>
      <c r="AB63" s="1"/>
      <c r="AC63" s="18">
        <v>1.0</v>
      </c>
      <c r="AD63" s="86">
        <f t="shared" ref="AD63:AD66" si="205">AD6*100/$AX$22</f>
        <v>21.98508705</v>
      </c>
      <c r="AE63" s="87">
        <f t="shared" ref="AE63:AE66" si="206">AE6*100/$AY$22</f>
        <v>0.5121559238</v>
      </c>
      <c r="AF63" s="88">
        <f t="shared" ref="AF63:AF68" si="207">AF6*100/$AX$22</f>
        <v>8.192380581</v>
      </c>
      <c r="AG63" s="88">
        <f t="shared" ref="AG63:AG68" si="208">AG6*100/$AY$22</f>
        <v>0.650147765</v>
      </c>
      <c r="AH63" s="86">
        <f t="shared" ref="AH63:AH71" si="209">AH6*100/$AX$22</f>
        <v>10.74458476</v>
      </c>
      <c r="AI63" s="87">
        <f t="shared" ref="AI63:AI71" si="210">AI6*100/$AY$22</f>
        <v>1.685525813</v>
      </c>
      <c r="AJ63" s="88">
        <f t="shared" ref="AJ63:AJ73" si="211">AJ6*100/$AX$22</f>
        <v>16.32365704</v>
      </c>
      <c r="AK63" s="88">
        <f t="shared" ref="AK63:AK73" si="212">AK6*100/$AY$22</f>
        <v>5.765067789</v>
      </c>
      <c r="AL63" s="86">
        <f t="shared" ref="AL63:AL76" si="213">AL6*100/$AX$22</f>
        <v>11.31577549</v>
      </c>
      <c r="AM63" s="87">
        <f t="shared" ref="AM63:AM76" si="214">AM6*100/$AY$22</f>
        <v>8.552374223</v>
      </c>
      <c r="AN63" s="88">
        <f t="shared" ref="AN63:AN76" si="215">AN6*100/$AX$22</f>
        <v>6.671861993</v>
      </c>
      <c r="AO63" s="88">
        <f t="shared" ref="AO63:AO76" si="216">AO6*100/$AY$22</f>
        <v>9.76649739</v>
      </c>
      <c r="AP63" s="86">
        <f t="shared" ref="AP63:AP77" si="217">AP6*100/$AX$22</f>
        <v>2.491985618</v>
      </c>
      <c r="AQ63" s="87">
        <f t="shared" ref="AQ63:AQ77" si="218">AQ6*100/$AY$22</f>
        <v>7.411382446</v>
      </c>
      <c r="AR63" s="88">
        <f t="shared" ref="AR63:AR77" si="219">AR6*100/$AX$22</f>
        <v>0.1363773224</v>
      </c>
      <c r="AS63" s="88">
        <f t="shared" ref="AS63:AS77" si="220">AS6*100/$AY$22</f>
        <v>0.8872704243</v>
      </c>
      <c r="AT63" s="86">
        <f t="shared" ref="AT63:AT79" si="221">AT6*100/$AX$22</f>
        <v>0.01151237137</v>
      </c>
      <c r="AU63" s="87">
        <f t="shared" ref="AU63:AU79" si="222">AU6*100/$AY$22</f>
        <v>0.1672244029</v>
      </c>
      <c r="AV63" s="86"/>
      <c r="AW63" s="87"/>
      <c r="AX63" s="86">
        <f t="shared" ref="AX63:AX79" si="223">AX6*100/$AX$22</f>
        <v>77.87322222</v>
      </c>
      <c r="AY63" s="89">
        <f t="shared" ref="AY63:AY79" si="224">AY6*100/$AY$22</f>
        <v>35.39764618</v>
      </c>
      <c r="AZ63" s="1"/>
      <c r="BA63" s="1"/>
      <c r="BB63" s="1"/>
      <c r="BC63" s="1"/>
      <c r="BD63" s="1"/>
      <c r="BE63" s="18">
        <v>1.0</v>
      </c>
      <c r="BF63" s="90">
        <f t="shared" ref="BF63:BF66" si="225">BF6*100/$BZ$22</f>
        <v>9.91446665</v>
      </c>
      <c r="BG63" s="91">
        <f t="shared" ref="BG63:BG66" si="226">BG6*100/$CA$22</f>
        <v>0.2540798028</v>
      </c>
      <c r="BH63" s="92">
        <f t="shared" ref="BH63:BH68" si="227">BH6*100/$BZ$22</f>
        <v>7.515009458</v>
      </c>
      <c r="BI63" s="92">
        <f t="shared" ref="BI63:BI68" si="228">BI6*100/$CA$22</f>
        <v>0.5190588372</v>
      </c>
      <c r="BJ63" s="90">
        <f t="shared" ref="BJ63:BJ67" si="229">BJ6*100/$BZ$22</f>
        <v>11.91915454</v>
      </c>
      <c r="BK63" s="91">
        <f t="shared" ref="BK63:BK67" si="230">BK6*100/$CA$22</f>
        <v>1.66893064</v>
      </c>
      <c r="BL63" s="92">
        <f t="shared" ref="BL63:BL69" si="231">BL6*100/$BZ$22</f>
        <v>20.5177235</v>
      </c>
      <c r="BM63" s="92">
        <f t="shared" ref="BM63:BM69" si="232">BM6*100/$CA$22</f>
        <v>6.495435926</v>
      </c>
      <c r="BN63" s="90">
        <f t="shared" ref="BN63:BN73" si="233">BN6*100/$BZ$22</f>
        <v>15.31375936</v>
      </c>
      <c r="BO63" s="91">
        <f t="shared" ref="BO63:BO73" si="234">BO6*100/$CA$22</f>
        <v>10.42298897</v>
      </c>
      <c r="BP63" s="92">
        <f t="shared" ref="BP63:BP74" si="235">BP6*100/$BZ$22</f>
        <v>9.3932478</v>
      </c>
      <c r="BQ63" s="92">
        <f t="shared" ref="BQ63:BQ74" si="236">BQ6*100/$CA$22</f>
        <v>12.42097598</v>
      </c>
      <c r="BR63" s="90">
        <f t="shared" ref="BR63:BR75" si="237">BR6*100/$BZ$22</f>
        <v>3.490213011</v>
      </c>
      <c r="BS63" s="91">
        <f t="shared" ref="BS63:BS75" si="238">BS6*100/$CA$22</f>
        <v>9.416579129</v>
      </c>
      <c r="BT63" s="92">
        <f t="shared" ref="BT63:BT77" si="239">BT6*100/$BZ$22</f>
        <v>0.2035529238</v>
      </c>
      <c r="BU63" s="92">
        <f t="shared" ref="BU63:BU77" si="240">BU6*100/$CA$22</f>
        <v>1.20626598</v>
      </c>
      <c r="BV63" s="90">
        <f t="shared" ref="BV63:BV79" si="241">BV6*100/$BZ$22</f>
        <v>0.01439263097</v>
      </c>
      <c r="BW63" s="91">
        <f t="shared" ref="BW63:BW79" si="242">BW6*100/$CA$22</f>
        <v>0.1862784546</v>
      </c>
      <c r="BX63" s="90"/>
      <c r="BY63" s="91"/>
      <c r="BZ63" s="90">
        <f t="shared" ref="BZ63:BZ79" si="243">BZ6*100/$BZ$22</f>
        <v>78.28151986</v>
      </c>
      <c r="CA63" s="23">
        <f t="shared" ref="CA63:CA79" si="244">CA6*100/$CA$22</f>
        <v>42.59059372</v>
      </c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</row>
    <row r="64" ht="12.75" customHeight="1">
      <c r="A64" s="24">
        <v>2.0</v>
      </c>
      <c r="B64" s="93">
        <f t="shared" si="183"/>
        <v>0.5090546539</v>
      </c>
      <c r="C64" s="94">
        <f t="shared" si="184"/>
        <v>0.01405724564</v>
      </c>
      <c r="D64" s="95">
        <f t="shared" si="185"/>
        <v>0.7899454516</v>
      </c>
      <c r="E64" s="95">
        <f t="shared" si="186"/>
        <v>0.05602279498</v>
      </c>
      <c r="F64" s="93">
        <f t="shared" si="187"/>
        <v>1.528122633</v>
      </c>
      <c r="G64" s="94">
        <f t="shared" si="188"/>
        <v>0.214710868</v>
      </c>
      <c r="H64" s="95">
        <f t="shared" si="189"/>
        <v>3.575845309</v>
      </c>
      <c r="I64" s="95">
        <f t="shared" si="190"/>
        <v>1.138999524</v>
      </c>
      <c r="J64" s="93">
        <f t="shared" si="191"/>
        <v>3.685133878</v>
      </c>
      <c r="K64" s="94">
        <f t="shared" si="192"/>
        <v>2.505148737</v>
      </c>
      <c r="L64" s="95">
        <f t="shared" si="193"/>
        <v>2.985303563</v>
      </c>
      <c r="M64" s="95">
        <f t="shared" si="194"/>
        <v>3.925572141</v>
      </c>
      <c r="N64" s="93">
        <f t="shared" si="195"/>
        <v>1.498403812</v>
      </c>
      <c r="O64" s="94">
        <f t="shared" si="196"/>
        <v>4.01325335</v>
      </c>
      <c r="P64" s="95">
        <f t="shared" si="197"/>
        <v>0.1217513014</v>
      </c>
      <c r="Q64" s="95">
        <f t="shared" si="198"/>
        <v>0.716272237</v>
      </c>
      <c r="R64" s="93">
        <f t="shared" si="199"/>
        <v>0.009586716645</v>
      </c>
      <c r="S64" s="94">
        <f t="shared" si="200"/>
        <v>0.1405189531</v>
      </c>
      <c r="T64" s="93" t="str">
        <f t="shared" si="201"/>
        <v/>
      </c>
      <c r="U64" s="94" t="str">
        <f t="shared" si="202"/>
        <v/>
      </c>
      <c r="V64" s="93">
        <f t="shared" si="203"/>
        <v>14.70314732</v>
      </c>
      <c r="W64" s="100">
        <f t="shared" si="204"/>
        <v>12.72455585</v>
      </c>
      <c r="X64" s="1"/>
      <c r="Y64" s="1"/>
      <c r="Z64" s="1"/>
      <c r="AA64" s="1"/>
      <c r="AB64" s="1"/>
      <c r="AC64" s="24">
        <v>2.0</v>
      </c>
      <c r="AD64" s="93">
        <f t="shared" si="205"/>
        <v>0.6995979526</v>
      </c>
      <c r="AE64" s="94">
        <f t="shared" si="206"/>
        <v>0.02240121688</v>
      </c>
      <c r="AF64" s="95">
        <f t="shared" si="207"/>
        <v>0.8315474398</v>
      </c>
      <c r="AG64" s="95">
        <f t="shared" si="208"/>
        <v>0.06549343321</v>
      </c>
      <c r="AH64" s="93">
        <f t="shared" si="209"/>
        <v>1.48421034</v>
      </c>
      <c r="AI64" s="94">
        <f t="shared" si="210"/>
        <v>0.2354802141</v>
      </c>
      <c r="AJ64" s="95">
        <f t="shared" si="211"/>
        <v>3.22169285</v>
      </c>
      <c r="AK64" s="95">
        <f t="shared" si="212"/>
        <v>1.171639003</v>
      </c>
      <c r="AL64" s="93">
        <f t="shared" si="213"/>
        <v>3.295194913</v>
      </c>
      <c r="AM64" s="94">
        <f t="shared" si="214"/>
        <v>2.548772182</v>
      </c>
      <c r="AN64" s="95">
        <f t="shared" si="215"/>
        <v>2.91174439</v>
      </c>
      <c r="AO64" s="95">
        <f t="shared" si="216"/>
        <v>4.323791021</v>
      </c>
      <c r="AP64" s="93">
        <f t="shared" si="217"/>
        <v>1.537344362</v>
      </c>
      <c r="AQ64" s="94">
        <f t="shared" si="218"/>
        <v>4.684645455</v>
      </c>
      <c r="AR64" s="95">
        <f t="shared" si="219"/>
        <v>0.1372628894</v>
      </c>
      <c r="AS64" s="95">
        <f t="shared" si="220"/>
        <v>0.9231311661</v>
      </c>
      <c r="AT64" s="93">
        <f t="shared" si="221"/>
        <v>0.01151237137</v>
      </c>
      <c r="AU64" s="94">
        <f t="shared" si="222"/>
        <v>0.2353965367</v>
      </c>
      <c r="AV64" s="93"/>
      <c r="AW64" s="94"/>
      <c r="AX64" s="93">
        <f t="shared" si="223"/>
        <v>14.13010751</v>
      </c>
      <c r="AY64" s="100">
        <f t="shared" si="224"/>
        <v>14.21075023</v>
      </c>
      <c r="AZ64" s="1"/>
      <c r="BA64" s="1"/>
      <c r="BB64" s="1"/>
      <c r="BC64" s="1"/>
      <c r="BD64" s="1"/>
      <c r="BE64" s="24">
        <v>2.0</v>
      </c>
      <c r="BF64" s="105">
        <f t="shared" si="225"/>
        <v>0.2056090139</v>
      </c>
      <c r="BG64" s="106">
        <f t="shared" si="226"/>
        <v>0.006531933435</v>
      </c>
      <c r="BH64" s="107">
        <f t="shared" si="227"/>
        <v>0.4410313348</v>
      </c>
      <c r="BI64" s="107">
        <f t="shared" si="228"/>
        <v>0.03169352023</v>
      </c>
      <c r="BJ64" s="105">
        <f t="shared" si="229"/>
        <v>1.000287853</v>
      </c>
      <c r="BK64" s="106">
        <f t="shared" si="230"/>
        <v>0.1442114703</v>
      </c>
      <c r="BL64" s="107">
        <f t="shared" si="231"/>
        <v>2.95871371</v>
      </c>
      <c r="BM64" s="107">
        <f t="shared" si="232"/>
        <v>0.9834135867</v>
      </c>
      <c r="BN64" s="105">
        <f t="shared" si="233"/>
        <v>3.62180278</v>
      </c>
      <c r="BO64" s="106">
        <f t="shared" si="234"/>
        <v>2.555003433</v>
      </c>
      <c r="BP64" s="107">
        <f t="shared" si="235"/>
        <v>3.589933383</v>
      </c>
      <c r="BQ64" s="107">
        <f t="shared" si="236"/>
        <v>4.852509632</v>
      </c>
      <c r="BR64" s="105">
        <f t="shared" si="237"/>
        <v>2.012912246</v>
      </c>
      <c r="BS64" s="106">
        <f t="shared" si="238"/>
        <v>5.57636229</v>
      </c>
      <c r="BT64" s="107">
        <f t="shared" si="239"/>
        <v>0.1706554815</v>
      </c>
      <c r="BU64" s="107">
        <f t="shared" si="240"/>
        <v>1.045766494</v>
      </c>
      <c r="BV64" s="105">
        <f t="shared" si="241"/>
        <v>0.01233654083</v>
      </c>
      <c r="BW64" s="106">
        <f t="shared" si="242"/>
        <v>0.2201846791</v>
      </c>
      <c r="BX64" s="105"/>
      <c r="BY64" s="106"/>
      <c r="BZ64" s="105">
        <f t="shared" si="243"/>
        <v>14.01328234</v>
      </c>
      <c r="CA64" s="28">
        <f t="shared" si="244"/>
        <v>15.41567704</v>
      </c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</row>
    <row r="65" ht="12.75" customHeight="1">
      <c r="A65" s="24">
        <v>3.0</v>
      </c>
      <c r="B65" s="93">
        <f t="shared" si="183"/>
        <v>0.03259483659</v>
      </c>
      <c r="C65" s="94">
        <f t="shared" si="184"/>
        <v>0.0009837196136</v>
      </c>
      <c r="D65" s="95">
        <f t="shared" si="185"/>
        <v>0.1150405997</v>
      </c>
      <c r="E65" s="95">
        <f t="shared" si="186"/>
        <v>0.007979483842</v>
      </c>
      <c r="F65" s="93">
        <f t="shared" si="187"/>
        <v>0.2310398712</v>
      </c>
      <c r="G65" s="94">
        <f t="shared" si="188"/>
        <v>0.03337655169</v>
      </c>
      <c r="H65" s="95">
        <f t="shared" si="189"/>
        <v>0.8052841982</v>
      </c>
      <c r="I65" s="95">
        <f t="shared" si="190"/>
        <v>0.2597843396</v>
      </c>
      <c r="J65" s="93">
        <f t="shared" si="191"/>
        <v>0.9970185311</v>
      </c>
      <c r="K65" s="94">
        <f t="shared" si="192"/>
        <v>0.6913878408</v>
      </c>
      <c r="L65" s="95">
        <f t="shared" si="193"/>
        <v>1.186835521</v>
      </c>
      <c r="M65" s="95">
        <f t="shared" si="194"/>
        <v>1.57713574</v>
      </c>
      <c r="N65" s="93">
        <f t="shared" si="195"/>
        <v>0.7966561532</v>
      </c>
      <c r="O65" s="94">
        <f t="shared" si="196"/>
        <v>2.188196689</v>
      </c>
      <c r="P65" s="95">
        <f t="shared" si="197"/>
        <v>0.1092885698</v>
      </c>
      <c r="Q65" s="95">
        <f t="shared" si="198"/>
        <v>0.6487575066</v>
      </c>
      <c r="R65" s="93">
        <f t="shared" si="199"/>
        <v>0.004793358323</v>
      </c>
      <c r="S65" s="94">
        <f t="shared" si="200"/>
        <v>0.0559910827</v>
      </c>
      <c r="T65" s="93" t="str">
        <f t="shared" si="201"/>
        <v/>
      </c>
      <c r="U65" s="94" t="str">
        <f t="shared" si="202"/>
        <v/>
      </c>
      <c r="V65" s="93">
        <f t="shared" si="203"/>
        <v>4.278551639</v>
      </c>
      <c r="W65" s="100">
        <f t="shared" si="204"/>
        <v>5.463592953</v>
      </c>
      <c r="X65" s="1"/>
      <c r="Y65" s="1"/>
      <c r="Z65" s="1"/>
      <c r="AA65" s="1"/>
      <c r="AB65" s="1"/>
      <c r="AC65" s="24">
        <v>3.0</v>
      </c>
      <c r="AD65" s="93">
        <f t="shared" si="205"/>
        <v>0.03630824817</v>
      </c>
      <c r="AE65" s="94">
        <f t="shared" si="206"/>
        <v>0.001296951138</v>
      </c>
      <c r="AF65" s="95">
        <f t="shared" si="207"/>
        <v>0.0991835072</v>
      </c>
      <c r="AG65" s="95">
        <f t="shared" si="208"/>
        <v>0.007755979029</v>
      </c>
      <c r="AH65" s="93">
        <f t="shared" si="209"/>
        <v>0.2107649528</v>
      </c>
      <c r="AI65" s="94">
        <f t="shared" si="210"/>
        <v>0.03427350114</v>
      </c>
      <c r="AJ65" s="95">
        <f t="shared" si="211"/>
        <v>0.6562051682</v>
      </c>
      <c r="AK65" s="95">
        <f t="shared" si="212"/>
        <v>0.2348424376</v>
      </c>
      <c r="AL65" s="93">
        <f t="shared" si="213"/>
        <v>0.897964967</v>
      </c>
      <c r="AM65" s="94">
        <f t="shared" si="214"/>
        <v>0.7005957075</v>
      </c>
      <c r="AN65" s="95">
        <f t="shared" si="215"/>
        <v>1.113157755</v>
      </c>
      <c r="AO65" s="95">
        <f t="shared" si="216"/>
        <v>1.681715802</v>
      </c>
      <c r="AP65" s="93">
        <f t="shared" si="217"/>
        <v>0.7943536246</v>
      </c>
      <c r="AQ65" s="94">
        <f t="shared" si="218"/>
        <v>2.467091263</v>
      </c>
      <c r="AR65" s="95">
        <f t="shared" si="219"/>
        <v>0.1036113423</v>
      </c>
      <c r="AS65" s="95">
        <f t="shared" si="220"/>
        <v>0.6987169143</v>
      </c>
      <c r="AT65" s="93">
        <f t="shared" si="221"/>
        <v>0.007084536229</v>
      </c>
      <c r="AU65" s="94">
        <f t="shared" si="222"/>
        <v>0.08893681554</v>
      </c>
      <c r="AV65" s="93"/>
      <c r="AW65" s="94"/>
      <c r="AX65" s="93">
        <f t="shared" si="223"/>
        <v>3.918634101</v>
      </c>
      <c r="AY65" s="100">
        <f t="shared" si="224"/>
        <v>5.915225371</v>
      </c>
      <c r="AZ65" s="1"/>
      <c r="BA65" s="1"/>
      <c r="BB65" s="1"/>
      <c r="BC65" s="1"/>
      <c r="BD65" s="1"/>
      <c r="BE65" s="24">
        <v>3.0</v>
      </c>
      <c r="BF65" s="105">
        <f t="shared" si="225"/>
        <v>0.006168270417</v>
      </c>
      <c r="BG65" s="106">
        <f t="shared" si="226"/>
        <v>0.0002190180644</v>
      </c>
      <c r="BH65" s="107">
        <f t="shared" si="227"/>
        <v>0.02570112674</v>
      </c>
      <c r="BI65" s="107">
        <f t="shared" si="228"/>
        <v>0.001843958143</v>
      </c>
      <c r="BJ65" s="105">
        <f t="shared" si="229"/>
        <v>0.1028045069</v>
      </c>
      <c r="BK65" s="106">
        <f t="shared" si="230"/>
        <v>0.01559674039</v>
      </c>
      <c r="BL65" s="107">
        <f t="shared" si="231"/>
        <v>0.4893494531</v>
      </c>
      <c r="BM65" s="107">
        <f t="shared" si="232"/>
        <v>0.1639558031</v>
      </c>
      <c r="BN65" s="105">
        <f t="shared" si="233"/>
        <v>0.8337445514</v>
      </c>
      <c r="BO65" s="106">
        <f t="shared" si="234"/>
        <v>0.5972529065</v>
      </c>
      <c r="BP65" s="107">
        <f t="shared" si="235"/>
        <v>1.230569948</v>
      </c>
      <c r="BQ65" s="107">
        <f t="shared" si="236"/>
        <v>1.706477224</v>
      </c>
      <c r="BR65" s="105">
        <f t="shared" si="237"/>
        <v>1.027017024</v>
      </c>
      <c r="BS65" s="106">
        <f t="shared" si="238"/>
        <v>2.940856169</v>
      </c>
      <c r="BT65" s="107">
        <f t="shared" si="239"/>
        <v>0.1449543548</v>
      </c>
      <c r="BU65" s="107">
        <f t="shared" si="240"/>
        <v>0.8946592028</v>
      </c>
      <c r="BV65" s="105">
        <f t="shared" si="241"/>
        <v>0.01130849576</v>
      </c>
      <c r="BW65" s="106">
        <f t="shared" si="242"/>
        <v>0.1388590069</v>
      </c>
      <c r="BX65" s="105"/>
      <c r="BY65" s="106"/>
      <c r="BZ65" s="105">
        <f t="shared" si="243"/>
        <v>3.871617732</v>
      </c>
      <c r="CA65" s="28">
        <f t="shared" si="244"/>
        <v>6.459720029</v>
      </c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</row>
    <row r="66" ht="12.75" customHeight="1">
      <c r="A66" s="24">
        <v>4.0</v>
      </c>
      <c r="B66" s="93">
        <f t="shared" si="183"/>
        <v>0.004793358323</v>
      </c>
      <c r="C66" s="94">
        <f t="shared" si="184"/>
        <v>0.0001014028923</v>
      </c>
      <c r="D66" s="95">
        <f t="shared" si="185"/>
        <v>0.0162974183</v>
      </c>
      <c r="E66" s="95">
        <f t="shared" si="186"/>
        <v>0.001066222809</v>
      </c>
      <c r="F66" s="93">
        <f t="shared" si="187"/>
        <v>0.04505756823</v>
      </c>
      <c r="G66" s="94">
        <f t="shared" si="188"/>
        <v>0.006384106661</v>
      </c>
      <c r="H66" s="95">
        <f t="shared" si="189"/>
        <v>0.2339158861</v>
      </c>
      <c r="I66" s="95">
        <f t="shared" si="190"/>
        <v>0.07693481809</v>
      </c>
      <c r="J66" s="93">
        <f t="shared" si="191"/>
        <v>0.3547085159</v>
      </c>
      <c r="K66" s="94">
        <f t="shared" si="192"/>
        <v>0.2451254459</v>
      </c>
      <c r="L66" s="95">
        <f t="shared" si="193"/>
        <v>0.5023439522</v>
      </c>
      <c r="M66" s="95">
        <f t="shared" si="194"/>
        <v>0.672457796</v>
      </c>
      <c r="N66" s="93">
        <f t="shared" si="195"/>
        <v>0.465914429</v>
      </c>
      <c r="O66" s="94">
        <f t="shared" si="196"/>
        <v>1.302263606</v>
      </c>
      <c r="P66" s="95">
        <f t="shared" si="197"/>
        <v>0.07477638983</v>
      </c>
      <c r="Q66" s="95">
        <f t="shared" si="198"/>
        <v>0.4446754402</v>
      </c>
      <c r="R66" s="93">
        <f t="shared" si="199"/>
        <v>0.006710701652</v>
      </c>
      <c r="S66" s="94">
        <f t="shared" si="200"/>
        <v>0.09534862225</v>
      </c>
      <c r="T66" s="93" t="str">
        <f t="shared" si="201"/>
        <v/>
      </c>
      <c r="U66" s="94" t="str">
        <f t="shared" si="202"/>
        <v/>
      </c>
      <c r="V66" s="93">
        <f t="shared" si="203"/>
        <v>1.70451822</v>
      </c>
      <c r="W66" s="100">
        <f t="shared" si="204"/>
        <v>2.844357461</v>
      </c>
      <c r="X66" s="1"/>
      <c r="Y66" s="1"/>
      <c r="Z66" s="1"/>
      <c r="AA66" s="1"/>
      <c r="AB66" s="1"/>
      <c r="AC66" s="24">
        <v>4.0</v>
      </c>
      <c r="AD66" s="93">
        <f t="shared" si="205"/>
        <v>0.008855670286</v>
      </c>
      <c r="AE66" s="94">
        <f t="shared" si="206"/>
        <v>0.0003154543142</v>
      </c>
      <c r="AF66" s="95">
        <f t="shared" si="207"/>
        <v>0.02745257789</v>
      </c>
      <c r="AG66" s="95">
        <f t="shared" si="208"/>
        <v>0.002201537009</v>
      </c>
      <c r="AH66" s="93">
        <f t="shared" si="209"/>
        <v>0.05844742389</v>
      </c>
      <c r="AI66" s="94">
        <f t="shared" si="210"/>
        <v>0.008746584496</v>
      </c>
      <c r="AJ66" s="95">
        <f t="shared" si="211"/>
        <v>0.2213917571</v>
      </c>
      <c r="AK66" s="95">
        <f t="shared" si="212"/>
        <v>0.07972261684</v>
      </c>
      <c r="AL66" s="93">
        <f t="shared" si="213"/>
        <v>0.2638989745</v>
      </c>
      <c r="AM66" s="94">
        <f t="shared" si="214"/>
        <v>0.2111292908</v>
      </c>
      <c r="AN66" s="95">
        <f t="shared" si="215"/>
        <v>0.4436690813</v>
      </c>
      <c r="AO66" s="95">
        <f t="shared" si="216"/>
        <v>0.6724577303</v>
      </c>
      <c r="AP66" s="93">
        <f t="shared" si="217"/>
        <v>0.4356989781</v>
      </c>
      <c r="AQ66" s="94">
        <f t="shared" si="218"/>
        <v>1.412973745</v>
      </c>
      <c r="AR66" s="95">
        <f t="shared" si="219"/>
        <v>0.07704433149</v>
      </c>
      <c r="AS66" s="95">
        <f t="shared" si="220"/>
        <v>0.5315311229</v>
      </c>
      <c r="AT66" s="93">
        <f t="shared" si="221"/>
        <v>0.01062680434</v>
      </c>
      <c r="AU66" s="94">
        <f t="shared" si="222"/>
        <v>0.1484519173</v>
      </c>
      <c r="AV66" s="93"/>
      <c r="AW66" s="94"/>
      <c r="AX66" s="93">
        <f t="shared" si="223"/>
        <v>1.547085599</v>
      </c>
      <c r="AY66" s="100">
        <f t="shared" si="224"/>
        <v>3.067529999</v>
      </c>
      <c r="AZ66" s="1"/>
      <c r="BA66" s="1"/>
      <c r="BB66" s="1"/>
      <c r="BC66" s="1"/>
      <c r="BD66" s="1"/>
      <c r="BE66" s="24">
        <v>4.0</v>
      </c>
      <c r="BF66" s="105">
        <f t="shared" si="225"/>
        <v>0.001028045069</v>
      </c>
      <c r="BG66" s="106">
        <f t="shared" si="226"/>
        <v>0.00002952083347</v>
      </c>
      <c r="BH66" s="107">
        <f t="shared" si="227"/>
        <v>0.005140225347</v>
      </c>
      <c r="BI66" s="107">
        <f t="shared" si="228"/>
        <v>0.000333107583</v>
      </c>
      <c r="BJ66" s="105">
        <f t="shared" si="229"/>
        <v>0.02775721688</v>
      </c>
      <c r="BK66" s="106">
        <f t="shared" si="230"/>
        <v>0.003923877075</v>
      </c>
      <c r="BL66" s="107">
        <f t="shared" si="231"/>
        <v>0.1295336788</v>
      </c>
      <c r="BM66" s="107">
        <f t="shared" si="232"/>
        <v>0.04427321666</v>
      </c>
      <c r="BN66" s="105">
        <f t="shared" si="233"/>
        <v>0.222057735</v>
      </c>
      <c r="BO66" s="106">
        <f t="shared" si="234"/>
        <v>0.1647747939</v>
      </c>
      <c r="BP66" s="107">
        <f t="shared" si="235"/>
        <v>0.4379471996</v>
      </c>
      <c r="BQ66" s="107">
        <f t="shared" si="236"/>
        <v>0.6094405111</v>
      </c>
      <c r="BR66" s="105">
        <f t="shared" si="237"/>
        <v>0.6127148614</v>
      </c>
      <c r="BS66" s="106">
        <f t="shared" si="238"/>
        <v>1.78223789</v>
      </c>
      <c r="BT66" s="107">
        <f t="shared" si="239"/>
        <v>0.1213093182</v>
      </c>
      <c r="BU66" s="107">
        <f t="shared" si="240"/>
        <v>0.7401245632</v>
      </c>
      <c r="BV66" s="105">
        <f t="shared" si="241"/>
        <v>0.0133645859</v>
      </c>
      <c r="BW66" s="106">
        <f t="shared" si="242"/>
        <v>0.1618900661</v>
      </c>
      <c r="BX66" s="105"/>
      <c r="BY66" s="106"/>
      <c r="BZ66" s="105">
        <f t="shared" si="243"/>
        <v>1.570852866</v>
      </c>
      <c r="CA66" s="28">
        <f t="shared" si="244"/>
        <v>3.507027546</v>
      </c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</row>
    <row r="67" ht="12.75" customHeight="1">
      <c r="A67" s="24">
        <v>5.0</v>
      </c>
      <c r="B67" s="93">
        <f t="shared" si="183"/>
        <v>0.02300811995</v>
      </c>
      <c r="C67" s="94">
        <f t="shared" si="184"/>
        <v>0.0006711071274</v>
      </c>
      <c r="D67" s="95">
        <f t="shared" si="185"/>
        <v>0.0009586716645</v>
      </c>
      <c r="E67" s="95">
        <f t="shared" si="186"/>
        <v>0.00007611720938</v>
      </c>
      <c r="F67" s="93">
        <f t="shared" si="187"/>
        <v>0.01438007497</v>
      </c>
      <c r="G67" s="94">
        <f t="shared" si="188"/>
        <v>0.002039297096</v>
      </c>
      <c r="H67" s="95">
        <f t="shared" si="189"/>
        <v>0.08340443482</v>
      </c>
      <c r="I67" s="95">
        <f t="shared" si="190"/>
        <v>0.02650060575</v>
      </c>
      <c r="J67" s="93">
        <f t="shared" si="191"/>
        <v>0.1246273164</v>
      </c>
      <c r="K67" s="94">
        <f t="shared" si="192"/>
        <v>0.08883044558</v>
      </c>
      <c r="L67" s="95">
        <f t="shared" si="193"/>
        <v>0.2473372895</v>
      </c>
      <c r="M67" s="95">
        <f t="shared" si="194"/>
        <v>0.3376560307</v>
      </c>
      <c r="N67" s="93">
        <f t="shared" si="195"/>
        <v>0.308692276</v>
      </c>
      <c r="O67" s="94">
        <f t="shared" si="196"/>
        <v>0.8936631377</v>
      </c>
      <c r="P67" s="95">
        <f t="shared" si="197"/>
        <v>0.07094170318</v>
      </c>
      <c r="Q67" s="95">
        <f t="shared" si="198"/>
        <v>0.4481167406</v>
      </c>
      <c r="R67" s="93">
        <f t="shared" si="199"/>
        <v>0.009586716645</v>
      </c>
      <c r="S67" s="94">
        <f t="shared" si="200"/>
        <v>0.1089436671</v>
      </c>
      <c r="T67" s="93" t="str">
        <f t="shared" si="201"/>
        <v/>
      </c>
      <c r="U67" s="94" t="str">
        <f t="shared" si="202"/>
        <v/>
      </c>
      <c r="V67" s="93">
        <f t="shared" si="203"/>
        <v>0.882936603</v>
      </c>
      <c r="W67" s="100">
        <f t="shared" si="204"/>
        <v>1.906497149</v>
      </c>
      <c r="X67" s="1"/>
      <c r="Y67" s="1"/>
      <c r="Z67" s="1"/>
      <c r="AA67" s="1"/>
      <c r="AB67" s="1"/>
      <c r="AC67" s="24">
        <v>5.0</v>
      </c>
      <c r="AD67" s="93"/>
      <c r="AE67" s="94"/>
      <c r="AF67" s="95">
        <f t="shared" si="207"/>
        <v>0.007970103257</v>
      </c>
      <c r="AG67" s="95">
        <f t="shared" si="208"/>
        <v>0.0006894199525</v>
      </c>
      <c r="AH67" s="93">
        <f t="shared" si="209"/>
        <v>0.01948247463</v>
      </c>
      <c r="AI67" s="94">
        <f t="shared" si="210"/>
        <v>0.003342157288</v>
      </c>
      <c r="AJ67" s="95">
        <f t="shared" si="211"/>
        <v>0.09032783691</v>
      </c>
      <c r="AK67" s="95">
        <f t="shared" si="212"/>
        <v>0.03158955082</v>
      </c>
      <c r="AL67" s="93">
        <f t="shared" si="213"/>
        <v>0.124864951</v>
      </c>
      <c r="AM67" s="94">
        <f t="shared" si="214"/>
        <v>0.09848288108</v>
      </c>
      <c r="AN67" s="95">
        <f t="shared" si="215"/>
        <v>0.1824268079</v>
      </c>
      <c r="AO67" s="95">
        <f t="shared" si="216"/>
        <v>0.288999451</v>
      </c>
      <c r="AP67" s="93">
        <f t="shared" si="217"/>
        <v>0.2603567064</v>
      </c>
      <c r="AQ67" s="94">
        <f t="shared" si="218"/>
        <v>0.852882579</v>
      </c>
      <c r="AR67" s="95">
        <f t="shared" si="219"/>
        <v>0.07261649634</v>
      </c>
      <c r="AS67" s="95">
        <f t="shared" si="220"/>
        <v>0.5255032645</v>
      </c>
      <c r="AT67" s="93">
        <f t="shared" si="221"/>
        <v>0.01328350543</v>
      </c>
      <c r="AU67" s="94">
        <f t="shared" si="222"/>
        <v>0.1709458166</v>
      </c>
      <c r="AV67" s="93"/>
      <c r="AW67" s="94"/>
      <c r="AX67" s="93">
        <f t="shared" si="223"/>
        <v>0.7713288819</v>
      </c>
      <c r="AY67" s="100">
        <f t="shared" si="224"/>
        <v>1.97243512</v>
      </c>
      <c r="AZ67" s="1"/>
      <c r="BA67" s="1"/>
      <c r="BB67" s="1"/>
      <c r="BC67" s="1"/>
      <c r="BD67" s="1"/>
      <c r="BE67" s="24">
        <v>5.0</v>
      </c>
      <c r="BF67" s="105"/>
      <c r="BG67" s="106"/>
      <c r="BH67" s="107">
        <f t="shared" si="227"/>
        <v>0.003084135208</v>
      </c>
      <c r="BI67" s="107">
        <f t="shared" si="228"/>
        <v>0.0002486934308</v>
      </c>
      <c r="BJ67" s="105">
        <f t="shared" si="229"/>
        <v>0.003084135208</v>
      </c>
      <c r="BK67" s="106">
        <f t="shared" si="230"/>
        <v>0.0005095035485</v>
      </c>
      <c r="BL67" s="107">
        <f t="shared" si="231"/>
        <v>0.03495353236</v>
      </c>
      <c r="BM67" s="107">
        <f t="shared" si="232"/>
        <v>0.01067978481</v>
      </c>
      <c r="BN67" s="105">
        <f t="shared" si="233"/>
        <v>0.07710338021</v>
      </c>
      <c r="BO67" s="106">
        <f t="shared" si="234"/>
        <v>0.05592225193</v>
      </c>
      <c r="BP67" s="107">
        <f t="shared" si="235"/>
        <v>0.1799078872</v>
      </c>
      <c r="BQ67" s="107">
        <f t="shared" si="236"/>
        <v>0.2684023295</v>
      </c>
      <c r="BR67" s="105">
        <f t="shared" si="237"/>
        <v>0.3135537462</v>
      </c>
      <c r="BS67" s="106">
        <f t="shared" si="238"/>
        <v>0.9690814886</v>
      </c>
      <c r="BT67" s="107">
        <f t="shared" si="239"/>
        <v>0.1161690929</v>
      </c>
      <c r="BU67" s="107">
        <f t="shared" si="240"/>
        <v>0.7704345501</v>
      </c>
      <c r="BV67" s="105">
        <f t="shared" si="241"/>
        <v>0.009252405625</v>
      </c>
      <c r="BW67" s="106">
        <f t="shared" si="242"/>
        <v>0.1115743518</v>
      </c>
      <c r="BX67" s="105"/>
      <c r="BY67" s="106"/>
      <c r="BZ67" s="105">
        <f t="shared" si="243"/>
        <v>0.7371083148</v>
      </c>
      <c r="CA67" s="28">
        <f t="shared" si="244"/>
        <v>2.186852954</v>
      </c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</row>
    <row r="68" ht="12.75" customHeight="1">
      <c r="A68" s="24">
        <v>6.0</v>
      </c>
      <c r="B68" s="93" t="str">
        <f t="shared" si="183"/>
        <v/>
      </c>
      <c r="C68" s="94" t="str">
        <f t="shared" si="184"/>
        <v/>
      </c>
      <c r="D68" s="95" t="str">
        <f t="shared" si="185"/>
        <v/>
      </c>
      <c r="E68" s="95" t="str">
        <f t="shared" si="186"/>
        <v/>
      </c>
      <c r="F68" s="93">
        <f t="shared" si="187"/>
        <v>0.005752029987</v>
      </c>
      <c r="G68" s="94">
        <f t="shared" si="188"/>
        <v>0.0007042282844</v>
      </c>
      <c r="H68" s="95">
        <f t="shared" si="189"/>
        <v>0.02109077662</v>
      </c>
      <c r="I68" s="95">
        <f t="shared" si="190"/>
        <v>0.007438341201</v>
      </c>
      <c r="J68" s="93">
        <f t="shared" si="191"/>
        <v>0.07861107649</v>
      </c>
      <c r="K68" s="94">
        <f t="shared" si="192"/>
        <v>0.0559513273</v>
      </c>
      <c r="L68" s="95">
        <f t="shared" si="193"/>
        <v>0.1198339581</v>
      </c>
      <c r="M68" s="95">
        <f t="shared" si="194"/>
        <v>0.1669700529</v>
      </c>
      <c r="N68" s="93">
        <f t="shared" si="195"/>
        <v>0.1926930046</v>
      </c>
      <c r="O68" s="94">
        <f t="shared" si="196"/>
        <v>0.5735434194</v>
      </c>
      <c r="P68" s="95">
        <f t="shared" si="197"/>
        <v>0.06423100152</v>
      </c>
      <c r="Q68" s="95">
        <f t="shared" si="198"/>
        <v>0.3984765975</v>
      </c>
      <c r="R68" s="93">
        <f t="shared" si="199"/>
        <v>0.01054538831</v>
      </c>
      <c r="S68" s="94">
        <f t="shared" si="200"/>
        <v>0.1215155564</v>
      </c>
      <c r="T68" s="93" t="str">
        <f t="shared" si="201"/>
        <v/>
      </c>
      <c r="U68" s="94" t="str">
        <f t="shared" si="202"/>
        <v/>
      </c>
      <c r="V68" s="93">
        <f t="shared" si="203"/>
        <v>0.4927572356</v>
      </c>
      <c r="W68" s="100">
        <f t="shared" si="204"/>
        <v>1.324599523</v>
      </c>
      <c r="X68" s="1"/>
      <c r="Y68" s="1"/>
      <c r="Z68" s="1"/>
      <c r="AA68" s="1"/>
      <c r="AB68" s="1"/>
      <c r="AC68" s="24">
        <v>6.0</v>
      </c>
      <c r="AD68" s="93"/>
      <c r="AE68" s="94"/>
      <c r="AF68" s="95">
        <f t="shared" si="207"/>
        <v>0.004427835143</v>
      </c>
      <c r="AG68" s="95">
        <f t="shared" si="208"/>
        <v>0.0003958047581</v>
      </c>
      <c r="AH68" s="93">
        <f t="shared" si="209"/>
        <v>0.004427835143</v>
      </c>
      <c r="AI68" s="94">
        <f t="shared" si="210"/>
        <v>0.0007574956334</v>
      </c>
      <c r="AJ68" s="95">
        <f t="shared" si="211"/>
        <v>0.03276598006</v>
      </c>
      <c r="AK68" s="95">
        <f t="shared" si="212"/>
        <v>0.01305587736</v>
      </c>
      <c r="AL68" s="93">
        <f t="shared" si="213"/>
        <v>0.04073608331</v>
      </c>
      <c r="AM68" s="94">
        <f t="shared" si="214"/>
        <v>0.03227828954</v>
      </c>
      <c r="AN68" s="95">
        <f t="shared" si="215"/>
        <v>0.1009546413</v>
      </c>
      <c r="AO68" s="95">
        <f t="shared" si="216"/>
        <v>0.1599299068</v>
      </c>
      <c r="AP68" s="93">
        <f t="shared" si="217"/>
        <v>0.1700288695</v>
      </c>
      <c r="AQ68" s="94">
        <f t="shared" si="218"/>
        <v>0.5882044459</v>
      </c>
      <c r="AR68" s="95">
        <f t="shared" si="219"/>
        <v>0.06376082606</v>
      </c>
      <c r="AS68" s="95">
        <f t="shared" si="220"/>
        <v>0.4572804785</v>
      </c>
      <c r="AT68" s="93">
        <f t="shared" si="221"/>
        <v>0.007084536229</v>
      </c>
      <c r="AU68" s="94">
        <f t="shared" si="222"/>
        <v>0.08989960508</v>
      </c>
      <c r="AV68" s="93"/>
      <c r="AW68" s="94"/>
      <c r="AX68" s="93">
        <f t="shared" si="223"/>
        <v>0.4241866067</v>
      </c>
      <c r="AY68" s="100">
        <f t="shared" si="224"/>
        <v>1.341801904</v>
      </c>
      <c r="AZ68" s="1"/>
      <c r="BA68" s="1"/>
      <c r="BB68" s="1"/>
      <c r="BC68" s="1"/>
      <c r="BD68" s="1"/>
      <c r="BE68" s="24">
        <v>6.0</v>
      </c>
      <c r="BF68" s="105"/>
      <c r="BG68" s="106"/>
      <c r="BH68" s="107">
        <f t="shared" si="227"/>
        <v>0.001028045069</v>
      </c>
      <c r="BI68" s="107">
        <f t="shared" si="228"/>
        <v>0.00008310349141</v>
      </c>
      <c r="BJ68" s="105"/>
      <c r="BK68" s="106"/>
      <c r="BL68" s="107">
        <f t="shared" si="231"/>
        <v>0.006168270417</v>
      </c>
      <c r="BM68" s="107">
        <f t="shared" si="232"/>
        <v>0.002076923447</v>
      </c>
      <c r="BN68" s="105">
        <f t="shared" si="233"/>
        <v>0.02261699153</v>
      </c>
      <c r="BO68" s="106">
        <f t="shared" si="234"/>
        <v>0.01598886046</v>
      </c>
      <c r="BP68" s="107">
        <f t="shared" si="235"/>
        <v>0.08327165063</v>
      </c>
      <c r="BQ68" s="107">
        <f t="shared" si="236"/>
        <v>0.125291056</v>
      </c>
      <c r="BR68" s="105">
        <f t="shared" si="237"/>
        <v>0.1819639773</v>
      </c>
      <c r="BS68" s="106">
        <f t="shared" si="238"/>
        <v>0.5649852218</v>
      </c>
      <c r="BT68" s="107">
        <f t="shared" si="239"/>
        <v>0.07299119993</v>
      </c>
      <c r="BU68" s="107">
        <f t="shared" si="240"/>
        <v>0.4797129255</v>
      </c>
      <c r="BV68" s="105">
        <f t="shared" si="241"/>
        <v>0.006168270417</v>
      </c>
      <c r="BW68" s="106">
        <f t="shared" si="242"/>
        <v>0.07555888158</v>
      </c>
      <c r="BX68" s="105"/>
      <c r="BY68" s="106"/>
      <c r="BZ68" s="105">
        <f t="shared" si="243"/>
        <v>0.3742084053</v>
      </c>
      <c r="CA68" s="28">
        <f t="shared" si="244"/>
        <v>1.263696972</v>
      </c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</row>
    <row r="69" ht="12.75" customHeight="1">
      <c r="A69" s="24">
        <v>7.0</v>
      </c>
      <c r="B69" s="93" t="str">
        <f t="shared" si="183"/>
        <v/>
      </c>
      <c r="C69" s="94" t="str">
        <f t="shared" si="184"/>
        <v/>
      </c>
      <c r="D69" s="95" t="str">
        <f t="shared" si="185"/>
        <v/>
      </c>
      <c r="E69" s="95" t="str">
        <f t="shared" si="186"/>
        <v/>
      </c>
      <c r="F69" s="93">
        <f t="shared" si="187"/>
        <v>0.004793358323</v>
      </c>
      <c r="G69" s="94">
        <f t="shared" si="188"/>
        <v>0.000827804649</v>
      </c>
      <c r="H69" s="95">
        <f t="shared" si="189"/>
        <v>0.01054538831</v>
      </c>
      <c r="I69" s="95">
        <f t="shared" si="190"/>
        <v>0.003360297775</v>
      </c>
      <c r="J69" s="93">
        <f t="shared" si="191"/>
        <v>0.03451217992</v>
      </c>
      <c r="K69" s="94">
        <f t="shared" si="192"/>
        <v>0.02409860665</v>
      </c>
      <c r="L69" s="95">
        <f t="shared" si="193"/>
        <v>0.0623136582</v>
      </c>
      <c r="M69" s="95">
        <f t="shared" si="194"/>
        <v>0.08722709602</v>
      </c>
      <c r="N69" s="93">
        <f t="shared" si="195"/>
        <v>0.1438007497</v>
      </c>
      <c r="O69" s="94">
        <f t="shared" si="196"/>
        <v>0.4284930516</v>
      </c>
      <c r="P69" s="95">
        <f t="shared" si="197"/>
        <v>0.05272694155</v>
      </c>
      <c r="Q69" s="95">
        <f t="shared" si="198"/>
        <v>0.3317962284</v>
      </c>
      <c r="R69" s="93">
        <f t="shared" si="199"/>
        <v>0.009586716645</v>
      </c>
      <c r="S69" s="94">
        <f t="shared" si="200"/>
        <v>0.1205819739</v>
      </c>
      <c r="T69" s="93" t="str">
        <f t="shared" si="201"/>
        <v/>
      </c>
      <c r="U69" s="94" t="str">
        <f t="shared" si="202"/>
        <v/>
      </c>
      <c r="V69" s="93">
        <f t="shared" si="203"/>
        <v>0.3182789926</v>
      </c>
      <c r="W69" s="100">
        <f t="shared" si="204"/>
        <v>0.996385059</v>
      </c>
      <c r="X69" s="1"/>
      <c r="Y69" s="1"/>
      <c r="Z69" s="1"/>
      <c r="AA69" s="1"/>
      <c r="AB69" s="1"/>
      <c r="AC69" s="24">
        <v>7.0</v>
      </c>
      <c r="AD69" s="93"/>
      <c r="AE69" s="94"/>
      <c r="AF69" s="95"/>
      <c r="AG69" s="95"/>
      <c r="AH69" s="93">
        <f t="shared" si="209"/>
        <v>0.0061989692</v>
      </c>
      <c r="AI69" s="94">
        <f t="shared" si="210"/>
        <v>0.001027446018</v>
      </c>
      <c r="AJ69" s="95">
        <f t="shared" si="211"/>
        <v>0.01328350543</v>
      </c>
      <c r="AK69" s="95">
        <f t="shared" si="212"/>
        <v>0.005280930257</v>
      </c>
      <c r="AL69" s="93">
        <f t="shared" si="213"/>
        <v>0.02302474274</v>
      </c>
      <c r="AM69" s="94">
        <f t="shared" si="214"/>
        <v>0.01923302837</v>
      </c>
      <c r="AN69" s="95">
        <f t="shared" si="215"/>
        <v>0.0495917536</v>
      </c>
      <c r="AO69" s="95">
        <f t="shared" si="216"/>
        <v>0.07618226218</v>
      </c>
      <c r="AP69" s="93">
        <f t="shared" si="217"/>
        <v>0.1142381467</v>
      </c>
      <c r="AQ69" s="94">
        <f t="shared" si="218"/>
        <v>0.3962258899</v>
      </c>
      <c r="AR69" s="95">
        <f t="shared" si="219"/>
        <v>0.05136288766</v>
      </c>
      <c r="AS69" s="95">
        <f t="shared" si="220"/>
        <v>0.3751232824</v>
      </c>
      <c r="AT69" s="93">
        <f t="shared" si="221"/>
        <v>0.01151237137</v>
      </c>
      <c r="AU69" s="94">
        <f t="shared" si="222"/>
        <v>0.1520099689</v>
      </c>
      <c r="AV69" s="93"/>
      <c r="AW69" s="94"/>
      <c r="AX69" s="93">
        <f t="shared" si="223"/>
        <v>0.2692123767</v>
      </c>
      <c r="AY69" s="100">
        <f t="shared" si="224"/>
        <v>1.025082808</v>
      </c>
      <c r="AZ69" s="1"/>
      <c r="BA69" s="1"/>
      <c r="BB69" s="1"/>
      <c r="BC69" s="1"/>
      <c r="BD69" s="1"/>
      <c r="BE69" s="24">
        <v>7.0</v>
      </c>
      <c r="BF69" s="105"/>
      <c r="BG69" s="106"/>
      <c r="BH69" s="107"/>
      <c r="BI69" s="107"/>
      <c r="BJ69" s="105"/>
      <c r="BK69" s="106"/>
      <c r="BL69" s="107">
        <f t="shared" si="231"/>
        <v>0.007196315486</v>
      </c>
      <c r="BM69" s="107">
        <f t="shared" si="232"/>
        <v>0.002557509948</v>
      </c>
      <c r="BN69" s="105">
        <f t="shared" si="233"/>
        <v>0.01130849576</v>
      </c>
      <c r="BO69" s="106">
        <f t="shared" si="234"/>
        <v>0.008500299978</v>
      </c>
      <c r="BP69" s="107">
        <f t="shared" si="235"/>
        <v>0.03392548729</v>
      </c>
      <c r="BQ69" s="107">
        <f t="shared" si="236"/>
        <v>0.04832827013</v>
      </c>
      <c r="BR69" s="105">
        <f t="shared" si="237"/>
        <v>0.1089727774</v>
      </c>
      <c r="BS69" s="106">
        <f t="shared" si="238"/>
        <v>0.3545471275</v>
      </c>
      <c r="BT69" s="107">
        <f t="shared" si="239"/>
        <v>0.06579488445</v>
      </c>
      <c r="BU69" s="107">
        <f t="shared" si="240"/>
        <v>0.4482122212</v>
      </c>
      <c r="BV69" s="105">
        <f t="shared" si="241"/>
        <v>0.01850481125</v>
      </c>
      <c r="BW69" s="106">
        <f t="shared" si="242"/>
        <v>0.2490742268</v>
      </c>
      <c r="BX69" s="105"/>
      <c r="BY69" s="106"/>
      <c r="BZ69" s="105">
        <f t="shared" si="243"/>
        <v>0.2457027716</v>
      </c>
      <c r="CA69" s="28">
        <f t="shared" si="244"/>
        <v>1.111219656</v>
      </c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</row>
    <row r="70" ht="12.75" customHeight="1">
      <c r="A70" s="24">
        <v>8.0</v>
      </c>
      <c r="B70" s="93" t="str">
        <f t="shared" si="183"/>
        <v/>
      </c>
      <c r="C70" s="94" t="str">
        <f t="shared" si="184"/>
        <v/>
      </c>
      <c r="D70" s="95" t="str">
        <f t="shared" si="185"/>
        <v/>
      </c>
      <c r="E70" s="95" t="str">
        <f t="shared" si="186"/>
        <v/>
      </c>
      <c r="F70" s="93">
        <f t="shared" si="187"/>
        <v>0.0009586716645</v>
      </c>
      <c r="G70" s="94">
        <f t="shared" si="188"/>
        <v>0.0001677588397</v>
      </c>
      <c r="H70" s="95">
        <f t="shared" si="189"/>
        <v>0.005752029987</v>
      </c>
      <c r="I70" s="95">
        <f t="shared" si="190"/>
        <v>0.001740385824</v>
      </c>
      <c r="J70" s="93">
        <f t="shared" si="191"/>
        <v>0.01821476163</v>
      </c>
      <c r="K70" s="94">
        <f t="shared" si="192"/>
        <v>0.01265578046</v>
      </c>
      <c r="L70" s="95">
        <f t="shared" si="193"/>
        <v>0.04122288158</v>
      </c>
      <c r="M70" s="95">
        <f t="shared" si="194"/>
        <v>0.05773500386</v>
      </c>
      <c r="N70" s="93">
        <f t="shared" si="195"/>
        <v>0.08148709149</v>
      </c>
      <c r="O70" s="94">
        <f t="shared" si="196"/>
        <v>0.2407904957</v>
      </c>
      <c r="P70" s="95">
        <f t="shared" si="197"/>
        <v>0.04409889657</v>
      </c>
      <c r="Q70" s="95">
        <f t="shared" si="198"/>
        <v>0.2651753427</v>
      </c>
      <c r="R70" s="93">
        <f t="shared" si="199"/>
        <v>0.008628044981</v>
      </c>
      <c r="S70" s="94">
        <f t="shared" si="200"/>
        <v>0.1119830625</v>
      </c>
      <c r="T70" s="93" t="str">
        <f t="shared" si="201"/>
        <v/>
      </c>
      <c r="U70" s="94" t="str">
        <f t="shared" si="202"/>
        <v/>
      </c>
      <c r="V70" s="93">
        <f t="shared" si="203"/>
        <v>0.2003623779</v>
      </c>
      <c r="W70" s="100">
        <f t="shared" si="204"/>
        <v>0.6902478299</v>
      </c>
      <c r="X70" s="1"/>
      <c r="Y70" s="1"/>
      <c r="Z70" s="1"/>
      <c r="AA70" s="1"/>
      <c r="AB70" s="1"/>
      <c r="AC70" s="24">
        <v>8.0</v>
      </c>
      <c r="AD70" s="93"/>
      <c r="AE70" s="94"/>
      <c r="AF70" s="95">
        <f>AF13*100/$AX$22</f>
        <v>0.001771134057</v>
      </c>
      <c r="AG70" s="95">
        <f>AG13*100/$AY$22</f>
        <v>0.0001726090549</v>
      </c>
      <c r="AH70" s="93">
        <f t="shared" si="209"/>
        <v>0.003542268114</v>
      </c>
      <c r="AI70" s="94">
        <f t="shared" si="210"/>
        <v>0.0005788031895</v>
      </c>
      <c r="AJ70" s="95">
        <f t="shared" si="211"/>
        <v>0.01328350543</v>
      </c>
      <c r="AK70" s="95">
        <f t="shared" si="212"/>
        <v>0.004596311415</v>
      </c>
      <c r="AL70" s="93">
        <f t="shared" si="213"/>
        <v>0.0185969076</v>
      </c>
      <c r="AM70" s="94">
        <f t="shared" si="214"/>
        <v>0.01533974519</v>
      </c>
      <c r="AN70" s="95">
        <f t="shared" si="215"/>
        <v>0.02302474274</v>
      </c>
      <c r="AO70" s="95">
        <f t="shared" si="216"/>
        <v>0.03714467752</v>
      </c>
      <c r="AP70" s="93">
        <f t="shared" si="217"/>
        <v>0.07615876446</v>
      </c>
      <c r="AQ70" s="94">
        <f t="shared" si="218"/>
        <v>0.2662215787</v>
      </c>
      <c r="AR70" s="95">
        <f t="shared" si="219"/>
        <v>0.05224845469</v>
      </c>
      <c r="AS70" s="95">
        <f t="shared" si="220"/>
        <v>0.3813237328</v>
      </c>
      <c r="AT70" s="93">
        <f t="shared" si="221"/>
        <v>0.0061989692</v>
      </c>
      <c r="AU70" s="94">
        <f t="shared" si="222"/>
        <v>0.09537565862</v>
      </c>
      <c r="AV70" s="93"/>
      <c r="AW70" s="94"/>
      <c r="AX70" s="93">
        <f t="shared" si="223"/>
        <v>0.1948247463</v>
      </c>
      <c r="AY70" s="100">
        <f t="shared" si="224"/>
        <v>0.8007531165</v>
      </c>
      <c r="AZ70" s="1"/>
      <c r="BA70" s="1"/>
      <c r="BB70" s="1"/>
      <c r="BC70" s="1"/>
      <c r="BD70" s="1"/>
      <c r="BE70" s="24">
        <v>8.0</v>
      </c>
      <c r="BF70" s="105"/>
      <c r="BG70" s="106"/>
      <c r="BH70" s="107"/>
      <c r="BI70" s="107"/>
      <c r="BJ70" s="105"/>
      <c r="BK70" s="106"/>
      <c r="BL70" s="107"/>
      <c r="BM70" s="107"/>
      <c r="BN70" s="105">
        <f t="shared" si="233"/>
        <v>0.008224360556</v>
      </c>
      <c r="BO70" s="106">
        <f t="shared" si="234"/>
        <v>0.005923018226</v>
      </c>
      <c r="BP70" s="107">
        <f t="shared" si="235"/>
        <v>0.01953285632</v>
      </c>
      <c r="BQ70" s="107">
        <f t="shared" si="236"/>
        <v>0.02778125182</v>
      </c>
      <c r="BR70" s="105">
        <f t="shared" si="237"/>
        <v>0.06887901966</v>
      </c>
      <c r="BS70" s="106">
        <f t="shared" si="238"/>
        <v>0.2217699797</v>
      </c>
      <c r="BT70" s="107">
        <f t="shared" si="239"/>
        <v>0.05859856896</v>
      </c>
      <c r="BU70" s="107">
        <f t="shared" si="240"/>
        <v>0.3894199226</v>
      </c>
      <c r="BV70" s="105">
        <f t="shared" si="241"/>
        <v>0.01850481125</v>
      </c>
      <c r="BW70" s="106">
        <f t="shared" si="242"/>
        <v>0.2630394342</v>
      </c>
      <c r="BX70" s="105"/>
      <c r="BY70" s="106"/>
      <c r="BZ70" s="105">
        <f t="shared" si="243"/>
        <v>0.1737396167</v>
      </c>
      <c r="CA70" s="28">
        <f t="shared" si="244"/>
        <v>0.9079336066</v>
      </c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</row>
    <row r="71" ht="12.75" customHeight="1">
      <c r="A71" s="24">
        <v>9.0</v>
      </c>
      <c r="B71" s="93" t="str">
        <f t="shared" si="183"/>
        <v/>
      </c>
      <c r="C71" s="94" t="str">
        <f t="shared" si="184"/>
        <v/>
      </c>
      <c r="D71" s="95" t="str">
        <f t="shared" si="185"/>
        <v/>
      </c>
      <c r="E71" s="95" t="str">
        <f t="shared" si="186"/>
        <v/>
      </c>
      <c r="F71" s="93" t="str">
        <f t="shared" si="187"/>
        <v/>
      </c>
      <c r="G71" s="94" t="str">
        <f t="shared" si="188"/>
        <v/>
      </c>
      <c r="H71" s="95">
        <f t="shared" si="189"/>
        <v>0.003834686658</v>
      </c>
      <c r="I71" s="95">
        <f t="shared" si="190"/>
        <v>0.001423109302</v>
      </c>
      <c r="J71" s="93">
        <f t="shared" si="191"/>
        <v>0.006710701652</v>
      </c>
      <c r="K71" s="94">
        <f t="shared" si="192"/>
        <v>0.00475296309</v>
      </c>
      <c r="L71" s="95">
        <f t="shared" si="193"/>
        <v>0.03451217992</v>
      </c>
      <c r="M71" s="95">
        <f t="shared" si="194"/>
        <v>0.04819729334</v>
      </c>
      <c r="N71" s="93">
        <f t="shared" si="195"/>
        <v>0.08148709149</v>
      </c>
      <c r="O71" s="94">
        <f t="shared" si="196"/>
        <v>0.2558359073</v>
      </c>
      <c r="P71" s="95">
        <f t="shared" si="197"/>
        <v>0.03547085159</v>
      </c>
      <c r="Q71" s="95">
        <f t="shared" si="198"/>
        <v>0.227961736</v>
      </c>
      <c r="R71" s="93">
        <f t="shared" si="199"/>
        <v>0.01246273164</v>
      </c>
      <c r="S71" s="94">
        <f t="shared" si="200"/>
        <v>0.1336741908</v>
      </c>
      <c r="T71" s="93" t="str">
        <f t="shared" si="201"/>
        <v/>
      </c>
      <c r="U71" s="94" t="str">
        <f t="shared" si="202"/>
        <v/>
      </c>
      <c r="V71" s="93">
        <f t="shared" si="203"/>
        <v>0.1744782429</v>
      </c>
      <c r="W71" s="100">
        <f t="shared" si="204"/>
        <v>0.6718451998</v>
      </c>
      <c r="X71" s="1"/>
      <c r="Y71" s="1"/>
      <c r="Z71" s="1"/>
      <c r="AA71" s="1"/>
      <c r="AB71" s="1"/>
      <c r="AC71" s="24">
        <v>9.0</v>
      </c>
      <c r="AD71" s="93"/>
      <c r="AE71" s="94"/>
      <c r="AF71" s="95"/>
      <c r="AG71" s="95"/>
      <c r="AH71" s="93">
        <f t="shared" si="209"/>
        <v>0.0008855670286</v>
      </c>
      <c r="AI71" s="94">
        <f t="shared" si="210"/>
        <v>0.0001172615862</v>
      </c>
      <c r="AJ71" s="95">
        <f t="shared" si="211"/>
        <v>0.0061989692</v>
      </c>
      <c r="AK71" s="95">
        <f t="shared" si="212"/>
        <v>0.002328815102</v>
      </c>
      <c r="AL71" s="93">
        <f t="shared" si="213"/>
        <v>0.008855670286</v>
      </c>
      <c r="AM71" s="94">
        <f t="shared" si="214"/>
        <v>0.007287963932</v>
      </c>
      <c r="AN71" s="95">
        <f t="shared" si="215"/>
        <v>0.009741237314</v>
      </c>
      <c r="AO71" s="95">
        <f t="shared" si="216"/>
        <v>0.01599763238</v>
      </c>
      <c r="AP71" s="93">
        <f t="shared" si="217"/>
        <v>0.05490515577</v>
      </c>
      <c r="AQ71" s="94">
        <f t="shared" si="218"/>
        <v>0.187797275</v>
      </c>
      <c r="AR71" s="95">
        <f t="shared" si="219"/>
        <v>0.02922371194</v>
      </c>
      <c r="AS71" s="95">
        <f t="shared" si="220"/>
        <v>0.2253942588</v>
      </c>
      <c r="AT71" s="93">
        <f t="shared" si="221"/>
        <v>0.01416907246</v>
      </c>
      <c r="AU71" s="94">
        <f t="shared" si="222"/>
        <v>0.1924123506</v>
      </c>
      <c r="AV71" s="93"/>
      <c r="AW71" s="94"/>
      <c r="AX71" s="93">
        <f t="shared" si="223"/>
        <v>0.123979384</v>
      </c>
      <c r="AY71" s="100">
        <f t="shared" si="224"/>
        <v>0.6313355575</v>
      </c>
      <c r="AZ71" s="1"/>
      <c r="BA71" s="1"/>
      <c r="BB71" s="1"/>
      <c r="BC71" s="1"/>
      <c r="BD71" s="1"/>
      <c r="BE71" s="24">
        <v>9.0</v>
      </c>
      <c r="BF71" s="105"/>
      <c r="BG71" s="106"/>
      <c r="BH71" s="107"/>
      <c r="BI71" s="107"/>
      <c r="BJ71" s="105">
        <f>BJ14*100/$BZ$22</f>
        <v>0.001028045069</v>
      </c>
      <c r="BK71" s="106">
        <f>BK14*100/$CA$22</f>
        <v>0.0001958868012</v>
      </c>
      <c r="BL71" s="107">
        <f t="shared" ref="BL71:BL73" si="245">BL14*100/$BZ$22</f>
        <v>0.001028045069</v>
      </c>
      <c r="BM71" s="107">
        <f t="shared" ref="BM71:BM73" si="246">BM14*100/$CA$22</f>
        <v>0.0002799796199</v>
      </c>
      <c r="BN71" s="105">
        <f t="shared" si="233"/>
        <v>0.007196315486</v>
      </c>
      <c r="BO71" s="106">
        <f t="shared" si="234"/>
        <v>0.005831733789</v>
      </c>
      <c r="BP71" s="107">
        <f t="shared" si="235"/>
        <v>0.01644872111</v>
      </c>
      <c r="BQ71" s="107">
        <f t="shared" si="236"/>
        <v>0.02514913977</v>
      </c>
      <c r="BR71" s="105">
        <f t="shared" si="237"/>
        <v>0.03392548729</v>
      </c>
      <c r="BS71" s="106">
        <f t="shared" si="238"/>
        <v>0.1121688526</v>
      </c>
      <c r="BT71" s="107">
        <f t="shared" si="239"/>
        <v>0.04420593799</v>
      </c>
      <c r="BU71" s="107">
        <f t="shared" si="240"/>
        <v>0.2997265346</v>
      </c>
      <c r="BV71" s="105">
        <f t="shared" si="241"/>
        <v>0.01439263097</v>
      </c>
      <c r="BW71" s="106">
        <f t="shared" si="242"/>
        <v>0.1830849062</v>
      </c>
      <c r="BX71" s="105"/>
      <c r="BY71" s="106"/>
      <c r="BZ71" s="105">
        <f t="shared" si="243"/>
        <v>0.118225183</v>
      </c>
      <c r="CA71" s="28">
        <f t="shared" si="244"/>
        <v>0.6264370334</v>
      </c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</row>
    <row r="72" ht="12.75" customHeight="1">
      <c r="A72" s="24">
        <v>10.0</v>
      </c>
      <c r="B72" s="93" t="str">
        <f t="shared" si="183"/>
        <v/>
      </c>
      <c r="C72" s="94" t="str">
        <f t="shared" si="184"/>
        <v/>
      </c>
      <c r="D72" s="95" t="str">
        <f t="shared" si="185"/>
        <v/>
      </c>
      <c r="E72" s="95" t="str">
        <f t="shared" si="186"/>
        <v/>
      </c>
      <c r="F72" s="93" t="str">
        <f t="shared" si="187"/>
        <v/>
      </c>
      <c r="G72" s="94" t="str">
        <f t="shared" si="188"/>
        <v/>
      </c>
      <c r="H72" s="95">
        <f t="shared" si="189"/>
        <v>0.0009586716645</v>
      </c>
      <c r="I72" s="95">
        <f t="shared" si="190"/>
        <v>0.0003006266603</v>
      </c>
      <c r="J72" s="93">
        <f t="shared" si="191"/>
        <v>0.003834686658</v>
      </c>
      <c r="K72" s="94">
        <f t="shared" si="192"/>
        <v>0.002844125356</v>
      </c>
      <c r="L72" s="95">
        <f t="shared" si="193"/>
        <v>0.01246273164</v>
      </c>
      <c r="M72" s="95">
        <f t="shared" si="194"/>
        <v>0.01891056929</v>
      </c>
      <c r="N72" s="93">
        <f t="shared" si="195"/>
        <v>0.04985092656</v>
      </c>
      <c r="O72" s="94">
        <f t="shared" si="196"/>
        <v>0.1601117702</v>
      </c>
      <c r="P72" s="95">
        <f t="shared" si="197"/>
        <v>0.02588413494</v>
      </c>
      <c r="Q72" s="95">
        <f t="shared" si="198"/>
        <v>0.1597907571</v>
      </c>
      <c r="R72" s="93">
        <f t="shared" si="199"/>
        <v>0.009586716645</v>
      </c>
      <c r="S72" s="94">
        <f t="shared" si="200"/>
        <v>0.1149527038</v>
      </c>
      <c r="T72" s="93" t="str">
        <f t="shared" si="201"/>
        <v/>
      </c>
      <c r="U72" s="94" t="str">
        <f t="shared" si="202"/>
        <v/>
      </c>
      <c r="V72" s="93">
        <f t="shared" si="203"/>
        <v>0.1025778681</v>
      </c>
      <c r="W72" s="100">
        <f t="shared" si="204"/>
        <v>0.4569105524</v>
      </c>
      <c r="X72" s="1"/>
      <c r="Y72" s="1"/>
      <c r="Z72" s="1"/>
      <c r="AA72" s="1"/>
      <c r="AB72" s="1"/>
      <c r="AC72" s="24">
        <v>10.0</v>
      </c>
      <c r="AD72" s="93"/>
      <c r="AE72" s="94"/>
      <c r="AF72" s="95"/>
      <c r="AG72" s="95"/>
      <c r="AH72" s="93"/>
      <c r="AI72" s="94"/>
      <c r="AJ72" s="95">
        <f t="shared" si="211"/>
        <v>0.001771134057</v>
      </c>
      <c r="AK72" s="95">
        <f t="shared" si="212"/>
        <v>0.000545500899</v>
      </c>
      <c r="AL72" s="93">
        <f t="shared" si="213"/>
        <v>0.007970103257</v>
      </c>
      <c r="AM72" s="94">
        <f t="shared" si="214"/>
        <v>0.005545534935</v>
      </c>
      <c r="AN72" s="95">
        <f t="shared" si="215"/>
        <v>0.0123979384</v>
      </c>
      <c r="AO72" s="95">
        <f t="shared" si="216"/>
        <v>0.02119630682</v>
      </c>
      <c r="AP72" s="93">
        <f t="shared" si="217"/>
        <v>0.02656701086</v>
      </c>
      <c r="AQ72" s="94">
        <f t="shared" si="218"/>
        <v>0.09526560508</v>
      </c>
      <c r="AR72" s="95">
        <f t="shared" si="219"/>
        <v>0.02036804166</v>
      </c>
      <c r="AS72" s="95">
        <f t="shared" si="220"/>
        <v>0.1566679467</v>
      </c>
      <c r="AT72" s="93">
        <f t="shared" si="221"/>
        <v>0.0123979384</v>
      </c>
      <c r="AU72" s="94">
        <f t="shared" si="222"/>
        <v>0.186990939</v>
      </c>
      <c r="AV72" s="93"/>
      <c r="AW72" s="94"/>
      <c r="AX72" s="93">
        <f t="shared" si="223"/>
        <v>0.08147216663</v>
      </c>
      <c r="AY72" s="100">
        <f t="shared" si="224"/>
        <v>0.4662118335</v>
      </c>
      <c r="AZ72" s="1"/>
      <c r="BA72" s="1"/>
      <c r="BB72" s="1"/>
      <c r="BC72" s="1"/>
      <c r="BD72" s="1"/>
      <c r="BE72" s="24">
        <v>10.0</v>
      </c>
      <c r="BF72" s="105"/>
      <c r="BG72" s="106"/>
      <c r="BH72" s="107"/>
      <c r="BI72" s="107"/>
      <c r="BJ72" s="105"/>
      <c r="BK72" s="106"/>
      <c r="BL72" s="107">
        <f t="shared" si="245"/>
        <v>0.001028045069</v>
      </c>
      <c r="BM72" s="107">
        <f t="shared" si="246"/>
        <v>0.0002651397107</v>
      </c>
      <c r="BN72" s="105">
        <f t="shared" si="233"/>
        <v>0.002056090139</v>
      </c>
      <c r="BO72" s="106">
        <f t="shared" si="234"/>
        <v>0.001896540393</v>
      </c>
      <c r="BP72" s="107">
        <f t="shared" si="235"/>
        <v>0.007196315486</v>
      </c>
      <c r="BQ72" s="107">
        <f t="shared" si="236"/>
        <v>0.01061647103</v>
      </c>
      <c r="BR72" s="105">
        <f t="shared" si="237"/>
        <v>0.01850481125</v>
      </c>
      <c r="BS72" s="106">
        <f t="shared" si="238"/>
        <v>0.0661649193</v>
      </c>
      <c r="BT72" s="107">
        <f t="shared" si="239"/>
        <v>0.02775721688</v>
      </c>
      <c r="BU72" s="107">
        <f t="shared" si="240"/>
        <v>0.1960458207</v>
      </c>
      <c r="BV72" s="105">
        <f t="shared" si="241"/>
        <v>0.02261699153</v>
      </c>
      <c r="BW72" s="106">
        <f t="shared" si="242"/>
        <v>0.2799018781</v>
      </c>
      <c r="BX72" s="105"/>
      <c r="BY72" s="106"/>
      <c r="BZ72" s="105">
        <f t="shared" si="243"/>
        <v>0.07915947035</v>
      </c>
      <c r="CA72" s="28">
        <f t="shared" si="244"/>
        <v>0.5548907693</v>
      </c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</row>
    <row r="73" ht="12.75" customHeight="1">
      <c r="A73" s="42" t="s">
        <v>32</v>
      </c>
      <c r="B73" s="93" t="str">
        <f t="shared" si="183"/>
        <v/>
      </c>
      <c r="C73" s="94" t="str">
        <f t="shared" si="184"/>
        <v/>
      </c>
      <c r="D73" s="95" t="str">
        <f t="shared" si="185"/>
        <v/>
      </c>
      <c r="E73" s="95" t="str">
        <f t="shared" si="186"/>
        <v/>
      </c>
      <c r="F73" s="93" t="str">
        <f t="shared" si="187"/>
        <v/>
      </c>
      <c r="G73" s="94" t="str">
        <f t="shared" si="188"/>
        <v/>
      </c>
      <c r="H73" s="95">
        <f t="shared" si="189"/>
        <v>0.0009586716645</v>
      </c>
      <c r="I73" s="95">
        <f t="shared" si="190"/>
        <v>0.0004217359831</v>
      </c>
      <c r="J73" s="93">
        <f t="shared" si="191"/>
        <v>0.01533874663</v>
      </c>
      <c r="K73" s="94">
        <f t="shared" si="192"/>
        <v>0.01115406709</v>
      </c>
      <c r="L73" s="95">
        <f t="shared" si="193"/>
        <v>0.02492546328</v>
      </c>
      <c r="M73" s="95">
        <f t="shared" si="194"/>
        <v>0.03366637981</v>
      </c>
      <c r="N73" s="93">
        <f t="shared" si="195"/>
        <v>0.1236686447</v>
      </c>
      <c r="O73" s="94">
        <f t="shared" si="196"/>
        <v>0.3995385464</v>
      </c>
      <c r="P73" s="95">
        <f t="shared" si="197"/>
        <v>0.08340443482</v>
      </c>
      <c r="Q73" s="95">
        <f t="shared" si="198"/>
        <v>0.5558733335</v>
      </c>
      <c r="R73" s="93">
        <f t="shared" si="199"/>
        <v>0.07285904651</v>
      </c>
      <c r="S73" s="94">
        <f t="shared" si="200"/>
        <v>1.034198428</v>
      </c>
      <c r="T73" s="93">
        <f t="shared" si="201"/>
        <v>0.0009586716645</v>
      </c>
      <c r="U73" s="94">
        <f t="shared" si="202"/>
        <v>0.06025502797</v>
      </c>
      <c r="V73" s="93">
        <f t="shared" si="203"/>
        <v>0.3221136793</v>
      </c>
      <c r="W73" s="100">
        <f t="shared" si="204"/>
        <v>2.095107519</v>
      </c>
      <c r="X73" s="1"/>
      <c r="Y73" s="1"/>
      <c r="Z73" s="1"/>
      <c r="AA73" s="1"/>
      <c r="AB73" s="1"/>
      <c r="AC73" s="42" t="s">
        <v>32</v>
      </c>
      <c r="AD73" s="93"/>
      <c r="AE73" s="94"/>
      <c r="AF73" s="95"/>
      <c r="AG73" s="95"/>
      <c r="AH73" s="93"/>
      <c r="AI73" s="94"/>
      <c r="AJ73" s="95">
        <f t="shared" si="211"/>
        <v>0.005313402171</v>
      </c>
      <c r="AK73" s="95">
        <f t="shared" si="212"/>
        <v>0.00192390189</v>
      </c>
      <c r="AL73" s="93">
        <f t="shared" si="213"/>
        <v>0.01062680434</v>
      </c>
      <c r="AM73" s="94">
        <f t="shared" si="214"/>
        <v>0.008318536926</v>
      </c>
      <c r="AN73" s="95">
        <f t="shared" si="215"/>
        <v>0.02125360869</v>
      </c>
      <c r="AO73" s="95">
        <f t="shared" si="216"/>
        <v>0.03305846123</v>
      </c>
      <c r="AP73" s="93">
        <f t="shared" si="217"/>
        <v>0.06907422823</v>
      </c>
      <c r="AQ73" s="94">
        <f t="shared" si="218"/>
        <v>0.264782446</v>
      </c>
      <c r="AR73" s="95">
        <f t="shared" si="219"/>
        <v>0.08944226989</v>
      </c>
      <c r="AS73" s="95">
        <f t="shared" si="220"/>
        <v>0.6638444705</v>
      </c>
      <c r="AT73" s="93">
        <f t="shared" si="221"/>
        <v>0.061989692</v>
      </c>
      <c r="AU73" s="94">
        <f t="shared" si="222"/>
        <v>0.9596451265</v>
      </c>
      <c r="AV73" s="93"/>
      <c r="AW73" s="94"/>
      <c r="AX73" s="93">
        <f t="shared" si="223"/>
        <v>0.2577000053</v>
      </c>
      <c r="AY73" s="100">
        <f t="shared" si="224"/>
        <v>1.931572943</v>
      </c>
      <c r="AZ73" s="1"/>
      <c r="BA73" s="1"/>
      <c r="BB73" s="1"/>
      <c r="BC73" s="1"/>
      <c r="BD73" s="1"/>
      <c r="BE73" s="42" t="s">
        <v>32</v>
      </c>
      <c r="BF73" s="105"/>
      <c r="BG73" s="106"/>
      <c r="BH73" s="107"/>
      <c r="BI73" s="107"/>
      <c r="BJ73" s="105"/>
      <c r="BK73" s="106"/>
      <c r="BL73" s="107">
        <f t="shared" si="245"/>
        <v>0.001028045069</v>
      </c>
      <c r="BM73" s="107">
        <f t="shared" si="246"/>
        <v>0.0004412399663</v>
      </c>
      <c r="BN73" s="105">
        <f t="shared" si="233"/>
        <v>0.001028045069</v>
      </c>
      <c r="BO73" s="106">
        <f t="shared" si="234"/>
        <v>0.0007756325865</v>
      </c>
      <c r="BP73" s="107">
        <f t="shared" si="235"/>
        <v>0.006168270417</v>
      </c>
      <c r="BQ73" s="107">
        <f t="shared" si="236"/>
        <v>0.009134458764</v>
      </c>
      <c r="BR73" s="105">
        <f t="shared" si="237"/>
        <v>0.0606546591</v>
      </c>
      <c r="BS73" s="106">
        <f t="shared" si="238"/>
        <v>0.2108726871</v>
      </c>
      <c r="BT73" s="107">
        <f t="shared" si="239"/>
        <v>0.0976642816</v>
      </c>
      <c r="BU73" s="107">
        <f t="shared" si="240"/>
        <v>0.6728276283</v>
      </c>
      <c r="BV73" s="105">
        <f t="shared" si="241"/>
        <v>0.08018751542</v>
      </c>
      <c r="BW73" s="106">
        <f t="shared" si="242"/>
        <v>1.190200446</v>
      </c>
      <c r="BX73" s="105"/>
      <c r="BY73" s="106"/>
      <c r="BZ73" s="105">
        <f t="shared" si="243"/>
        <v>0.2467308167</v>
      </c>
      <c r="CA73" s="28">
        <f t="shared" si="244"/>
        <v>2.084252093</v>
      </c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</row>
    <row r="74" ht="12.75" customHeight="1">
      <c r="A74" s="43" t="s">
        <v>33</v>
      </c>
      <c r="B74" s="93" t="str">
        <f t="shared" si="183"/>
        <v/>
      </c>
      <c r="C74" s="94" t="str">
        <f t="shared" si="184"/>
        <v/>
      </c>
      <c r="D74" s="95" t="str">
        <f t="shared" si="185"/>
        <v/>
      </c>
      <c r="E74" s="95" t="str">
        <f t="shared" si="186"/>
        <v/>
      </c>
      <c r="F74" s="93" t="str">
        <f t="shared" si="187"/>
        <v/>
      </c>
      <c r="G74" s="94" t="str">
        <f t="shared" si="188"/>
        <v/>
      </c>
      <c r="H74" s="95" t="str">
        <f t="shared" si="189"/>
        <v/>
      </c>
      <c r="I74" s="95" t="str">
        <f t="shared" si="190"/>
        <v/>
      </c>
      <c r="J74" s="93">
        <f t="shared" si="191"/>
        <v>0.001917343329</v>
      </c>
      <c r="K74" s="94">
        <f t="shared" si="192"/>
        <v>0.001614790971</v>
      </c>
      <c r="L74" s="95">
        <f t="shared" si="193"/>
        <v>0.005752029987</v>
      </c>
      <c r="M74" s="95">
        <f t="shared" si="194"/>
        <v>0.008799045589</v>
      </c>
      <c r="N74" s="93">
        <f t="shared" si="195"/>
        <v>0.0460162399</v>
      </c>
      <c r="O74" s="94">
        <f t="shared" si="196"/>
        <v>0.1478730288</v>
      </c>
      <c r="P74" s="95">
        <f t="shared" si="197"/>
        <v>0.05272694155</v>
      </c>
      <c r="Q74" s="95">
        <f t="shared" si="198"/>
        <v>0.3780417264</v>
      </c>
      <c r="R74" s="93">
        <f t="shared" si="199"/>
        <v>0.0460162399</v>
      </c>
      <c r="S74" s="94">
        <f t="shared" si="200"/>
        <v>0.6875657511</v>
      </c>
      <c r="T74" s="93">
        <f t="shared" si="201"/>
        <v>0.0009586716645</v>
      </c>
      <c r="U74" s="94">
        <f t="shared" si="202"/>
        <v>0.04551647193</v>
      </c>
      <c r="V74" s="93">
        <f t="shared" si="203"/>
        <v>0.1533874663</v>
      </c>
      <c r="W74" s="100">
        <f t="shared" si="204"/>
        <v>1.269410815</v>
      </c>
      <c r="X74" s="1"/>
      <c r="Y74" s="1"/>
      <c r="Z74" s="1"/>
      <c r="AA74" s="1"/>
      <c r="AB74" s="1"/>
      <c r="AC74" s="43" t="s">
        <v>33</v>
      </c>
      <c r="AD74" s="93"/>
      <c r="AE74" s="94"/>
      <c r="AF74" s="95"/>
      <c r="AG74" s="95"/>
      <c r="AH74" s="93"/>
      <c r="AI74" s="94"/>
      <c r="AJ74" s="95"/>
      <c r="AK74" s="95"/>
      <c r="AL74" s="93">
        <f t="shared" si="213"/>
        <v>0.004427835143</v>
      </c>
      <c r="AM74" s="94">
        <f t="shared" si="214"/>
        <v>0.003300344095</v>
      </c>
      <c r="AN74" s="95">
        <f t="shared" si="215"/>
        <v>0.007970103257</v>
      </c>
      <c r="AO74" s="95">
        <f t="shared" si="216"/>
        <v>0.01283071831</v>
      </c>
      <c r="AP74" s="93">
        <f t="shared" si="217"/>
        <v>0.0247958768</v>
      </c>
      <c r="AQ74" s="94">
        <f t="shared" si="218"/>
        <v>0.09172404122</v>
      </c>
      <c r="AR74" s="95">
        <f t="shared" si="219"/>
        <v>0.03453711411</v>
      </c>
      <c r="AS74" s="95">
        <f t="shared" si="220"/>
        <v>0.2822689349</v>
      </c>
      <c r="AT74" s="93">
        <f t="shared" si="221"/>
        <v>0.06021855794</v>
      </c>
      <c r="AU74" s="94">
        <f t="shared" si="222"/>
        <v>1.124148824</v>
      </c>
      <c r="AV74" s="93">
        <f>AV17*100/$AX$22</f>
        <v>0.002656701086</v>
      </c>
      <c r="AW74" s="94">
        <f>AW17*100/$AY$22</f>
        <v>0.190443135</v>
      </c>
      <c r="AX74" s="93">
        <f t="shared" si="223"/>
        <v>0.1346061883</v>
      </c>
      <c r="AY74" s="100">
        <f t="shared" si="224"/>
        <v>1.704715998</v>
      </c>
      <c r="AZ74" s="1"/>
      <c r="BA74" s="1"/>
      <c r="BB74" s="1"/>
      <c r="BC74" s="1"/>
      <c r="BD74" s="1"/>
      <c r="BE74" s="43" t="s">
        <v>33</v>
      </c>
      <c r="BF74" s="105"/>
      <c r="BG74" s="106"/>
      <c r="BH74" s="107"/>
      <c r="BI74" s="107"/>
      <c r="BJ74" s="105"/>
      <c r="BK74" s="106"/>
      <c r="BL74" s="107"/>
      <c r="BM74" s="107"/>
      <c r="BN74" s="105"/>
      <c r="BO74" s="106"/>
      <c r="BP74" s="107">
        <f t="shared" si="235"/>
        <v>0.001028045069</v>
      </c>
      <c r="BQ74" s="107">
        <f t="shared" si="236"/>
        <v>0.001292511174</v>
      </c>
      <c r="BR74" s="105">
        <f t="shared" si="237"/>
        <v>0.008224360556</v>
      </c>
      <c r="BS74" s="106">
        <f t="shared" si="238"/>
        <v>0.02813349982</v>
      </c>
      <c r="BT74" s="107">
        <f t="shared" si="239"/>
        <v>0.01644872111</v>
      </c>
      <c r="BU74" s="107">
        <f t="shared" si="240"/>
        <v>0.115328928</v>
      </c>
      <c r="BV74" s="105">
        <f t="shared" si="241"/>
        <v>0.05243029854</v>
      </c>
      <c r="BW74" s="106">
        <f t="shared" si="242"/>
        <v>0.9121000742</v>
      </c>
      <c r="BX74" s="105">
        <f t="shared" ref="BX74:BX79" si="247">BX17*100/$BZ$22</f>
        <v>0.002056090139</v>
      </c>
      <c r="BY74" s="106">
        <f t="shared" ref="BY74:BY79" si="248">BY17*100/$CA$22</f>
        <v>0.1262619046</v>
      </c>
      <c r="BZ74" s="105">
        <f t="shared" si="243"/>
        <v>0.08018751542</v>
      </c>
      <c r="CA74" s="28">
        <f t="shared" si="244"/>
        <v>1.183116918</v>
      </c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</row>
    <row r="75" ht="12.75" customHeight="1">
      <c r="A75" s="44" t="s">
        <v>35</v>
      </c>
      <c r="B75" s="93" t="str">
        <f t="shared" si="183"/>
        <v/>
      </c>
      <c r="C75" s="94" t="str">
        <f t="shared" si="184"/>
        <v/>
      </c>
      <c r="D75" s="95" t="str">
        <f t="shared" si="185"/>
        <v/>
      </c>
      <c r="E75" s="95" t="str">
        <f t="shared" si="186"/>
        <v/>
      </c>
      <c r="F75" s="93" t="str">
        <f t="shared" si="187"/>
        <v/>
      </c>
      <c r="G75" s="94" t="str">
        <f t="shared" si="188"/>
        <v/>
      </c>
      <c r="H75" s="95" t="str">
        <f t="shared" si="189"/>
        <v/>
      </c>
      <c r="I75" s="95" t="str">
        <f t="shared" si="190"/>
        <v/>
      </c>
      <c r="J75" s="93" t="str">
        <f t="shared" si="191"/>
        <v/>
      </c>
      <c r="K75" s="94" t="str">
        <f t="shared" si="192"/>
        <v/>
      </c>
      <c r="L75" s="95">
        <f t="shared" si="193"/>
        <v>0.002876014994</v>
      </c>
      <c r="M75" s="95">
        <f t="shared" si="194"/>
        <v>0.004877818981</v>
      </c>
      <c r="N75" s="93">
        <f t="shared" si="195"/>
        <v>0.02684280661</v>
      </c>
      <c r="O75" s="94">
        <f t="shared" si="196"/>
        <v>0.08695309075</v>
      </c>
      <c r="P75" s="95">
        <f t="shared" si="197"/>
        <v>0.04122288158</v>
      </c>
      <c r="Q75" s="95">
        <f t="shared" si="198"/>
        <v>0.2647033529</v>
      </c>
      <c r="R75" s="93">
        <f t="shared" si="199"/>
        <v>0.06902435985</v>
      </c>
      <c r="S75" s="94">
        <f t="shared" si="200"/>
        <v>1.232631407</v>
      </c>
      <c r="T75" s="93">
        <f t="shared" si="201"/>
        <v>0.0009586716645</v>
      </c>
      <c r="U75" s="94">
        <f t="shared" si="202"/>
        <v>0.04547789637</v>
      </c>
      <c r="V75" s="93">
        <f t="shared" si="203"/>
        <v>0.1409247347</v>
      </c>
      <c r="W75" s="100">
        <f t="shared" si="204"/>
        <v>1.634643566</v>
      </c>
      <c r="X75" s="1"/>
      <c r="Y75" s="1"/>
      <c r="Z75" s="1"/>
      <c r="AA75" s="1"/>
      <c r="AB75" s="1"/>
      <c r="AC75" s="44" t="s">
        <v>35</v>
      </c>
      <c r="AD75" s="93"/>
      <c r="AE75" s="94"/>
      <c r="AF75" s="95"/>
      <c r="AG75" s="95"/>
      <c r="AH75" s="93"/>
      <c r="AI75" s="94"/>
      <c r="AJ75" s="95">
        <f>AJ18*100/$AX$22</f>
        <v>0.0008855670286</v>
      </c>
      <c r="AK75" s="95">
        <f>AK18*100/$AY$22</f>
        <v>0.0003977513004</v>
      </c>
      <c r="AL75" s="93">
        <f t="shared" si="213"/>
        <v>0.004427835143</v>
      </c>
      <c r="AM75" s="94">
        <f t="shared" si="214"/>
        <v>0.003061934539</v>
      </c>
      <c r="AN75" s="95">
        <f t="shared" si="215"/>
        <v>0.001771134057</v>
      </c>
      <c r="AO75" s="95">
        <f t="shared" si="216"/>
        <v>0.00261915479</v>
      </c>
      <c r="AP75" s="93">
        <f t="shared" si="217"/>
        <v>0.01062680434</v>
      </c>
      <c r="AQ75" s="94">
        <f t="shared" si="218"/>
        <v>0.04013610867</v>
      </c>
      <c r="AR75" s="95">
        <f t="shared" si="219"/>
        <v>0.01505463949</v>
      </c>
      <c r="AS75" s="95">
        <f t="shared" si="220"/>
        <v>0.1152537122</v>
      </c>
      <c r="AT75" s="93">
        <f t="shared" si="221"/>
        <v>0.06021855794</v>
      </c>
      <c r="AU75" s="94">
        <f t="shared" si="222"/>
        <v>1.434936185</v>
      </c>
      <c r="AV75" s="93"/>
      <c r="AW75" s="94"/>
      <c r="AX75" s="93">
        <f t="shared" si="223"/>
        <v>0.092984538</v>
      </c>
      <c r="AY75" s="100">
        <f t="shared" si="224"/>
        <v>1.596404846</v>
      </c>
      <c r="AZ75" s="1"/>
      <c r="BA75" s="1"/>
      <c r="BB75" s="1"/>
      <c r="BC75" s="1"/>
      <c r="BD75" s="1"/>
      <c r="BE75" s="44" t="s">
        <v>35</v>
      </c>
      <c r="BF75" s="105"/>
      <c r="BG75" s="106"/>
      <c r="BH75" s="107"/>
      <c r="BI75" s="107"/>
      <c r="BJ75" s="105"/>
      <c r="BK75" s="106"/>
      <c r="BL75" s="107"/>
      <c r="BM75" s="107"/>
      <c r="BN75" s="105"/>
      <c r="BO75" s="106"/>
      <c r="BP75" s="107"/>
      <c r="BQ75" s="107"/>
      <c r="BR75" s="105">
        <f t="shared" si="237"/>
        <v>0.002056090139</v>
      </c>
      <c r="BS75" s="106">
        <f t="shared" si="238"/>
        <v>0.007483271536</v>
      </c>
      <c r="BT75" s="107">
        <f t="shared" si="239"/>
        <v>0.009252405625</v>
      </c>
      <c r="BU75" s="107">
        <f t="shared" si="240"/>
        <v>0.07062108384</v>
      </c>
      <c r="BV75" s="105">
        <f t="shared" si="241"/>
        <v>0.07196315486</v>
      </c>
      <c r="BW75" s="106">
        <f t="shared" si="242"/>
        <v>1.704555211</v>
      </c>
      <c r="BX75" s="105">
        <f t="shared" si="247"/>
        <v>0.002056090139</v>
      </c>
      <c r="BY75" s="106">
        <f t="shared" si="248"/>
        <v>0.1283419652</v>
      </c>
      <c r="BZ75" s="105">
        <f t="shared" si="243"/>
        <v>0.08532774077</v>
      </c>
      <c r="CA75" s="28">
        <f t="shared" si="244"/>
        <v>1.911001531</v>
      </c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</row>
    <row r="76" ht="12.75" customHeight="1">
      <c r="A76" s="44" t="s">
        <v>39</v>
      </c>
      <c r="B76" s="93" t="str">
        <f t="shared" si="183"/>
        <v/>
      </c>
      <c r="C76" s="94" t="str">
        <f t="shared" si="184"/>
        <v/>
      </c>
      <c r="D76" s="95" t="str">
        <f t="shared" si="185"/>
        <v/>
      </c>
      <c r="E76" s="95" t="str">
        <f t="shared" si="186"/>
        <v/>
      </c>
      <c r="F76" s="93" t="str">
        <f t="shared" si="187"/>
        <v/>
      </c>
      <c r="G76" s="94" t="str">
        <f t="shared" si="188"/>
        <v/>
      </c>
      <c r="H76" s="95" t="str">
        <f t="shared" si="189"/>
        <v/>
      </c>
      <c r="I76" s="95" t="str">
        <f t="shared" si="190"/>
        <v/>
      </c>
      <c r="J76" s="93" t="str">
        <f t="shared" si="191"/>
        <v/>
      </c>
      <c r="K76" s="94" t="str">
        <f t="shared" si="192"/>
        <v/>
      </c>
      <c r="L76" s="95">
        <f t="shared" si="193"/>
        <v>0.0009586716645</v>
      </c>
      <c r="M76" s="95">
        <f t="shared" si="194"/>
        <v>0.001657795994</v>
      </c>
      <c r="N76" s="93">
        <f t="shared" si="195"/>
        <v>0.007669373316</v>
      </c>
      <c r="O76" s="94">
        <f t="shared" si="196"/>
        <v>0.02629162191</v>
      </c>
      <c r="P76" s="95">
        <f t="shared" si="197"/>
        <v>0.02396679161</v>
      </c>
      <c r="Q76" s="95">
        <f t="shared" si="198"/>
        <v>0.1702214197</v>
      </c>
      <c r="R76" s="93">
        <f t="shared" si="199"/>
        <v>0.07861107649</v>
      </c>
      <c r="S76" s="94">
        <f t="shared" si="200"/>
        <v>2.050593473</v>
      </c>
      <c r="T76" s="93">
        <f t="shared" si="201"/>
        <v>0.01246273164</v>
      </c>
      <c r="U76" s="94">
        <f t="shared" si="202"/>
        <v>0.6908735294</v>
      </c>
      <c r="V76" s="93">
        <f t="shared" si="203"/>
        <v>0.1236686447</v>
      </c>
      <c r="W76" s="100">
        <f t="shared" si="204"/>
        <v>2.93963784</v>
      </c>
      <c r="X76" s="1"/>
      <c r="Y76" s="1"/>
      <c r="Z76" s="1"/>
      <c r="AA76" s="1"/>
      <c r="AB76" s="1"/>
      <c r="AC76" s="44" t="s">
        <v>39</v>
      </c>
      <c r="AD76" s="93"/>
      <c r="AE76" s="94"/>
      <c r="AF76" s="95"/>
      <c r="AG76" s="95"/>
      <c r="AH76" s="93"/>
      <c r="AI76" s="94"/>
      <c r="AJ76" s="95"/>
      <c r="AK76" s="95"/>
      <c r="AL76" s="93">
        <f t="shared" si="213"/>
        <v>0.0008855670286</v>
      </c>
      <c r="AM76" s="94">
        <f t="shared" si="214"/>
        <v>0.0009315260408</v>
      </c>
      <c r="AN76" s="95">
        <f t="shared" si="215"/>
        <v>0</v>
      </c>
      <c r="AO76" s="95">
        <f t="shared" si="216"/>
        <v>0</v>
      </c>
      <c r="AP76" s="93">
        <f t="shared" si="217"/>
        <v>0.007084536229</v>
      </c>
      <c r="AQ76" s="94">
        <f t="shared" si="218"/>
        <v>0.02267609127</v>
      </c>
      <c r="AR76" s="95">
        <f t="shared" si="219"/>
        <v>0.007970103257</v>
      </c>
      <c r="AS76" s="95">
        <f t="shared" si="220"/>
        <v>0.06971142921</v>
      </c>
      <c r="AT76" s="93">
        <f t="shared" si="221"/>
        <v>0.06376082606</v>
      </c>
      <c r="AU76" s="94">
        <f t="shared" si="222"/>
        <v>1.831556746</v>
      </c>
      <c r="AV76" s="93">
        <f t="shared" ref="AV76:AV79" si="249">AV19*100/$AX$22</f>
        <v>0.01594020651</v>
      </c>
      <c r="AW76" s="94">
        <f t="shared" ref="AW76:AW79" si="250">AW19*100/$AY$22</f>
        <v>1.09103484</v>
      </c>
      <c r="AX76" s="93">
        <f t="shared" si="223"/>
        <v>0.09564123909</v>
      </c>
      <c r="AY76" s="100">
        <f t="shared" si="224"/>
        <v>3.015910632</v>
      </c>
      <c r="AZ76" s="1"/>
      <c r="BA76" s="1"/>
      <c r="BB76" s="1"/>
      <c r="BC76" s="1"/>
      <c r="BD76" s="1"/>
      <c r="BE76" s="44" t="s">
        <v>39</v>
      </c>
      <c r="BF76" s="105"/>
      <c r="BG76" s="106"/>
      <c r="BH76" s="107"/>
      <c r="BI76" s="107"/>
      <c r="BJ76" s="105"/>
      <c r="BK76" s="106"/>
      <c r="BL76" s="107"/>
      <c r="BM76" s="107"/>
      <c r="BN76" s="105"/>
      <c r="BO76" s="106"/>
      <c r="BP76" s="107"/>
      <c r="BQ76" s="107"/>
      <c r="BR76" s="105"/>
      <c r="BS76" s="106"/>
      <c r="BT76" s="107">
        <f t="shared" si="239"/>
        <v>0.002056090139</v>
      </c>
      <c r="BU76" s="107">
        <f t="shared" si="240"/>
        <v>0.01553540626</v>
      </c>
      <c r="BV76" s="105">
        <f t="shared" si="241"/>
        <v>0.03906571264</v>
      </c>
      <c r="BW76" s="106">
        <f t="shared" si="242"/>
        <v>1.365926499</v>
      </c>
      <c r="BX76" s="105">
        <f t="shared" si="247"/>
        <v>0.02158894646</v>
      </c>
      <c r="BY76" s="106">
        <f t="shared" si="248"/>
        <v>1.329181314</v>
      </c>
      <c r="BZ76" s="105">
        <f t="shared" si="243"/>
        <v>0.06271074924</v>
      </c>
      <c r="CA76" s="28">
        <f t="shared" si="244"/>
        <v>2.710643219</v>
      </c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</row>
    <row r="77" ht="12.75" customHeight="1">
      <c r="A77" s="50" t="s">
        <v>40</v>
      </c>
      <c r="B77" s="129" t="str">
        <f t="shared" si="183"/>
        <v/>
      </c>
      <c r="C77" s="130" t="str">
        <f t="shared" si="184"/>
        <v/>
      </c>
      <c r="D77" s="131" t="str">
        <f t="shared" si="185"/>
        <v/>
      </c>
      <c r="E77" s="131" t="str">
        <f t="shared" si="186"/>
        <v/>
      </c>
      <c r="F77" s="129" t="str">
        <f t="shared" si="187"/>
        <v/>
      </c>
      <c r="G77" s="130" t="str">
        <f t="shared" si="188"/>
        <v/>
      </c>
      <c r="H77" s="131" t="str">
        <f t="shared" si="189"/>
        <v/>
      </c>
      <c r="I77" s="131" t="str">
        <f t="shared" si="190"/>
        <v/>
      </c>
      <c r="J77" s="129" t="str">
        <f t="shared" si="191"/>
        <v/>
      </c>
      <c r="K77" s="130" t="str">
        <f t="shared" si="192"/>
        <v/>
      </c>
      <c r="L77" s="131" t="str">
        <f t="shared" si="193"/>
        <v/>
      </c>
      <c r="M77" s="131" t="str">
        <f t="shared" si="194"/>
        <v/>
      </c>
      <c r="N77" s="129" t="str">
        <f t="shared" si="195"/>
        <v/>
      </c>
      <c r="O77" s="130" t="str">
        <f t="shared" si="196"/>
        <v/>
      </c>
      <c r="P77" s="95">
        <f t="shared" si="197"/>
        <v>0.001917343329</v>
      </c>
      <c r="Q77" s="95">
        <f t="shared" si="198"/>
        <v>0.01438595152</v>
      </c>
      <c r="R77" s="93">
        <f t="shared" si="199"/>
        <v>0.02204944828</v>
      </c>
      <c r="S77" s="94">
        <f t="shared" si="200"/>
        <v>0.5169237497</v>
      </c>
      <c r="T77" s="93">
        <f t="shared" si="201"/>
        <v>0.03642952325</v>
      </c>
      <c r="U77" s="94">
        <f t="shared" si="202"/>
        <v>3.021051074</v>
      </c>
      <c r="V77" s="93">
        <f t="shared" si="203"/>
        <v>0.06039631487</v>
      </c>
      <c r="W77" s="100">
        <f t="shared" si="204"/>
        <v>3.552360775</v>
      </c>
      <c r="X77" s="1"/>
      <c r="Y77" s="1"/>
      <c r="Z77" s="1"/>
      <c r="AA77" s="1"/>
      <c r="AB77" s="1"/>
      <c r="AC77" s="50" t="s">
        <v>40</v>
      </c>
      <c r="AD77" s="129"/>
      <c r="AE77" s="130"/>
      <c r="AF77" s="131"/>
      <c r="AG77" s="131"/>
      <c r="AH77" s="129"/>
      <c r="AI77" s="130"/>
      <c r="AJ77" s="131"/>
      <c r="AK77" s="131"/>
      <c r="AL77" s="129"/>
      <c r="AM77" s="130"/>
      <c r="AN77" s="131"/>
      <c r="AO77" s="131"/>
      <c r="AP77" s="129">
        <f t="shared" si="217"/>
        <v>0.001771134057</v>
      </c>
      <c r="AQ77" s="130">
        <f t="shared" si="218"/>
        <v>0.006057264497</v>
      </c>
      <c r="AR77" s="95">
        <f t="shared" si="219"/>
        <v>0.0008855670286</v>
      </c>
      <c r="AS77" s="95">
        <f t="shared" si="220"/>
        <v>0.004951253216</v>
      </c>
      <c r="AT77" s="93">
        <f t="shared" si="221"/>
        <v>0.007084536229</v>
      </c>
      <c r="AU77" s="94">
        <f t="shared" si="222"/>
        <v>0.2262384675</v>
      </c>
      <c r="AV77" s="93">
        <f t="shared" si="249"/>
        <v>0.02656701086</v>
      </c>
      <c r="AW77" s="94">
        <f t="shared" si="250"/>
        <v>2.380047934</v>
      </c>
      <c r="AX77" s="93">
        <f t="shared" si="223"/>
        <v>0.03630824817</v>
      </c>
      <c r="AY77" s="100">
        <f t="shared" si="224"/>
        <v>2.617294919</v>
      </c>
      <c r="AZ77" s="1"/>
      <c r="BA77" s="1"/>
      <c r="BB77" s="1"/>
      <c r="BC77" s="1"/>
      <c r="BD77" s="1"/>
      <c r="BE77" s="50" t="s">
        <v>40</v>
      </c>
      <c r="BF77" s="132"/>
      <c r="BG77" s="133"/>
      <c r="BH77" s="134"/>
      <c r="BI77" s="134"/>
      <c r="BJ77" s="132"/>
      <c r="BK77" s="133"/>
      <c r="BL77" s="134"/>
      <c r="BM77" s="134"/>
      <c r="BN77" s="132"/>
      <c r="BO77" s="133"/>
      <c r="BP77" s="134"/>
      <c r="BQ77" s="134"/>
      <c r="BR77" s="132"/>
      <c r="BS77" s="133"/>
      <c r="BT77" s="107">
        <f t="shared" si="239"/>
        <v>0.001028045069</v>
      </c>
      <c r="BU77" s="107">
        <f t="shared" si="240"/>
        <v>0.005358196541</v>
      </c>
      <c r="BV77" s="105">
        <f t="shared" si="241"/>
        <v>0.004112180278</v>
      </c>
      <c r="BW77" s="106">
        <f t="shared" si="242"/>
        <v>0.1533687945</v>
      </c>
      <c r="BX77" s="105">
        <f t="shared" si="247"/>
        <v>0.02158894646</v>
      </c>
      <c r="BY77" s="106">
        <f t="shared" si="248"/>
        <v>1.833769451</v>
      </c>
      <c r="BZ77" s="105">
        <f t="shared" si="243"/>
        <v>0.02672917181</v>
      </c>
      <c r="CA77" s="28">
        <f t="shared" si="244"/>
        <v>1.992496442</v>
      </c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</row>
    <row r="78" ht="12.75" customHeight="1">
      <c r="A78" s="45" t="s">
        <v>38</v>
      </c>
      <c r="B78" s="142" t="str">
        <f t="shared" si="183"/>
        <v/>
      </c>
      <c r="C78" s="143" t="str">
        <f t="shared" si="184"/>
        <v/>
      </c>
      <c r="D78" s="144" t="str">
        <f t="shared" si="185"/>
        <v/>
      </c>
      <c r="E78" s="144" t="str">
        <f t="shared" si="186"/>
        <v/>
      </c>
      <c r="F78" s="142" t="str">
        <f t="shared" si="187"/>
        <v/>
      </c>
      <c r="G78" s="143" t="str">
        <f t="shared" si="188"/>
        <v/>
      </c>
      <c r="H78" s="144" t="str">
        <f t="shared" si="189"/>
        <v/>
      </c>
      <c r="I78" s="144" t="str">
        <f t="shared" si="190"/>
        <v/>
      </c>
      <c r="J78" s="142" t="str">
        <f t="shared" si="191"/>
        <v/>
      </c>
      <c r="K78" s="143" t="str">
        <f t="shared" si="192"/>
        <v/>
      </c>
      <c r="L78" s="144" t="str">
        <f t="shared" si="193"/>
        <v/>
      </c>
      <c r="M78" s="144" t="str">
        <f t="shared" si="194"/>
        <v/>
      </c>
      <c r="N78" s="142" t="str">
        <f t="shared" si="195"/>
        <v/>
      </c>
      <c r="O78" s="143" t="str">
        <f t="shared" si="196"/>
        <v/>
      </c>
      <c r="P78" s="144">
        <f t="shared" si="197"/>
        <v>0.0009586716645</v>
      </c>
      <c r="Q78" s="144">
        <f t="shared" si="198"/>
        <v>0.007232061943</v>
      </c>
      <c r="R78" s="142">
        <f t="shared" si="199"/>
        <v>0.002876014994</v>
      </c>
      <c r="S78" s="143">
        <f t="shared" si="200"/>
        <v>0.09908116261</v>
      </c>
      <c r="T78" s="142">
        <f t="shared" si="201"/>
        <v>0.0594376432</v>
      </c>
      <c r="U78" s="143">
        <f t="shared" si="202"/>
        <v>29.83015171</v>
      </c>
      <c r="V78" s="142">
        <f t="shared" si="203"/>
        <v>0.06327232986</v>
      </c>
      <c r="W78" s="145">
        <f t="shared" si="204"/>
        <v>29.93646494</v>
      </c>
      <c r="X78" s="1"/>
      <c r="Y78" s="1"/>
      <c r="Z78" s="1"/>
      <c r="AA78" s="1"/>
      <c r="AB78" s="1"/>
      <c r="AC78" s="45" t="s">
        <v>38</v>
      </c>
      <c r="AD78" s="142"/>
      <c r="AE78" s="143"/>
      <c r="AF78" s="144"/>
      <c r="AG78" s="144"/>
      <c r="AH78" s="142"/>
      <c r="AI78" s="143"/>
      <c r="AJ78" s="144"/>
      <c r="AK78" s="144"/>
      <c r="AL78" s="142"/>
      <c r="AM78" s="143"/>
      <c r="AN78" s="144"/>
      <c r="AO78" s="144"/>
      <c r="AP78" s="142"/>
      <c r="AQ78" s="143"/>
      <c r="AR78" s="144"/>
      <c r="AS78" s="144"/>
      <c r="AT78" s="142">
        <f t="shared" si="221"/>
        <v>0.0008855670286</v>
      </c>
      <c r="AU78" s="143">
        <f t="shared" si="222"/>
        <v>0.02173560762</v>
      </c>
      <c r="AV78" s="142">
        <f t="shared" si="249"/>
        <v>0.04782061954</v>
      </c>
      <c r="AW78" s="143">
        <f t="shared" si="250"/>
        <v>24.28359294</v>
      </c>
      <c r="AX78" s="142">
        <f t="shared" si="223"/>
        <v>0.04870618657</v>
      </c>
      <c r="AY78" s="145">
        <f t="shared" si="224"/>
        <v>24.30532855</v>
      </c>
      <c r="AZ78" s="1"/>
      <c r="BA78" s="1"/>
      <c r="BB78" s="1"/>
      <c r="BC78" s="1"/>
      <c r="BD78" s="1"/>
      <c r="BE78" s="45" t="s">
        <v>38</v>
      </c>
      <c r="BF78" s="139"/>
      <c r="BG78" s="140"/>
      <c r="BH78" s="141"/>
      <c r="BI78" s="141"/>
      <c r="BJ78" s="139"/>
      <c r="BK78" s="140"/>
      <c r="BL78" s="141"/>
      <c r="BM78" s="141"/>
      <c r="BN78" s="139"/>
      <c r="BO78" s="140"/>
      <c r="BP78" s="141"/>
      <c r="BQ78" s="141"/>
      <c r="BR78" s="139"/>
      <c r="BS78" s="140"/>
      <c r="BT78" s="141"/>
      <c r="BU78" s="141"/>
      <c r="BV78" s="139">
        <f t="shared" si="241"/>
        <v>0.001028045069</v>
      </c>
      <c r="BW78" s="140">
        <f t="shared" si="242"/>
        <v>0.1937584585</v>
      </c>
      <c r="BX78" s="139">
        <f t="shared" si="247"/>
        <v>0.03186939715</v>
      </c>
      <c r="BY78" s="140">
        <f t="shared" si="248"/>
        <v>17.28782026</v>
      </c>
      <c r="BZ78" s="139">
        <f t="shared" si="243"/>
        <v>0.03289744222</v>
      </c>
      <c r="CA78" s="49">
        <f t="shared" si="244"/>
        <v>17.48693691</v>
      </c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</row>
    <row r="79" ht="12.75" customHeight="1">
      <c r="A79" s="146" t="s">
        <v>38</v>
      </c>
      <c r="B79" s="155">
        <f t="shared" si="183"/>
        <v>16.27057549</v>
      </c>
      <c r="C79" s="156">
        <f t="shared" si="184"/>
        <v>0.3742450586</v>
      </c>
      <c r="D79" s="157">
        <f t="shared" si="185"/>
        <v>10.4035049</v>
      </c>
      <c r="E79" s="157">
        <f t="shared" si="186"/>
        <v>0.7245583952</v>
      </c>
      <c r="F79" s="155">
        <f t="shared" si="187"/>
        <v>14.37048825</v>
      </c>
      <c r="G79" s="156">
        <f t="shared" si="188"/>
        <v>1.976909032</v>
      </c>
      <c r="H79" s="157">
        <f t="shared" si="189"/>
        <v>22.7492786</v>
      </c>
      <c r="I79" s="157">
        <f t="shared" si="190"/>
        <v>7.054618286</v>
      </c>
      <c r="J79" s="155">
        <f t="shared" si="191"/>
        <v>16.85440653</v>
      </c>
      <c r="K79" s="156">
        <f t="shared" si="192"/>
        <v>11.3203985</v>
      </c>
      <c r="L79" s="157">
        <f t="shared" si="193"/>
        <v>11.6823729</v>
      </c>
      <c r="M79" s="157">
        <f t="shared" si="194"/>
        <v>15.27661697</v>
      </c>
      <c r="N79" s="155">
        <f t="shared" si="195"/>
        <v>6.239035193</v>
      </c>
      <c r="O79" s="156">
        <f t="shared" si="196"/>
        <v>17.05513442</v>
      </c>
      <c r="P79" s="157">
        <f t="shared" si="197"/>
        <v>0.9385395596</v>
      </c>
      <c r="Q79" s="157">
        <f t="shared" si="198"/>
        <v>5.807784014</v>
      </c>
      <c r="R79" s="155">
        <f t="shared" si="199"/>
        <v>0.3805926508</v>
      </c>
      <c r="S79" s="156">
        <f t="shared" si="200"/>
        <v>6.716409612</v>
      </c>
      <c r="T79" s="155">
        <f t="shared" si="201"/>
        <v>0.1112059131</v>
      </c>
      <c r="U79" s="156">
        <f t="shared" si="202"/>
        <v>33.69332571</v>
      </c>
      <c r="V79" s="150">
        <f t="shared" si="203"/>
        <v>100</v>
      </c>
      <c r="W79" s="151">
        <f t="shared" si="204"/>
        <v>100</v>
      </c>
      <c r="X79" s="1"/>
      <c r="Y79" s="1"/>
      <c r="Z79" s="1"/>
      <c r="AA79" s="1"/>
      <c r="AB79" s="1"/>
      <c r="AC79" s="146" t="s">
        <v>38</v>
      </c>
      <c r="AD79" s="155">
        <f>AD22*100/$AX$22</f>
        <v>22.72984892</v>
      </c>
      <c r="AE79" s="156">
        <f>AE22*100/$AY$22</f>
        <v>0.5361695461</v>
      </c>
      <c r="AF79" s="157">
        <f>AF22*100/$AX$22</f>
        <v>9.164733179</v>
      </c>
      <c r="AG79" s="157">
        <f>AG22*100/$AY$22</f>
        <v>0.726856548</v>
      </c>
      <c r="AH79" s="155">
        <f>AH22*100/$AX$22</f>
        <v>12.53254459</v>
      </c>
      <c r="AI79" s="156">
        <f>AI22*100/$AY$22</f>
        <v>1.969849277</v>
      </c>
      <c r="AJ79" s="157">
        <f>AJ22*100/$AX$22</f>
        <v>20.58677671</v>
      </c>
      <c r="AK79" s="157">
        <f>AK22*100/$AY$22</f>
        <v>7.310990485</v>
      </c>
      <c r="AL79" s="155">
        <f>AL22*100/$AX$22</f>
        <v>16.01725085</v>
      </c>
      <c r="AM79" s="156">
        <f>AM22*100/$AY$22</f>
        <v>12.20665119</v>
      </c>
      <c r="AN79" s="157">
        <f>AN22*100/$AX$22</f>
        <v>11.54956519</v>
      </c>
      <c r="AO79" s="157">
        <f>AO22*100/$AY$22</f>
        <v>17.09242052</v>
      </c>
      <c r="AP79" s="155">
        <f>AP22*100/$AX$22</f>
        <v>6.074989816</v>
      </c>
      <c r="AQ79" s="156">
        <f>AQ22*100/$AY$22</f>
        <v>18.78806623</v>
      </c>
      <c r="AR79" s="157">
        <f>AR22*100/$AX$22</f>
        <v>0.8917659978</v>
      </c>
      <c r="AS79" s="157">
        <f>AS22*100/$AY$22</f>
        <v>6.297972391</v>
      </c>
      <c r="AT79" s="155">
        <f t="shared" si="221"/>
        <v>0.3595402136</v>
      </c>
      <c r="AU79" s="156">
        <f t="shared" si="222"/>
        <v>7.125904967</v>
      </c>
      <c r="AV79" s="155">
        <f t="shared" si="249"/>
        <v>0.092984538</v>
      </c>
      <c r="AW79" s="156">
        <f t="shared" si="250"/>
        <v>27.94511885</v>
      </c>
      <c r="AX79" s="150">
        <f t="shared" si="223"/>
        <v>100</v>
      </c>
      <c r="AY79" s="151">
        <f t="shared" si="224"/>
        <v>100</v>
      </c>
      <c r="AZ79" s="1"/>
      <c r="BA79" s="1"/>
      <c r="BB79" s="1"/>
      <c r="BC79" s="1"/>
      <c r="BD79" s="1"/>
      <c r="BE79" s="146" t="s">
        <v>38</v>
      </c>
      <c r="BF79" s="152">
        <f>BF22*100/$BZ$22</f>
        <v>10.12727198</v>
      </c>
      <c r="BG79" s="153">
        <f>BG22*100/$CA$22</f>
        <v>0.2608602751</v>
      </c>
      <c r="BH79" s="154">
        <f>BH22*100/$BZ$22</f>
        <v>7.990994325</v>
      </c>
      <c r="BI79" s="154">
        <f>BI22*100/$CA$22</f>
        <v>0.5532612201</v>
      </c>
      <c r="BJ79" s="152">
        <f>BJ22*100/$BZ$22</f>
        <v>13.05411629</v>
      </c>
      <c r="BK79" s="153">
        <f>BK22*100/$CA$22</f>
        <v>1.833368118</v>
      </c>
      <c r="BL79" s="154">
        <f>BL22*100/$BZ$22</f>
        <v>24.14672259</v>
      </c>
      <c r="BM79" s="154">
        <f>BM22*100/$CA$22</f>
        <v>7.70337911</v>
      </c>
      <c r="BN79" s="152">
        <f>BN22*100/$BZ$22</f>
        <v>20.1208981</v>
      </c>
      <c r="BO79" s="153">
        <f>BO22*100/$CA$22</f>
        <v>13.83485844</v>
      </c>
      <c r="BP79" s="154">
        <f>BP22*100/$BZ$22</f>
        <v>14.99917756</v>
      </c>
      <c r="BQ79" s="154">
        <f>BQ22*100/$CA$22</f>
        <v>20.10539884</v>
      </c>
      <c r="BR79" s="152">
        <f>BR22*100/$BZ$22</f>
        <v>7.939592072</v>
      </c>
      <c r="BS79" s="153">
        <f>BS22*100/$CA$22</f>
        <v>22.25124253</v>
      </c>
      <c r="BT79" s="154">
        <f>BT22*100/$BZ$22</f>
        <v>1.152438523</v>
      </c>
      <c r="BU79" s="154">
        <f>BU22*100/$CA$22</f>
        <v>7.350039458</v>
      </c>
      <c r="BV79" s="152">
        <f t="shared" si="241"/>
        <v>0.3896290813</v>
      </c>
      <c r="BW79" s="153">
        <f t="shared" si="242"/>
        <v>7.235986575</v>
      </c>
      <c r="BX79" s="152">
        <f t="shared" si="247"/>
        <v>0.07915947035</v>
      </c>
      <c r="BY79" s="153">
        <f t="shared" si="248"/>
        <v>18.87160544</v>
      </c>
      <c r="BZ79" s="150">
        <f t="shared" si="243"/>
        <v>100</v>
      </c>
      <c r="CA79" s="151">
        <f t="shared" si="244"/>
        <v>100</v>
      </c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</row>
    <row r="82" ht="12.75" customHeight="1">
      <c r="A82" s="159" t="s">
        <v>52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59" t="s">
        <v>53</v>
      </c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</row>
    <row r="83" ht="12.75" customHeight="1">
      <c r="A83" s="3" t="s">
        <v>6</v>
      </c>
      <c r="B83" s="4" t="s">
        <v>7</v>
      </c>
      <c r="C83" s="5"/>
      <c r="D83" s="6" t="s">
        <v>8</v>
      </c>
      <c r="E83" s="5"/>
      <c r="F83" s="4" t="s">
        <v>9</v>
      </c>
      <c r="G83" s="5"/>
      <c r="H83" s="7" t="s">
        <v>10</v>
      </c>
      <c r="I83" s="8"/>
      <c r="J83" s="4" t="s">
        <v>11</v>
      </c>
      <c r="K83" s="5"/>
      <c r="L83" s="7" t="s">
        <v>12</v>
      </c>
      <c r="M83" s="8"/>
      <c r="N83" s="4" t="s">
        <v>13</v>
      </c>
      <c r="O83" s="5"/>
      <c r="P83" s="7" t="s">
        <v>14</v>
      </c>
      <c r="Q83" s="8"/>
      <c r="R83" s="4" t="s">
        <v>15</v>
      </c>
      <c r="S83" s="5"/>
      <c r="T83" s="4" t="s">
        <v>16</v>
      </c>
      <c r="U83" s="5"/>
      <c r="V83" s="7" t="s">
        <v>17</v>
      </c>
      <c r="W83" s="9"/>
      <c r="X83" s="10"/>
      <c r="Y83" s="1"/>
      <c r="Z83" s="1"/>
      <c r="AA83" s="1"/>
      <c r="AB83" s="1"/>
      <c r="AC83" s="3" t="s">
        <v>6</v>
      </c>
      <c r="AD83" s="4" t="s">
        <v>7</v>
      </c>
      <c r="AE83" s="5"/>
      <c r="AF83" s="6" t="s">
        <v>8</v>
      </c>
      <c r="AG83" s="5"/>
      <c r="AH83" s="4" t="s">
        <v>9</v>
      </c>
      <c r="AI83" s="5"/>
      <c r="AJ83" s="7" t="s">
        <v>10</v>
      </c>
      <c r="AK83" s="8"/>
      <c r="AL83" s="4" t="s">
        <v>11</v>
      </c>
      <c r="AM83" s="5"/>
      <c r="AN83" s="7" t="s">
        <v>12</v>
      </c>
      <c r="AO83" s="8"/>
      <c r="AP83" s="4" t="s">
        <v>13</v>
      </c>
      <c r="AQ83" s="5"/>
      <c r="AR83" s="7" t="s">
        <v>14</v>
      </c>
      <c r="AS83" s="8"/>
      <c r="AT83" s="4" t="s">
        <v>15</v>
      </c>
      <c r="AU83" s="5"/>
      <c r="AV83" s="4" t="s">
        <v>16</v>
      </c>
      <c r="AW83" s="5"/>
      <c r="AX83" s="7" t="s">
        <v>17</v>
      </c>
      <c r="AY83" s="9"/>
      <c r="AZ83" s="10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</row>
    <row r="84" ht="12.75" customHeight="1">
      <c r="A84" s="12"/>
      <c r="B84" s="13" t="s">
        <v>20</v>
      </c>
      <c r="C84" s="13" t="s">
        <v>21</v>
      </c>
      <c r="D84" s="14" t="s">
        <v>20</v>
      </c>
      <c r="E84" s="13" t="s">
        <v>21</v>
      </c>
      <c r="F84" s="13" t="s">
        <v>20</v>
      </c>
      <c r="G84" s="13" t="s">
        <v>21</v>
      </c>
      <c r="H84" s="13" t="s">
        <v>20</v>
      </c>
      <c r="I84" s="13" t="s">
        <v>21</v>
      </c>
      <c r="J84" s="13" t="s">
        <v>20</v>
      </c>
      <c r="K84" s="13" t="s">
        <v>21</v>
      </c>
      <c r="L84" s="13" t="s">
        <v>20</v>
      </c>
      <c r="M84" s="13" t="s">
        <v>21</v>
      </c>
      <c r="N84" s="13" t="s">
        <v>20</v>
      </c>
      <c r="O84" s="13" t="s">
        <v>21</v>
      </c>
      <c r="P84" s="13" t="s">
        <v>20</v>
      </c>
      <c r="Q84" s="13" t="s">
        <v>21</v>
      </c>
      <c r="R84" s="13" t="s">
        <v>20</v>
      </c>
      <c r="S84" s="13" t="s">
        <v>21</v>
      </c>
      <c r="T84" s="13" t="s">
        <v>20</v>
      </c>
      <c r="U84" s="13" t="s">
        <v>21</v>
      </c>
      <c r="V84" s="13" t="s">
        <v>20</v>
      </c>
      <c r="W84" s="13" t="s">
        <v>21</v>
      </c>
      <c r="X84" s="15" t="s">
        <v>22</v>
      </c>
      <c r="Y84" s="1"/>
      <c r="Z84" s="1"/>
      <c r="AA84" s="1"/>
      <c r="AB84" s="1"/>
      <c r="AC84" s="12"/>
      <c r="AD84" s="13" t="s">
        <v>20</v>
      </c>
      <c r="AE84" s="13" t="s">
        <v>21</v>
      </c>
      <c r="AF84" s="14" t="s">
        <v>20</v>
      </c>
      <c r="AG84" s="13" t="s">
        <v>21</v>
      </c>
      <c r="AH84" s="13" t="s">
        <v>20</v>
      </c>
      <c r="AI84" s="13" t="s">
        <v>21</v>
      </c>
      <c r="AJ84" s="13" t="s">
        <v>20</v>
      </c>
      <c r="AK84" s="13" t="s">
        <v>21</v>
      </c>
      <c r="AL84" s="13" t="s">
        <v>20</v>
      </c>
      <c r="AM84" s="13" t="s">
        <v>21</v>
      </c>
      <c r="AN84" s="13" t="s">
        <v>20</v>
      </c>
      <c r="AO84" s="13" t="s">
        <v>21</v>
      </c>
      <c r="AP84" s="13" t="s">
        <v>20</v>
      </c>
      <c r="AQ84" s="13" t="s">
        <v>21</v>
      </c>
      <c r="AR84" s="13" t="s">
        <v>20</v>
      </c>
      <c r="AS84" s="13" t="s">
        <v>21</v>
      </c>
      <c r="AT84" s="13" t="s">
        <v>20</v>
      </c>
      <c r="AU84" s="13" t="s">
        <v>21</v>
      </c>
      <c r="AV84" s="13" t="s">
        <v>20</v>
      </c>
      <c r="AW84" s="13" t="s">
        <v>21</v>
      </c>
      <c r="AX84" s="13" t="s">
        <v>20</v>
      </c>
      <c r="AY84" s="13" t="s">
        <v>21</v>
      </c>
      <c r="AZ84" s="15" t="s">
        <v>22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</row>
    <row r="85" ht="12.75" customHeight="1">
      <c r="A85" s="18">
        <v>1.0</v>
      </c>
      <c r="B85" s="19">
        <f t="shared" ref="B85:X85" si="251">IF(AND(ISBLANK(B6),ISBLANK(AD6)),"", B6-AD6)</f>
        <v>-8448</v>
      </c>
      <c r="C85" s="20">
        <f t="shared" si="251"/>
        <v>-1464.124761</v>
      </c>
      <c r="D85" s="21">
        <f t="shared" si="251"/>
        <v>639</v>
      </c>
      <c r="E85" s="21">
        <f t="shared" si="251"/>
        <v>419.9267608</v>
      </c>
      <c r="F85" s="19">
        <f t="shared" si="251"/>
        <v>948</v>
      </c>
      <c r="G85" s="20">
        <f t="shared" si="251"/>
        <v>1190.668615</v>
      </c>
      <c r="H85" s="21">
        <f t="shared" si="251"/>
        <v>351</v>
      </c>
      <c r="I85" s="21">
        <f t="shared" si="251"/>
        <v>273.4422296</v>
      </c>
      <c r="J85" s="19">
        <f t="shared" si="251"/>
        <v>-747</v>
      </c>
      <c r="K85" s="20">
        <f t="shared" si="251"/>
        <v>-5594.372244</v>
      </c>
      <c r="L85" s="21">
        <f t="shared" si="251"/>
        <v>-800</v>
      </c>
      <c r="M85" s="21">
        <f t="shared" si="251"/>
        <v>-11191.88823</v>
      </c>
      <c r="N85" s="19">
        <f t="shared" si="251"/>
        <v>-294</v>
      </c>
      <c r="O85" s="20">
        <f t="shared" si="251"/>
        <v>-8351.765504</v>
      </c>
      <c r="P85" s="21">
        <f t="shared" si="251"/>
        <v>-13</v>
      </c>
      <c r="Q85" s="21">
        <f t="shared" si="251"/>
        <v>-804.8183395</v>
      </c>
      <c r="R85" s="19">
        <f t="shared" si="251"/>
        <v>-5</v>
      </c>
      <c r="S85" s="20">
        <f t="shared" si="251"/>
        <v>-758.13</v>
      </c>
      <c r="T85" s="19" t="str">
        <f t="shared" si="251"/>
        <v/>
      </c>
      <c r="U85" s="20" t="str">
        <f t="shared" si="251"/>
        <v/>
      </c>
      <c r="V85" s="21">
        <f t="shared" si="251"/>
        <v>-8369</v>
      </c>
      <c r="W85" s="22">
        <f t="shared" si="251"/>
        <v>-26281.06147</v>
      </c>
      <c r="X85" s="23">
        <f t="shared" si="251"/>
        <v>0.1210376109</v>
      </c>
      <c r="Y85" s="1"/>
      <c r="Z85" s="1"/>
      <c r="AA85" s="1"/>
      <c r="AB85" s="1"/>
      <c r="AC85" s="18">
        <v>1.0</v>
      </c>
      <c r="AD85" s="19">
        <v>15182.0</v>
      </c>
      <c r="AE85" s="20">
        <v>2891.3371892262894</v>
      </c>
      <c r="AF85" s="21">
        <v>1941.0</v>
      </c>
      <c r="AG85" s="21">
        <v>1683.9442999195326</v>
      </c>
      <c r="AH85" s="19">
        <v>539.0</v>
      </c>
      <c r="AI85" s="20">
        <v>1098.2346037753705</v>
      </c>
      <c r="AJ85" s="21">
        <v>-1525.0</v>
      </c>
      <c r="AK85" s="21">
        <v>-4199.873319895458</v>
      </c>
      <c r="AL85" s="19">
        <v>-2118.0</v>
      </c>
      <c r="AM85" s="20">
        <v>-14186.618196867828</v>
      </c>
      <c r="AN85" s="21">
        <v>-1603.0</v>
      </c>
      <c r="AO85" s="21">
        <v>-21439.563491061694</v>
      </c>
      <c r="AP85" s="19">
        <v>-581.0</v>
      </c>
      <c r="AQ85" s="20">
        <v>-16176.83932761279</v>
      </c>
      <c r="AR85" s="21">
        <v>-44.0</v>
      </c>
      <c r="AS85" s="21">
        <v>-2734.5517155243797</v>
      </c>
      <c r="AT85" s="19">
        <v>-1.0</v>
      </c>
      <c r="AU85" s="20">
        <v>-100.2800000000002</v>
      </c>
      <c r="AV85" s="19">
        <v>0.0</v>
      </c>
      <c r="AW85" s="20">
        <v>0.0</v>
      </c>
      <c r="AX85" s="21">
        <v>11790.0</v>
      </c>
      <c r="AY85" s="22">
        <v>-53164.20995804091</v>
      </c>
      <c r="AZ85" s="23">
        <v>-1.362586311942378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</row>
    <row r="86" ht="12.75" customHeight="1">
      <c r="A86" s="24">
        <v>2.0</v>
      </c>
      <c r="B86" s="25">
        <f t="shared" ref="B86:X86" si="252">IF(AND(ISBLANK(B7),ISBLANK(AD7)),"", B7-AD7)</f>
        <v>-259</v>
      </c>
      <c r="C86" s="26">
        <f t="shared" si="252"/>
        <v>-82.0998817</v>
      </c>
      <c r="D86" s="27">
        <f t="shared" si="252"/>
        <v>-115</v>
      </c>
      <c r="E86" s="27">
        <f t="shared" si="252"/>
        <v>-73.67175018</v>
      </c>
      <c r="F86" s="25">
        <f t="shared" si="252"/>
        <v>-82</v>
      </c>
      <c r="G86" s="26">
        <f t="shared" si="252"/>
        <v>-116.8299152</v>
      </c>
      <c r="H86" s="27">
        <f t="shared" si="252"/>
        <v>92</v>
      </c>
      <c r="I86" s="27">
        <f t="shared" si="252"/>
        <v>206.7880779</v>
      </c>
      <c r="J86" s="25">
        <f t="shared" si="252"/>
        <v>123</v>
      </c>
      <c r="K86" s="26">
        <f t="shared" si="252"/>
        <v>755.0501792</v>
      </c>
      <c r="L86" s="27">
        <f t="shared" si="252"/>
        <v>-174</v>
      </c>
      <c r="M86" s="27">
        <f t="shared" si="252"/>
        <v>-2333.12808</v>
      </c>
      <c r="N86" s="25">
        <f t="shared" si="252"/>
        <v>-173</v>
      </c>
      <c r="O86" s="26">
        <f t="shared" si="252"/>
        <v>-5202.431795</v>
      </c>
      <c r="P86" s="27">
        <f t="shared" si="252"/>
        <v>-28</v>
      </c>
      <c r="Q86" s="27">
        <f t="shared" si="252"/>
        <v>-1856.257865</v>
      </c>
      <c r="R86" s="25">
        <f t="shared" si="252"/>
        <v>-3</v>
      </c>
      <c r="S86" s="26">
        <f t="shared" si="252"/>
        <v>-942.9517514</v>
      </c>
      <c r="T86" s="25" t="str">
        <f t="shared" si="252"/>
        <v/>
      </c>
      <c r="U86" s="26" t="str">
        <f t="shared" si="252"/>
        <v/>
      </c>
      <c r="V86" s="27">
        <f t="shared" si="252"/>
        <v>-619</v>
      </c>
      <c r="W86" s="27">
        <f t="shared" si="252"/>
        <v>-9645.532782</v>
      </c>
      <c r="X86" s="28">
        <f t="shared" si="252"/>
        <v>-0.2457308373</v>
      </c>
      <c r="Y86" s="1"/>
      <c r="Z86" s="1"/>
      <c r="AA86" s="1"/>
      <c r="AB86" s="1"/>
      <c r="AC86" s="24">
        <v>2.0</v>
      </c>
      <c r="AD86" s="25">
        <v>590.0</v>
      </c>
      <c r="AE86" s="26">
        <v>172.7713564055535</v>
      </c>
      <c r="AF86" s="27">
        <v>510.0</v>
      </c>
      <c r="AG86" s="27">
        <v>377.80099158023535</v>
      </c>
      <c r="AH86" s="25">
        <v>703.0</v>
      </c>
      <c r="AI86" s="26">
        <v>1052.529964750772</v>
      </c>
      <c r="AJ86" s="27">
        <v>760.0</v>
      </c>
      <c r="AK86" s="27">
        <v>2549.3616286842807</v>
      </c>
      <c r="AL86" s="25">
        <v>198.0</v>
      </c>
      <c r="AM86" s="26">
        <v>1344.0620602753806</v>
      </c>
      <c r="AN86" s="27">
        <v>-204.0</v>
      </c>
      <c r="AO86" s="27">
        <v>-2957.2795970613442</v>
      </c>
      <c r="AP86" s="25">
        <v>-222.0</v>
      </c>
      <c r="AQ86" s="26">
        <v>-6427.21229036936</v>
      </c>
      <c r="AR86" s="27">
        <v>-11.0</v>
      </c>
      <c r="AS86" s="27">
        <v>-729.9694881963787</v>
      </c>
      <c r="AT86" s="25">
        <v>1.0</v>
      </c>
      <c r="AU86" s="26">
        <v>283.7099999999991</v>
      </c>
      <c r="AV86" s="25">
        <v>0.0</v>
      </c>
      <c r="AW86" s="26">
        <v>0.0</v>
      </c>
      <c r="AX86" s="27">
        <v>2325.0</v>
      </c>
      <c r="AY86" s="27">
        <v>-4334.22537393088</v>
      </c>
      <c r="AZ86" s="28">
        <v>-1.9373247524398636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</row>
    <row r="87" ht="12.75" customHeight="1">
      <c r="A87" s="24">
        <v>3.0</v>
      </c>
      <c r="B87" s="25">
        <f t="shared" ref="B87:X87" si="253">IF(AND(ISBLANK(B8),ISBLANK(AD8)),"", B8-AD8)</f>
        <v>-7</v>
      </c>
      <c r="C87" s="26">
        <f t="shared" si="253"/>
        <v>-2.859928146</v>
      </c>
      <c r="D87" s="27">
        <f t="shared" si="253"/>
        <v>8</v>
      </c>
      <c r="E87" s="27">
        <f t="shared" si="253"/>
        <v>6.268762367</v>
      </c>
      <c r="F87" s="25">
        <f t="shared" si="253"/>
        <v>3</v>
      </c>
      <c r="G87" s="26">
        <f t="shared" si="253"/>
        <v>6.693837451</v>
      </c>
      <c r="H87" s="27">
        <f t="shared" si="253"/>
        <v>99</v>
      </c>
      <c r="I87" s="27">
        <f t="shared" si="253"/>
        <v>392.4006311</v>
      </c>
      <c r="J87" s="25">
        <f t="shared" si="253"/>
        <v>26</v>
      </c>
      <c r="K87" s="26">
        <f t="shared" si="253"/>
        <v>238.5687667</v>
      </c>
      <c r="L87" s="27">
        <f t="shared" si="253"/>
        <v>-19</v>
      </c>
      <c r="M87" s="27">
        <f t="shared" si="253"/>
        <v>-346.709535</v>
      </c>
      <c r="N87" s="25">
        <f t="shared" si="253"/>
        <v>-66</v>
      </c>
      <c r="O87" s="26">
        <f t="shared" si="253"/>
        <v>-1907.28691</v>
      </c>
      <c r="P87" s="27">
        <f t="shared" si="253"/>
        <v>-3</v>
      </c>
      <c r="Q87" s="27">
        <f t="shared" si="253"/>
        <v>-216.6017909</v>
      </c>
      <c r="R87" s="25">
        <f t="shared" si="253"/>
        <v>-3</v>
      </c>
      <c r="S87" s="26">
        <f t="shared" si="253"/>
        <v>-323.93</v>
      </c>
      <c r="T87" s="25" t="str">
        <f t="shared" si="253"/>
        <v/>
      </c>
      <c r="U87" s="26" t="str">
        <f t="shared" si="253"/>
        <v/>
      </c>
      <c r="V87" s="27">
        <f t="shared" si="253"/>
        <v>38</v>
      </c>
      <c r="W87" s="27">
        <f t="shared" si="253"/>
        <v>-2153.456166</v>
      </c>
      <c r="X87" s="28">
        <f t="shared" si="253"/>
        <v>-0.6038433634</v>
      </c>
      <c r="Y87" s="1"/>
      <c r="Z87" s="1"/>
      <c r="AA87" s="1"/>
      <c r="AB87" s="1"/>
      <c r="AC87" s="24">
        <v>3.0</v>
      </c>
      <c r="AD87" s="25">
        <v>35.0</v>
      </c>
      <c r="AE87" s="26">
        <v>11.61159701987047</v>
      </c>
      <c r="AF87" s="27">
        <v>87.0</v>
      </c>
      <c r="AG87" s="27">
        <v>64.03966864830917</v>
      </c>
      <c r="AH87" s="25">
        <v>138.0</v>
      </c>
      <c r="AI87" s="26">
        <v>207.7030771054314</v>
      </c>
      <c r="AJ87" s="27">
        <v>265.0</v>
      </c>
      <c r="AK87" s="27">
        <v>846.1579950912708</v>
      </c>
      <c r="AL87" s="25">
        <v>203.0</v>
      </c>
      <c r="AM87" s="26">
        <v>1431.339549209124</v>
      </c>
      <c r="AN87" s="27">
        <v>60.0</v>
      </c>
      <c r="AO87" s="27">
        <v>678.1038539757392</v>
      </c>
      <c r="AP87" s="25">
        <v>-102.0</v>
      </c>
      <c r="AQ87" s="26">
        <v>-3426.803217145818</v>
      </c>
      <c r="AR87" s="27">
        <v>-24.0</v>
      </c>
      <c r="AS87" s="27">
        <v>-1594.8349800375117</v>
      </c>
      <c r="AT87" s="25">
        <v>-3.0</v>
      </c>
      <c r="AU87" s="26">
        <v>-455.50998000000004</v>
      </c>
      <c r="AV87" s="25">
        <v>0.0</v>
      </c>
      <c r="AW87" s="26">
        <v>0.0</v>
      </c>
      <c r="AX87" s="27">
        <v>659.0</v>
      </c>
      <c r="AY87" s="27">
        <v>-2238.1924361335914</v>
      </c>
      <c r="AZ87" s="28">
        <v>-3.0878614775123303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</row>
    <row r="88" ht="12.75" customHeight="1">
      <c r="A88" s="24">
        <v>4.0</v>
      </c>
      <c r="B88" s="25">
        <f t="shared" ref="B88:X88" si="254">IF(AND(ISBLANK(B9),ISBLANK(AD9)),"", B9-AD9)</f>
        <v>-5</v>
      </c>
      <c r="C88" s="26">
        <f t="shared" si="254"/>
        <v>-2.232386765</v>
      </c>
      <c r="D88" s="27">
        <f t="shared" si="254"/>
        <v>-14</v>
      </c>
      <c r="E88" s="27">
        <f t="shared" si="254"/>
        <v>-11.5830886</v>
      </c>
      <c r="F88" s="25">
        <f t="shared" si="254"/>
        <v>-19</v>
      </c>
      <c r="G88" s="26">
        <f t="shared" si="254"/>
        <v>-22.0746154</v>
      </c>
      <c r="H88" s="27">
        <f t="shared" si="254"/>
        <v>-6</v>
      </c>
      <c r="I88" s="27">
        <f t="shared" si="254"/>
        <v>7.751535779</v>
      </c>
      <c r="J88" s="25">
        <f t="shared" si="254"/>
        <v>72</v>
      </c>
      <c r="K88" s="26">
        <f t="shared" si="254"/>
        <v>481.779048</v>
      </c>
      <c r="L88" s="27">
        <f t="shared" si="254"/>
        <v>23</v>
      </c>
      <c r="M88" s="27">
        <f t="shared" si="254"/>
        <v>327.5052319</v>
      </c>
      <c r="N88" s="25">
        <f t="shared" si="254"/>
        <v>-6</v>
      </c>
      <c r="O88" s="26">
        <f t="shared" si="254"/>
        <v>-545.9256119</v>
      </c>
      <c r="P88" s="27">
        <f t="shared" si="254"/>
        <v>-9</v>
      </c>
      <c r="Q88" s="27">
        <f t="shared" si="254"/>
        <v>-709.3067074</v>
      </c>
      <c r="R88" s="25">
        <f t="shared" si="254"/>
        <v>-5</v>
      </c>
      <c r="S88" s="26">
        <f t="shared" si="254"/>
        <v>-519.64</v>
      </c>
      <c r="T88" s="25" t="str">
        <f t="shared" si="254"/>
        <v/>
      </c>
      <c r="U88" s="26" t="str">
        <f t="shared" si="254"/>
        <v/>
      </c>
      <c r="V88" s="27">
        <f t="shared" si="254"/>
        <v>31</v>
      </c>
      <c r="W88" s="27">
        <f t="shared" si="254"/>
        <v>-993.7265944</v>
      </c>
      <c r="X88" s="28">
        <f t="shared" si="254"/>
        <v>-0.8852487032</v>
      </c>
      <c r="Y88" s="1"/>
      <c r="Z88" s="1"/>
      <c r="AA88" s="1"/>
      <c r="AB88" s="1"/>
      <c r="AC88" s="24">
        <v>4.0</v>
      </c>
      <c r="AD88" s="25">
        <v>9.0</v>
      </c>
      <c r="AE88" s="26">
        <v>3.064327098313981</v>
      </c>
      <c r="AF88" s="27">
        <v>26.0</v>
      </c>
      <c r="AG88" s="27">
        <v>20.10121376491928</v>
      </c>
      <c r="AH88" s="25">
        <v>39.0</v>
      </c>
      <c r="AI88" s="26">
        <v>53.57588303538778</v>
      </c>
      <c r="AJ88" s="27">
        <v>124.0</v>
      </c>
      <c r="AK88" s="27">
        <v>402.3290125438264</v>
      </c>
      <c r="AL88" s="25">
        <v>82.0</v>
      </c>
      <c r="AM88" s="26">
        <v>585.0993120241128</v>
      </c>
      <c r="AN88" s="27">
        <v>75.0</v>
      </c>
      <c r="AO88" s="27">
        <v>1008.1999253082267</v>
      </c>
      <c r="AP88" s="25">
        <v>-104.0</v>
      </c>
      <c r="AQ88" s="26">
        <v>-2952.44658596105</v>
      </c>
      <c r="AR88" s="27">
        <v>-31.0</v>
      </c>
      <c r="AS88" s="27">
        <v>-1815.006013000001</v>
      </c>
      <c r="AT88" s="25">
        <v>-1.0</v>
      </c>
      <c r="AU88" s="26">
        <v>-53.878463333333</v>
      </c>
      <c r="AV88" s="25">
        <v>0.0</v>
      </c>
      <c r="AW88" s="26">
        <v>0.0</v>
      </c>
      <c r="AX88" s="27">
        <v>219.0</v>
      </c>
      <c r="AY88" s="27">
        <v>-2748.9613885195977</v>
      </c>
      <c r="AZ88" s="28">
        <v>-4.481751169962251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</row>
    <row r="89" ht="12.75" customHeight="1">
      <c r="A89" s="24">
        <v>5.0</v>
      </c>
      <c r="B89" s="25">
        <f t="shared" ref="B89:X89" si="255">IF(AND(ISBLANK(B10),ISBLANK(AD10)),"", B10-AD10)</f>
        <v>24</v>
      </c>
      <c r="C89" s="26">
        <f t="shared" si="255"/>
        <v>7.4808</v>
      </c>
      <c r="D89" s="27">
        <f t="shared" si="255"/>
        <v>-8</v>
      </c>
      <c r="E89" s="27">
        <f t="shared" si="255"/>
        <v>-6.500691667</v>
      </c>
      <c r="F89" s="25">
        <f t="shared" si="255"/>
        <v>-7</v>
      </c>
      <c r="G89" s="26">
        <f t="shared" si="255"/>
        <v>-12.89520409</v>
      </c>
      <c r="H89" s="27">
        <f t="shared" si="255"/>
        <v>-15</v>
      </c>
      <c r="I89" s="27">
        <f t="shared" si="255"/>
        <v>-41.34129715</v>
      </c>
      <c r="J89" s="25">
        <f t="shared" si="255"/>
        <v>-11</v>
      </c>
      <c r="K89" s="26">
        <f t="shared" si="255"/>
        <v>-59.63151217</v>
      </c>
      <c r="L89" s="27">
        <f t="shared" si="255"/>
        <v>52</v>
      </c>
      <c r="M89" s="27">
        <f t="shared" si="255"/>
        <v>683.1229253</v>
      </c>
      <c r="N89" s="25">
        <f t="shared" si="255"/>
        <v>28</v>
      </c>
      <c r="O89" s="26">
        <f t="shared" si="255"/>
        <v>869.9551131</v>
      </c>
      <c r="P89" s="27">
        <f t="shared" si="255"/>
        <v>-8</v>
      </c>
      <c r="Q89" s="27">
        <f t="shared" si="255"/>
        <v>-606.6901588</v>
      </c>
      <c r="R89" s="25">
        <f t="shared" si="255"/>
        <v>-5</v>
      </c>
      <c r="S89" s="26">
        <f t="shared" si="255"/>
        <v>-607.88</v>
      </c>
      <c r="T89" s="25" t="str">
        <f t="shared" si="255"/>
        <v/>
      </c>
      <c r="U89" s="26" t="str">
        <f t="shared" si="255"/>
        <v/>
      </c>
      <c r="V89" s="27">
        <f t="shared" si="255"/>
        <v>50</v>
      </c>
      <c r="W89" s="27">
        <f t="shared" si="255"/>
        <v>225.6199745</v>
      </c>
      <c r="X89" s="28">
        <f t="shared" si="255"/>
        <v>-1.065563893</v>
      </c>
      <c r="Y89" s="1"/>
      <c r="Z89" s="1"/>
      <c r="AA89" s="1"/>
      <c r="AB89" s="1"/>
      <c r="AC89" s="24">
        <v>5.0</v>
      </c>
      <c r="AD89" s="25">
        <v>0.0</v>
      </c>
      <c r="AE89" s="26">
        <v>0.0</v>
      </c>
      <c r="AF89" s="27">
        <v>6.0</v>
      </c>
      <c r="AG89" s="27">
        <v>4.835403666666665</v>
      </c>
      <c r="AH89" s="25">
        <v>19.0</v>
      </c>
      <c r="AI89" s="26">
        <v>30.477154166666658</v>
      </c>
      <c r="AJ89" s="27">
        <v>68.0</v>
      </c>
      <c r="AK89" s="27">
        <v>228.79235146343518</v>
      </c>
      <c r="AL89" s="25">
        <v>66.0</v>
      </c>
      <c r="AM89" s="26">
        <v>484.5650340152281</v>
      </c>
      <c r="AN89" s="27">
        <v>31.0</v>
      </c>
      <c r="AO89" s="27">
        <v>367.73502207013735</v>
      </c>
      <c r="AP89" s="25">
        <v>-11.0</v>
      </c>
      <c r="AQ89" s="26">
        <v>-703.6916097552148</v>
      </c>
      <c r="AR89" s="27">
        <v>-31.0</v>
      </c>
      <c r="AS89" s="27">
        <v>-2185.6322133333333</v>
      </c>
      <c r="AT89" s="25">
        <v>6.0</v>
      </c>
      <c r="AU89" s="26">
        <v>694.49</v>
      </c>
      <c r="AV89" s="25">
        <v>0.0</v>
      </c>
      <c r="AW89" s="26">
        <v>0.0</v>
      </c>
      <c r="AX89" s="27">
        <v>154.0</v>
      </c>
      <c r="AY89" s="27">
        <v>-1078.4288577064108</v>
      </c>
      <c r="AZ89" s="28">
        <v>-6.688984885789104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</row>
    <row r="90" ht="12.75" customHeight="1">
      <c r="A90" s="24">
        <v>6.0</v>
      </c>
      <c r="B90" s="25" t="str">
        <f t="shared" ref="B90:X90" si="256">IF(AND(ISBLANK(B11),ISBLANK(AD11)),"", B11-AD11)</f>
        <v/>
      </c>
      <c r="C90" s="26" t="str">
        <f t="shared" si="256"/>
        <v/>
      </c>
      <c r="D90" s="27">
        <f t="shared" si="256"/>
        <v>-5</v>
      </c>
      <c r="E90" s="27">
        <f t="shared" si="256"/>
        <v>-4.21925</v>
      </c>
      <c r="F90" s="25">
        <f t="shared" si="256"/>
        <v>1</v>
      </c>
      <c r="G90" s="26">
        <f t="shared" si="256"/>
        <v>-0.2248484848</v>
      </c>
      <c r="H90" s="27">
        <f t="shared" si="256"/>
        <v>-15</v>
      </c>
      <c r="I90" s="27">
        <f t="shared" si="256"/>
        <v>-56.25986111</v>
      </c>
      <c r="J90" s="25">
        <f t="shared" si="256"/>
        <v>36</v>
      </c>
      <c r="K90" s="26">
        <f t="shared" si="256"/>
        <v>279.6026243</v>
      </c>
      <c r="L90" s="27">
        <f t="shared" si="256"/>
        <v>11</v>
      </c>
      <c r="M90" s="27">
        <f t="shared" si="256"/>
        <v>156.3662283</v>
      </c>
      <c r="N90" s="25">
        <f t="shared" si="256"/>
        <v>9</v>
      </c>
      <c r="O90" s="26">
        <f t="shared" si="256"/>
        <v>123.0451645</v>
      </c>
      <c r="P90" s="27">
        <f t="shared" si="256"/>
        <v>-5</v>
      </c>
      <c r="Q90" s="27">
        <f t="shared" si="256"/>
        <v>-432.7765826</v>
      </c>
      <c r="R90" s="25">
        <f t="shared" si="256"/>
        <v>3</v>
      </c>
      <c r="S90" s="26">
        <f t="shared" si="256"/>
        <v>396.205</v>
      </c>
      <c r="T90" s="25" t="str">
        <f t="shared" si="256"/>
        <v/>
      </c>
      <c r="U90" s="26" t="str">
        <f t="shared" si="256"/>
        <v/>
      </c>
      <c r="V90" s="27">
        <f t="shared" si="256"/>
        <v>35</v>
      </c>
      <c r="W90" s="27">
        <f t="shared" si="256"/>
        <v>461.7384749</v>
      </c>
      <c r="X90" s="28">
        <f t="shared" si="256"/>
        <v>-1.135025763</v>
      </c>
      <c r="Y90" s="1"/>
      <c r="Z90" s="1"/>
      <c r="AA90" s="1"/>
      <c r="AB90" s="1"/>
      <c r="AC90" s="24">
        <v>6.0</v>
      </c>
      <c r="AD90" s="25">
        <v>0.0</v>
      </c>
      <c r="AE90" s="26">
        <v>0.0</v>
      </c>
      <c r="AF90" s="27">
        <v>4.0</v>
      </c>
      <c r="AG90" s="27">
        <v>3.3792500000000008</v>
      </c>
      <c r="AH90" s="25">
        <v>5.0</v>
      </c>
      <c r="AI90" s="26">
        <v>8.074848484848486</v>
      </c>
      <c r="AJ90" s="27">
        <v>31.0</v>
      </c>
      <c r="AK90" s="27">
        <v>118.18141522673449</v>
      </c>
      <c r="AL90" s="25">
        <v>24.0</v>
      </c>
      <c r="AM90" s="26">
        <v>182.47076422429578</v>
      </c>
      <c r="AN90" s="27">
        <v>33.0</v>
      </c>
      <c r="AO90" s="27">
        <v>438.41442133620103</v>
      </c>
      <c r="AP90" s="25">
        <v>15.0</v>
      </c>
      <c r="AQ90" s="26">
        <v>559.4146933029142</v>
      </c>
      <c r="AR90" s="27">
        <v>1.0</v>
      </c>
      <c r="AS90" s="27">
        <v>25.69671920737528</v>
      </c>
      <c r="AT90" s="25">
        <v>2.0</v>
      </c>
      <c r="AU90" s="26">
        <v>194.58326670173562</v>
      </c>
      <c r="AV90" s="25">
        <v>0.0</v>
      </c>
      <c r="AW90" s="26">
        <v>0.0</v>
      </c>
      <c r="AX90" s="27">
        <v>115.0</v>
      </c>
      <c r="AY90" s="27">
        <v>1530.2153784841048</v>
      </c>
      <c r="AZ90" s="28">
        <v>-5.230279371726734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</row>
    <row r="91" ht="12.75" customHeight="1">
      <c r="A91" s="24">
        <v>7.0</v>
      </c>
      <c r="B91" s="25" t="str">
        <f t="shared" ref="B91:X91" si="257">IF(AND(ISBLANK(B12),ISBLANK(AD12)),"", B12-AD12)</f>
        <v/>
      </c>
      <c r="C91" s="26" t="str">
        <f t="shared" si="257"/>
        <v/>
      </c>
      <c r="D91" s="27" t="str">
        <f t="shared" si="257"/>
        <v/>
      </c>
      <c r="E91" s="27" t="str">
        <f t="shared" si="257"/>
        <v/>
      </c>
      <c r="F91" s="25">
        <f t="shared" si="257"/>
        <v>-2</v>
      </c>
      <c r="G91" s="26">
        <f t="shared" si="257"/>
        <v>-1.725</v>
      </c>
      <c r="H91" s="27">
        <f t="shared" si="257"/>
        <v>-4</v>
      </c>
      <c r="I91" s="27">
        <f t="shared" si="257"/>
        <v>-18.83725</v>
      </c>
      <c r="J91" s="25">
        <f t="shared" si="257"/>
        <v>10</v>
      </c>
      <c r="K91" s="26">
        <f t="shared" si="257"/>
        <v>63.60336293</v>
      </c>
      <c r="L91" s="27">
        <f t="shared" si="257"/>
        <v>9</v>
      </c>
      <c r="M91" s="27">
        <f t="shared" si="257"/>
        <v>160.2190039</v>
      </c>
      <c r="N91" s="25">
        <f t="shared" si="257"/>
        <v>21</v>
      </c>
      <c r="O91" s="26">
        <f t="shared" si="257"/>
        <v>552.6529232</v>
      </c>
      <c r="P91" s="27">
        <f t="shared" si="257"/>
        <v>-3</v>
      </c>
      <c r="Q91" s="27">
        <f t="shared" si="257"/>
        <v>-300.2698119</v>
      </c>
      <c r="R91" s="25">
        <f t="shared" si="257"/>
        <v>-3</v>
      </c>
      <c r="S91" s="26">
        <f t="shared" si="257"/>
        <v>-276.2935714</v>
      </c>
      <c r="T91" s="25" t="str">
        <f t="shared" si="257"/>
        <v/>
      </c>
      <c r="U91" s="26" t="str">
        <f t="shared" si="257"/>
        <v/>
      </c>
      <c r="V91" s="27">
        <f t="shared" si="257"/>
        <v>28</v>
      </c>
      <c r="W91" s="27">
        <f t="shared" si="257"/>
        <v>179.3496567</v>
      </c>
      <c r="X91" s="28">
        <f t="shared" si="257"/>
        <v>-2.491304079</v>
      </c>
      <c r="Y91" s="1"/>
      <c r="Z91" s="1"/>
      <c r="AA91" s="1"/>
      <c r="AB91" s="1"/>
      <c r="AC91" s="24">
        <v>7.0</v>
      </c>
      <c r="AD91" s="25">
        <v>0.0</v>
      </c>
      <c r="AE91" s="26">
        <v>0.0</v>
      </c>
      <c r="AF91" s="27">
        <v>0.0</v>
      </c>
      <c r="AG91" s="27">
        <v>0.0</v>
      </c>
      <c r="AH91" s="25">
        <v>7.0</v>
      </c>
      <c r="AI91" s="26">
        <v>10.9525</v>
      </c>
      <c r="AJ91" s="27">
        <v>8.0</v>
      </c>
      <c r="AK91" s="27">
        <v>30.443333333333342</v>
      </c>
      <c r="AL91" s="25">
        <v>15.0</v>
      </c>
      <c r="AM91" s="26">
        <v>119.10268683333341</v>
      </c>
      <c r="AN91" s="27">
        <v>23.0</v>
      </c>
      <c r="AO91" s="27">
        <v>323.601100718139</v>
      </c>
      <c r="AP91" s="25">
        <v>23.0</v>
      </c>
      <c r="AQ91" s="26">
        <v>640.0199211520489</v>
      </c>
      <c r="AR91" s="27">
        <v>-6.0</v>
      </c>
      <c r="AS91" s="27">
        <v>-531.6877360475751</v>
      </c>
      <c r="AT91" s="25">
        <v>-5.0</v>
      </c>
      <c r="AU91" s="26">
        <v>-897.196801904762</v>
      </c>
      <c r="AV91" s="25">
        <v>0.0</v>
      </c>
      <c r="AW91" s="26">
        <v>0.0</v>
      </c>
      <c r="AX91" s="27">
        <v>65.0</v>
      </c>
      <c r="AY91" s="27">
        <v>-304.76499591548236</v>
      </c>
      <c r="AZ91" s="28">
        <v>-11.051029528859289</v>
      </c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</row>
    <row r="92" ht="12.75" customHeight="1">
      <c r="A92" s="24">
        <v>8.0</v>
      </c>
      <c r="B92" s="25" t="str">
        <f t="shared" ref="B92:X92" si="258">IF(AND(ISBLANK(B13),ISBLANK(AD13)),"", B13-AD13)</f>
        <v/>
      </c>
      <c r="C92" s="26" t="str">
        <f t="shared" si="258"/>
        <v/>
      </c>
      <c r="D92" s="27">
        <f t="shared" si="258"/>
        <v>-2</v>
      </c>
      <c r="E92" s="27">
        <f t="shared" si="258"/>
        <v>-1.84</v>
      </c>
      <c r="F92" s="25">
        <f t="shared" si="258"/>
        <v>-3</v>
      </c>
      <c r="G92" s="26">
        <f t="shared" si="258"/>
        <v>-4.3</v>
      </c>
      <c r="H92" s="27">
        <f t="shared" si="258"/>
        <v>-9</v>
      </c>
      <c r="I92" s="27">
        <f t="shared" si="258"/>
        <v>-29.59634615</v>
      </c>
      <c r="J92" s="25">
        <f t="shared" si="258"/>
        <v>-2</v>
      </c>
      <c r="K92" s="26">
        <f t="shared" si="258"/>
        <v>-22.44717323</v>
      </c>
      <c r="L92" s="27">
        <f t="shared" si="258"/>
        <v>17</v>
      </c>
      <c r="M92" s="27">
        <f t="shared" si="258"/>
        <v>247.6098413</v>
      </c>
      <c r="N92" s="25">
        <f t="shared" si="258"/>
        <v>-1</v>
      </c>
      <c r="O92" s="26">
        <f t="shared" si="258"/>
        <v>-153.8222317</v>
      </c>
      <c r="P92" s="27">
        <f t="shared" si="258"/>
        <v>-13</v>
      </c>
      <c r="Q92" s="27">
        <f t="shared" si="258"/>
        <v>-1108.986084</v>
      </c>
      <c r="R92" s="25">
        <f t="shared" si="258"/>
        <v>2</v>
      </c>
      <c r="S92" s="26">
        <f t="shared" si="258"/>
        <v>231.5724</v>
      </c>
      <c r="T92" s="25" t="str">
        <f t="shared" si="258"/>
        <v/>
      </c>
      <c r="U92" s="26" t="str">
        <f t="shared" si="258"/>
        <v/>
      </c>
      <c r="V92" s="27">
        <f t="shared" si="258"/>
        <v>-11</v>
      </c>
      <c r="W92" s="27">
        <f t="shared" si="258"/>
        <v>-841.8095938</v>
      </c>
      <c r="X92" s="28">
        <f t="shared" si="258"/>
        <v>-1.985698985</v>
      </c>
      <c r="Y92" s="1"/>
      <c r="Z92" s="1"/>
      <c r="AA92" s="1"/>
      <c r="AB92" s="1"/>
      <c r="AC92" s="24">
        <v>8.0</v>
      </c>
      <c r="AD92" s="25">
        <v>0.0</v>
      </c>
      <c r="AE92" s="26">
        <v>0.0</v>
      </c>
      <c r="AF92" s="27">
        <v>2.0</v>
      </c>
      <c r="AG92" s="27">
        <v>1.84</v>
      </c>
      <c r="AH92" s="25">
        <v>4.0</v>
      </c>
      <c r="AI92" s="26">
        <v>6.17</v>
      </c>
      <c r="AJ92" s="27">
        <v>15.0</v>
      </c>
      <c r="AK92" s="27">
        <v>48.99634615384615</v>
      </c>
      <c r="AL92" s="25">
        <v>13.0</v>
      </c>
      <c r="AM92" s="26">
        <v>103.6514216214689</v>
      </c>
      <c r="AN92" s="27">
        <v>7.0</v>
      </c>
      <c r="AO92" s="27">
        <v>115.1500469650573</v>
      </c>
      <c r="AP92" s="25">
        <v>19.0</v>
      </c>
      <c r="AQ92" s="26">
        <v>596.2786850469292</v>
      </c>
      <c r="AR92" s="27">
        <v>2.0</v>
      </c>
      <c r="AS92" s="27">
        <v>128.6740302282119</v>
      </c>
      <c r="AT92" s="25">
        <v>-11.0</v>
      </c>
      <c r="AU92" s="26">
        <v>-1642.0730600000002</v>
      </c>
      <c r="AV92" s="25">
        <v>0.0</v>
      </c>
      <c r="AW92" s="26">
        <v>0.0</v>
      </c>
      <c r="AX92" s="27">
        <v>51.0</v>
      </c>
      <c r="AY92" s="27">
        <v>-641.3125299844869</v>
      </c>
      <c r="AZ92" s="28">
        <v>-15.503583445760576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</row>
    <row r="93" ht="12.75" customHeight="1">
      <c r="A93" s="24">
        <v>9.0</v>
      </c>
      <c r="B93" s="25" t="str">
        <f t="shared" ref="B93:X93" si="259">IF(AND(ISBLANK(B14),ISBLANK(AD14)),"", B14-AD14)</f>
        <v/>
      </c>
      <c r="C93" s="26" t="str">
        <f t="shared" si="259"/>
        <v/>
      </c>
      <c r="D93" s="27" t="str">
        <f t="shared" si="259"/>
        <v/>
      </c>
      <c r="E93" s="27" t="str">
        <f t="shared" si="259"/>
        <v/>
      </c>
      <c r="F93" s="25">
        <f t="shared" si="259"/>
        <v>-1</v>
      </c>
      <c r="G93" s="26">
        <f t="shared" si="259"/>
        <v>-1.25</v>
      </c>
      <c r="H93" s="27">
        <f t="shared" si="259"/>
        <v>-3</v>
      </c>
      <c r="I93" s="27">
        <f t="shared" si="259"/>
        <v>-8.961666667</v>
      </c>
      <c r="J93" s="25">
        <f t="shared" si="259"/>
        <v>-3</v>
      </c>
      <c r="K93" s="26">
        <f t="shared" si="259"/>
        <v>-24.70810771</v>
      </c>
      <c r="L93" s="27">
        <f t="shared" si="259"/>
        <v>25</v>
      </c>
      <c r="M93" s="27">
        <f t="shared" si="259"/>
        <v>366.7193914</v>
      </c>
      <c r="N93" s="25">
        <f t="shared" si="259"/>
        <v>23</v>
      </c>
      <c r="O93" s="26">
        <f t="shared" si="259"/>
        <v>849.8856589</v>
      </c>
      <c r="P93" s="27">
        <f t="shared" si="259"/>
        <v>4</v>
      </c>
      <c r="Q93" s="27">
        <f t="shared" si="259"/>
        <v>138.3924475</v>
      </c>
      <c r="R93" s="25">
        <f t="shared" si="259"/>
        <v>-3</v>
      </c>
      <c r="S93" s="26">
        <f t="shared" si="259"/>
        <v>-561.0416957</v>
      </c>
      <c r="T93" s="25" t="str">
        <f t="shared" si="259"/>
        <v/>
      </c>
      <c r="U93" s="26" t="str">
        <f t="shared" si="259"/>
        <v/>
      </c>
      <c r="V93" s="27">
        <f t="shared" si="259"/>
        <v>42</v>
      </c>
      <c r="W93" s="27">
        <f t="shared" si="259"/>
        <v>759.0360277</v>
      </c>
      <c r="X93" s="28">
        <f t="shared" si="259"/>
        <v>-6.922864513</v>
      </c>
      <c r="Y93" s="1"/>
      <c r="Z93" s="1"/>
      <c r="AA93" s="1"/>
      <c r="AB93" s="1"/>
      <c r="AC93" s="24">
        <v>9.0</v>
      </c>
      <c r="AD93" s="25">
        <v>0.0</v>
      </c>
      <c r="AE93" s="26">
        <v>0.0</v>
      </c>
      <c r="AF93" s="27">
        <v>0.0</v>
      </c>
      <c r="AG93" s="27">
        <v>0.0</v>
      </c>
      <c r="AH93" s="25">
        <v>0.0</v>
      </c>
      <c r="AI93" s="26">
        <v>-0.73</v>
      </c>
      <c r="AJ93" s="27">
        <v>6.0</v>
      </c>
      <c r="AK93" s="27">
        <v>21.994999999999997</v>
      </c>
      <c r="AL93" s="25">
        <v>3.0</v>
      </c>
      <c r="AM93" s="26">
        <v>18.742709666666663</v>
      </c>
      <c r="AN93" s="27">
        <v>-5.0</v>
      </c>
      <c r="AO93" s="27">
        <v>-83.67085063349111</v>
      </c>
      <c r="AP93" s="25">
        <v>29.0</v>
      </c>
      <c r="AQ93" s="26">
        <v>868.1161826878308</v>
      </c>
      <c r="AR93" s="27">
        <v>-10.0</v>
      </c>
      <c r="AS93" s="27">
        <v>-626.9129730248128</v>
      </c>
      <c r="AT93" s="25">
        <v>2.0</v>
      </c>
      <c r="AU93" s="26">
        <v>200.5016956753202</v>
      </c>
      <c r="AV93" s="25">
        <v>0.0</v>
      </c>
      <c r="AW93" s="26">
        <v>0.0</v>
      </c>
      <c r="AX93" s="27">
        <v>25.0</v>
      </c>
      <c r="AY93" s="27">
        <v>398.04176437151364</v>
      </c>
      <c r="AZ93" s="28">
        <v>-6.9890642079053364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</row>
    <row r="94" ht="12.75" customHeight="1">
      <c r="A94" s="24">
        <v>10.0</v>
      </c>
      <c r="B94" s="25" t="str">
        <f t="shared" ref="B94:X94" si="260">IF(AND(ISBLANK(B15),ISBLANK(AD15)),"", B15-AD15)</f>
        <v/>
      </c>
      <c r="C94" s="26" t="str">
        <f t="shared" si="260"/>
        <v/>
      </c>
      <c r="D94" s="27" t="str">
        <f t="shared" si="260"/>
        <v/>
      </c>
      <c r="E94" s="27" t="str">
        <f t="shared" si="260"/>
        <v/>
      </c>
      <c r="F94" s="25" t="str">
        <f t="shared" si="260"/>
        <v/>
      </c>
      <c r="G94" s="26" t="str">
        <f t="shared" si="260"/>
        <v/>
      </c>
      <c r="H94" s="27">
        <f t="shared" si="260"/>
        <v>-1</v>
      </c>
      <c r="I94" s="27">
        <f t="shared" si="260"/>
        <v>-2.463928571</v>
      </c>
      <c r="J94" s="25">
        <f t="shared" si="260"/>
        <v>-5</v>
      </c>
      <c r="K94" s="26">
        <f t="shared" si="260"/>
        <v>-27.41166667</v>
      </c>
      <c r="L94" s="27">
        <f t="shared" si="260"/>
        <v>-1</v>
      </c>
      <c r="M94" s="27">
        <f t="shared" si="260"/>
        <v>-15.1558545</v>
      </c>
      <c r="N94" s="25">
        <f t="shared" si="260"/>
        <v>22</v>
      </c>
      <c r="O94" s="26">
        <f t="shared" si="260"/>
        <v>769.2340335</v>
      </c>
      <c r="P94" s="27">
        <f t="shared" si="260"/>
        <v>4</v>
      </c>
      <c r="Q94" s="27">
        <f t="shared" si="260"/>
        <v>111.1112086</v>
      </c>
      <c r="R94" s="25">
        <f t="shared" si="260"/>
        <v>-4</v>
      </c>
      <c r="S94" s="26">
        <f t="shared" si="260"/>
        <v>-711.937387</v>
      </c>
      <c r="T94" s="25" t="str">
        <f t="shared" si="260"/>
        <v/>
      </c>
      <c r="U94" s="26" t="str">
        <f t="shared" si="260"/>
        <v/>
      </c>
      <c r="V94" s="27">
        <f t="shared" si="260"/>
        <v>15</v>
      </c>
      <c r="W94" s="27">
        <f t="shared" si="260"/>
        <v>123.3764054</v>
      </c>
      <c r="X94" s="28">
        <f t="shared" si="260"/>
        <v>-6.419761827</v>
      </c>
      <c r="Y94" s="1"/>
      <c r="Z94" s="1"/>
      <c r="AA94" s="1"/>
      <c r="AB94" s="1"/>
      <c r="AC94" s="24">
        <v>10.0</v>
      </c>
      <c r="AD94" s="25">
        <v>0.0</v>
      </c>
      <c r="AE94" s="26">
        <v>0.0</v>
      </c>
      <c r="AF94" s="27">
        <v>0.0</v>
      </c>
      <c r="AG94" s="27">
        <v>0.0</v>
      </c>
      <c r="AH94" s="25">
        <v>0.0</v>
      </c>
      <c r="AI94" s="26">
        <v>0.0</v>
      </c>
      <c r="AJ94" s="27">
        <v>1.0</v>
      </c>
      <c r="AK94" s="27">
        <v>3.1350000000000002</v>
      </c>
      <c r="AL94" s="25">
        <v>7.0</v>
      </c>
      <c r="AM94" s="26">
        <v>39.944999999999965</v>
      </c>
      <c r="AN94" s="27">
        <v>7.0</v>
      </c>
      <c r="AO94" s="27">
        <v>118.6410925925926</v>
      </c>
      <c r="AP94" s="25">
        <v>12.0</v>
      </c>
      <c r="AQ94" s="26">
        <v>346.73746727414004</v>
      </c>
      <c r="AR94" s="27">
        <v>-4.0</v>
      </c>
      <c r="AS94" s="27">
        <v>-311.5384063380279</v>
      </c>
      <c r="AT94" s="25">
        <v>-8.0</v>
      </c>
      <c r="AU94" s="26">
        <v>-835.9043548268749</v>
      </c>
      <c r="AV94" s="25">
        <v>0.0</v>
      </c>
      <c r="AW94" s="26">
        <v>0.0</v>
      </c>
      <c r="AX94" s="27">
        <v>15.0</v>
      </c>
      <c r="AY94" s="27">
        <v>-638.9842012981699</v>
      </c>
      <c r="AZ94" s="28">
        <v>-18.821754833421664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</row>
    <row r="95" ht="12.75" customHeight="1">
      <c r="A95" s="42" t="s">
        <v>32</v>
      </c>
      <c r="B95" s="25" t="str">
        <f t="shared" ref="B95:X95" si="261">IF(AND(ISBLANK(B16),ISBLANK(AD16)),"", B16-AD16)</f>
        <v/>
      </c>
      <c r="C95" s="26" t="str">
        <f t="shared" si="261"/>
        <v/>
      </c>
      <c r="D95" s="27" t="str">
        <f t="shared" si="261"/>
        <v/>
      </c>
      <c r="E95" s="27" t="str">
        <f t="shared" si="261"/>
        <v/>
      </c>
      <c r="F95" s="25" t="str">
        <f t="shared" si="261"/>
        <v/>
      </c>
      <c r="G95" s="26" t="str">
        <f t="shared" si="261"/>
        <v/>
      </c>
      <c r="H95" s="27">
        <f t="shared" si="261"/>
        <v>-5</v>
      </c>
      <c r="I95" s="27">
        <f t="shared" si="261"/>
        <v>-15.80758312</v>
      </c>
      <c r="J95" s="25">
        <f t="shared" si="261"/>
        <v>4</v>
      </c>
      <c r="K95" s="26">
        <f t="shared" si="261"/>
        <v>35.6588681</v>
      </c>
      <c r="L95" s="27">
        <f t="shared" si="261"/>
        <v>2</v>
      </c>
      <c r="M95" s="27">
        <f t="shared" si="261"/>
        <v>22.8767753</v>
      </c>
      <c r="N95" s="25">
        <f t="shared" si="261"/>
        <v>51</v>
      </c>
      <c r="O95" s="26">
        <f t="shared" si="261"/>
        <v>1631.075972</v>
      </c>
      <c r="P95" s="27">
        <f t="shared" si="261"/>
        <v>-14</v>
      </c>
      <c r="Q95" s="27">
        <f t="shared" si="261"/>
        <v>-880.2396372</v>
      </c>
      <c r="R95" s="25">
        <f t="shared" si="261"/>
        <v>6</v>
      </c>
      <c r="S95" s="26">
        <f t="shared" si="261"/>
        <v>1298.414462</v>
      </c>
      <c r="T95" s="25">
        <f t="shared" si="261"/>
        <v>1</v>
      </c>
      <c r="U95" s="26">
        <f t="shared" si="261"/>
        <v>671.66</v>
      </c>
      <c r="V95" s="27">
        <f t="shared" si="261"/>
        <v>45</v>
      </c>
      <c r="W95" s="27">
        <f t="shared" si="261"/>
        <v>2763.638857</v>
      </c>
      <c r="X95" s="28">
        <f t="shared" si="261"/>
        <v>-1.251332903</v>
      </c>
      <c r="Y95" s="1"/>
      <c r="Z95" s="1"/>
      <c r="AA95" s="1"/>
      <c r="AB95" s="1"/>
      <c r="AC95" s="42" t="s">
        <v>32</v>
      </c>
      <c r="AD95" s="25">
        <v>0.0</v>
      </c>
      <c r="AE95" s="26">
        <v>0.0</v>
      </c>
      <c r="AF95" s="27">
        <v>0.0</v>
      </c>
      <c r="AG95" s="27">
        <v>0.0</v>
      </c>
      <c r="AH95" s="25">
        <v>0.0</v>
      </c>
      <c r="AI95" s="26">
        <v>0.0</v>
      </c>
      <c r="AJ95" s="27">
        <v>5.0</v>
      </c>
      <c r="AK95" s="27">
        <v>16.04865454545455</v>
      </c>
      <c r="AL95" s="25">
        <v>11.0</v>
      </c>
      <c r="AM95" s="26">
        <v>80.835</v>
      </c>
      <c r="AN95" s="27">
        <v>18.0</v>
      </c>
      <c r="AO95" s="27">
        <v>260.07079781228117</v>
      </c>
      <c r="AP95" s="25">
        <v>19.0</v>
      </c>
      <c r="AQ95" s="26">
        <v>691.0861452141394</v>
      </c>
      <c r="AR95" s="27">
        <v>6.0</v>
      </c>
      <c r="AS95" s="27">
        <v>275.6739185765409</v>
      </c>
      <c r="AT95" s="25">
        <v>-8.0</v>
      </c>
      <c r="AU95" s="26">
        <v>-1800.6541752126486</v>
      </c>
      <c r="AV95" s="25">
        <v>0.0</v>
      </c>
      <c r="AW95" s="26">
        <v>0.0</v>
      </c>
      <c r="AX95" s="27">
        <v>51.0</v>
      </c>
      <c r="AY95" s="27">
        <v>-476.9396590642282</v>
      </c>
      <c r="AZ95" s="28">
        <v>-17.023213612462982</v>
      </c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</row>
    <row r="96" ht="12.75" customHeight="1">
      <c r="A96" s="43" t="s">
        <v>33</v>
      </c>
      <c r="B96" s="25" t="str">
        <f t="shared" ref="B96:X96" si="262">IF(AND(ISBLANK(B17),ISBLANK(AD17)),"", B17-AD17)</f>
        <v/>
      </c>
      <c r="C96" s="26" t="str">
        <f t="shared" si="262"/>
        <v/>
      </c>
      <c r="D96" s="27" t="str">
        <f t="shared" si="262"/>
        <v/>
      </c>
      <c r="E96" s="27" t="str">
        <f t="shared" si="262"/>
        <v/>
      </c>
      <c r="F96" s="25" t="str">
        <f t="shared" si="262"/>
        <v/>
      </c>
      <c r="G96" s="26" t="str">
        <f t="shared" si="262"/>
        <v/>
      </c>
      <c r="H96" s="27" t="str">
        <f t="shared" si="262"/>
        <v/>
      </c>
      <c r="I96" s="27" t="str">
        <f t="shared" si="262"/>
        <v/>
      </c>
      <c r="J96" s="25">
        <f t="shared" si="262"/>
        <v>-3</v>
      </c>
      <c r="K96" s="26">
        <f t="shared" si="262"/>
        <v>-17.18142857</v>
      </c>
      <c r="L96" s="27">
        <f t="shared" si="262"/>
        <v>-3</v>
      </c>
      <c r="M96" s="27">
        <f t="shared" si="262"/>
        <v>-38.69197339</v>
      </c>
      <c r="N96" s="25">
        <f t="shared" si="262"/>
        <v>20</v>
      </c>
      <c r="O96" s="26">
        <f t="shared" si="262"/>
        <v>670.5621651</v>
      </c>
      <c r="P96" s="27">
        <f t="shared" si="262"/>
        <v>16</v>
      </c>
      <c r="Q96" s="27">
        <f t="shared" si="262"/>
        <v>1205.047215</v>
      </c>
      <c r="R96" s="25">
        <f t="shared" si="262"/>
        <v>-20</v>
      </c>
      <c r="S96" s="26">
        <f t="shared" si="262"/>
        <v>-4319.081378</v>
      </c>
      <c r="T96" s="25">
        <f t="shared" si="262"/>
        <v>-2</v>
      </c>
      <c r="U96" s="26">
        <f t="shared" si="262"/>
        <v>-1522.74</v>
      </c>
      <c r="V96" s="27">
        <f t="shared" si="262"/>
        <v>8</v>
      </c>
      <c r="W96" s="27">
        <f t="shared" si="262"/>
        <v>-4022.0854</v>
      </c>
      <c r="X96" s="28">
        <f t="shared" si="262"/>
        <v>-31.11571429</v>
      </c>
      <c r="Y96" s="1"/>
      <c r="Z96" s="1"/>
      <c r="AA96" s="1"/>
      <c r="AB96" s="1"/>
      <c r="AC96" s="43" t="s">
        <v>33</v>
      </c>
      <c r="AD96" s="25">
        <v>0.0</v>
      </c>
      <c r="AE96" s="26">
        <v>0.0</v>
      </c>
      <c r="AF96" s="27">
        <v>0.0</v>
      </c>
      <c r="AG96" s="27">
        <v>0.0</v>
      </c>
      <c r="AH96" s="25">
        <v>0.0</v>
      </c>
      <c r="AI96" s="26">
        <v>0.0</v>
      </c>
      <c r="AJ96" s="27">
        <v>0.0</v>
      </c>
      <c r="AK96" s="27">
        <v>0.0</v>
      </c>
      <c r="AL96" s="25">
        <v>5.0</v>
      </c>
      <c r="AM96" s="26">
        <v>35.18142857142858</v>
      </c>
      <c r="AN96" s="27">
        <v>8.0</v>
      </c>
      <c r="AO96" s="27">
        <v>123.70998016690237</v>
      </c>
      <c r="AP96" s="25">
        <v>20.0</v>
      </c>
      <c r="AQ96" s="26">
        <v>693.4016235076866</v>
      </c>
      <c r="AR96" s="27">
        <v>23.0</v>
      </c>
      <c r="AS96" s="27">
        <v>1843.2355630853033</v>
      </c>
      <c r="AT96" s="25">
        <v>17.0</v>
      </c>
      <c r="AU96" s="26">
        <v>2763.9480978097763</v>
      </c>
      <c r="AV96" s="25">
        <v>1.0</v>
      </c>
      <c r="AW96" s="26">
        <v>753.8699999999997</v>
      </c>
      <c r="AX96" s="27">
        <v>74.0</v>
      </c>
      <c r="AY96" s="27">
        <v>6213.3466931410985</v>
      </c>
      <c r="AZ96" s="28">
        <v>-33.764365415738396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</row>
    <row r="97" ht="12.75" customHeight="1">
      <c r="A97" s="44" t="s">
        <v>35</v>
      </c>
      <c r="B97" s="25" t="str">
        <f t="shared" ref="B97:X97" si="263">IF(AND(ISBLANK(B18),ISBLANK(AD18)),"", B18-AD18)</f>
        <v/>
      </c>
      <c r="C97" s="26" t="str">
        <f t="shared" si="263"/>
        <v/>
      </c>
      <c r="D97" s="27" t="str">
        <f t="shared" si="263"/>
        <v/>
      </c>
      <c r="E97" s="27" t="str">
        <f t="shared" si="263"/>
        <v/>
      </c>
      <c r="F97" s="25" t="str">
        <f t="shared" si="263"/>
        <v/>
      </c>
      <c r="G97" s="26" t="str">
        <f t="shared" si="263"/>
        <v/>
      </c>
      <c r="H97" s="27">
        <f t="shared" si="263"/>
        <v>-1</v>
      </c>
      <c r="I97" s="27">
        <f t="shared" si="263"/>
        <v>-4.24</v>
      </c>
      <c r="J97" s="25">
        <f t="shared" si="263"/>
        <v>-5</v>
      </c>
      <c r="K97" s="26">
        <f t="shared" si="263"/>
        <v>-32.64</v>
      </c>
      <c r="L97" s="27">
        <f t="shared" si="263"/>
        <v>1</v>
      </c>
      <c r="M97" s="27">
        <f t="shared" si="263"/>
        <v>26.45282178</v>
      </c>
      <c r="N97" s="25">
        <f t="shared" si="263"/>
        <v>16</v>
      </c>
      <c r="O97" s="26">
        <f t="shared" si="263"/>
        <v>541.4140607</v>
      </c>
      <c r="P97" s="27">
        <f t="shared" si="263"/>
        <v>26</v>
      </c>
      <c r="Q97" s="27">
        <f t="shared" si="263"/>
        <v>1722.03978</v>
      </c>
      <c r="R97" s="25">
        <f t="shared" si="263"/>
        <v>4</v>
      </c>
      <c r="S97" s="26">
        <f t="shared" si="263"/>
        <v>-1556.230518</v>
      </c>
      <c r="T97" s="25">
        <f t="shared" si="263"/>
        <v>1</v>
      </c>
      <c r="U97" s="26">
        <f t="shared" si="263"/>
        <v>506.94</v>
      </c>
      <c r="V97" s="27">
        <f t="shared" si="263"/>
        <v>42</v>
      </c>
      <c r="W97" s="27">
        <f t="shared" si="263"/>
        <v>1203.736144</v>
      </c>
      <c r="X97" s="28">
        <f t="shared" si="263"/>
        <v>-38.11760397</v>
      </c>
      <c r="Y97" s="1"/>
      <c r="Z97" s="1"/>
      <c r="AA97" s="1"/>
      <c r="AB97" s="1"/>
      <c r="AC97" s="44" t="s">
        <v>35</v>
      </c>
      <c r="AD97" s="25">
        <v>0.0</v>
      </c>
      <c r="AE97" s="26">
        <v>0.0</v>
      </c>
      <c r="AF97" s="27">
        <v>0.0</v>
      </c>
      <c r="AG97" s="27">
        <v>0.0</v>
      </c>
      <c r="AH97" s="25">
        <v>0.0</v>
      </c>
      <c r="AI97" s="26">
        <v>0.0</v>
      </c>
      <c r="AJ97" s="27">
        <v>1.0</v>
      </c>
      <c r="AK97" s="27">
        <v>4.24</v>
      </c>
      <c r="AL97" s="25">
        <v>5.0</v>
      </c>
      <c r="AM97" s="26">
        <v>32.64</v>
      </c>
      <c r="AN97" s="27">
        <v>2.0</v>
      </c>
      <c r="AO97" s="27">
        <v>27.92</v>
      </c>
      <c r="AP97" s="25">
        <v>10.0</v>
      </c>
      <c r="AQ97" s="26">
        <v>352.2080060158457</v>
      </c>
      <c r="AR97" s="27">
        <v>8.0</v>
      </c>
      <c r="AS97" s="27">
        <v>514.7668686110595</v>
      </c>
      <c r="AT97" s="25">
        <v>-2.0</v>
      </c>
      <c r="AU97" s="26">
        <v>-1933.1214852005232</v>
      </c>
      <c r="AV97" s="25">
        <v>-2.0</v>
      </c>
      <c r="AW97" s="26">
        <v>-1297.2649999999999</v>
      </c>
      <c r="AX97" s="27">
        <v>22.0</v>
      </c>
      <c r="AY97" s="27">
        <v>-2298.6116105736146</v>
      </c>
      <c r="AZ97" s="28">
        <v>-70.65295870770052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</row>
    <row r="98" ht="12.75" customHeight="1">
      <c r="A98" s="44" t="s">
        <v>39</v>
      </c>
      <c r="B98" s="25" t="str">
        <f t="shared" ref="B98:X98" si="264">IF(AND(ISBLANK(B19),ISBLANK(AD19)),"", B19-AD19)</f>
        <v/>
      </c>
      <c r="C98" s="26" t="str">
        <f t="shared" si="264"/>
        <v/>
      </c>
      <c r="D98" s="27" t="str">
        <f t="shared" si="264"/>
        <v/>
      </c>
      <c r="E98" s="27" t="str">
        <f t="shared" si="264"/>
        <v/>
      </c>
      <c r="F98" s="25" t="str">
        <f t="shared" si="264"/>
        <v/>
      </c>
      <c r="G98" s="26" t="str">
        <f t="shared" si="264"/>
        <v/>
      </c>
      <c r="H98" s="27" t="str">
        <f t="shared" si="264"/>
        <v/>
      </c>
      <c r="I98" s="27" t="str">
        <f t="shared" si="264"/>
        <v/>
      </c>
      <c r="J98" s="25">
        <f t="shared" si="264"/>
        <v>-1</v>
      </c>
      <c r="K98" s="26">
        <f t="shared" si="264"/>
        <v>-9.93</v>
      </c>
      <c r="L98" s="27">
        <f t="shared" si="264"/>
        <v>1</v>
      </c>
      <c r="M98" s="27">
        <f t="shared" si="264"/>
        <v>18.479375</v>
      </c>
      <c r="N98" s="25">
        <f t="shared" si="264"/>
        <v>0</v>
      </c>
      <c r="O98" s="26">
        <f t="shared" si="264"/>
        <v>51.34600159</v>
      </c>
      <c r="P98" s="27">
        <f t="shared" si="264"/>
        <v>16</v>
      </c>
      <c r="Q98" s="27">
        <f t="shared" si="264"/>
        <v>1154.331488</v>
      </c>
      <c r="R98" s="25">
        <f t="shared" si="264"/>
        <v>10</v>
      </c>
      <c r="S98" s="26">
        <f t="shared" si="264"/>
        <v>3333.608259</v>
      </c>
      <c r="T98" s="25">
        <f t="shared" si="264"/>
        <v>-5</v>
      </c>
      <c r="U98" s="26">
        <f t="shared" si="264"/>
        <v>-3929.217055</v>
      </c>
      <c r="V98" s="27">
        <f t="shared" si="264"/>
        <v>21</v>
      </c>
      <c r="W98" s="27">
        <f t="shared" si="264"/>
        <v>618.6180689</v>
      </c>
      <c r="X98" s="28">
        <f t="shared" si="264"/>
        <v>-43.66396833</v>
      </c>
      <c r="Y98" s="1"/>
      <c r="Z98" s="1"/>
      <c r="AA98" s="1"/>
      <c r="AB98" s="1"/>
      <c r="AC98" s="44" t="s">
        <v>39</v>
      </c>
      <c r="AD98" s="25">
        <v>0.0</v>
      </c>
      <c r="AE98" s="26">
        <v>0.0</v>
      </c>
      <c r="AF98" s="27">
        <v>0.0</v>
      </c>
      <c r="AG98" s="27">
        <v>0.0</v>
      </c>
      <c r="AH98" s="25">
        <v>0.0</v>
      </c>
      <c r="AI98" s="26">
        <v>0.0</v>
      </c>
      <c r="AJ98" s="27">
        <v>0.0</v>
      </c>
      <c r="AK98" s="27">
        <v>0.0</v>
      </c>
      <c r="AL98" s="25">
        <v>1.0</v>
      </c>
      <c r="AM98" s="26">
        <v>9.93</v>
      </c>
      <c r="AN98" s="27">
        <v>0.0</v>
      </c>
      <c r="AO98" s="27">
        <v>0.0</v>
      </c>
      <c r="AP98" s="25">
        <v>8.0</v>
      </c>
      <c r="AQ98" s="26">
        <v>241.72548750000004</v>
      </c>
      <c r="AR98" s="27">
        <v>7.0</v>
      </c>
      <c r="AS98" s="27">
        <v>586.0887768081586</v>
      </c>
      <c r="AT98" s="25">
        <v>34.0</v>
      </c>
      <c r="AU98" s="26">
        <v>5717.642812332102</v>
      </c>
      <c r="AV98" s="25">
        <v>-3.0</v>
      </c>
      <c r="AW98" s="26">
        <v>-1804.8511019915222</v>
      </c>
      <c r="AX98" s="27">
        <v>47.0</v>
      </c>
      <c r="AY98" s="27">
        <v>4750.535974648745</v>
      </c>
      <c r="AZ98" s="28">
        <v>-151.4819935656385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</row>
    <row r="99" ht="12.75" customHeight="1">
      <c r="A99" s="50" t="s">
        <v>40</v>
      </c>
      <c r="B99" s="51" t="str">
        <f t="shared" ref="B99:X99" si="265">IF(AND(ISBLANK(B20),ISBLANK(AD20)),"", B20-AD20)</f>
        <v/>
      </c>
      <c r="C99" s="52" t="str">
        <f t="shared" si="265"/>
        <v/>
      </c>
      <c r="D99" s="53" t="str">
        <f t="shared" si="265"/>
        <v/>
      </c>
      <c r="E99" s="53" t="str">
        <f t="shared" si="265"/>
        <v/>
      </c>
      <c r="F99" s="51" t="str">
        <f t="shared" si="265"/>
        <v/>
      </c>
      <c r="G99" s="52" t="str">
        <f t="shared" si="265"/>
        <v/>
      </c>
      <c r="H99" s="53" t="str">
        <f t="shared" si="265"/>
        <v/>
      </c>
      <c r="I99" s="53" t="str">
        <f t="shared" si="265"/>
        <v/>
      </c>
      <c r="J99" s="51" t="str">
        <f t="shared" si="265"/>
        <v/>
      </c>
      <c r="K99" s="52" t="str">
        <f t="shared" si="265"/>
        <v/>
      </c>
      <c r="L99" s="53" t="str">
        <f t="shared" si="265"/>
        <v/>
      </c>
      <c r="M99" s="53" t="str">
        <f t="shared" si="265"/>
        <v/>
      </c>
      <c r="N99" s="51">
        <f t="shared" si="265"/>
        <v>-2</v>
      </c>
      <c r="O99" s="52">
        <f t="shared" si="265"/>
        <v>-64.57</v>
      </c>
      <c r="P99" s="53">
        <f t="shared" si="265"/>
        <v>1</v>
      </c>
      <c r="Q99" s="53">
        <f t="shared" si="265"/>
        <v>107.5795339</v>
      </c>
      <c r="R99" s="51">
        <f t="shared" si="265"/>
        <v>15</v>
      </c>
      <c r="S99" s="52">
        <f t="shared" si="265"/>
        <v>3350.439398</v>
      </c>
      <c r="T99" s="51">
        <f t="shared" si="265"/>
        <v>8</v>
      </c>
      <c r="U99" s="52">
        <f t="shared" si="265"/>
        <v>8304.377832</v>
      </c>
      <c r="V99" s="53">
        <f t="shared" si="265"/>
        <v>22</v>
      </c>
      <c r="W99" s="53">
        <f t="shared" si="265"/>
        <v>11697.82676</v>
      </c>
      <c r="X99" s="28">
        <f t="shared" si="265"/>
        <v>-51.9523534</v>
      </c>
      <c r="Y99" s="1"/>
      <c r="Z99" s="1"/>
      <c r="AA99" s="1"/>
      <c r="AB99" s="1"/>
      <c r="AC99" s="50" t="s">
        <v>40</v>
      </c>
      <c r="AD99" s="51">
        <v>0.0</v>
      </c>
      <c r="AE99" s="52">
        <v>0.0</v>
      </c>
      <c r="AF99" s="53">
        <v>0.0</v>
      </c>
      <c r="AG99" s="53">
        <v>0.0</v>
      </c>
      <c r="AH99" s="51">
        <v>0.0</v>
      </c>
      <c r="AI99" s="52">
        <v>0.0</v>
      </c>
      <c r="AJ99" s="53">
        <v>0.0</v>
      </c>
      <c r="AK99" s="53">
        <v>0.0</v>
      </c>
      <c r="AL99" s="51">
        <v>0.0</v>
      </c>
      <c r="AM99" s="52">
        <v>0.0</v>
      </c>
      <c r="AN99" s="53">
        <v>0.0</v>
      </c>
      <c r="AO99" s="53">
        <v>0.0</v>
      </c>
      <c r="AP99" s="51">
        <v>2.0</v>
      </c>
      <c r="AQ99" s="52">
        <v>64.56999999999995</v>
      </c>
      <c r="AR99" s="53">
        <v>0.0</v>
      </c>
      <c r="AS99" s="53">
        <v>-1.3800000000000097</v>
      </c>
      <c r="AT99" s="51">
        <v>4.0</v>
      </c>
      <c r="AU99" s="52">
        <v>861.4524959063565</v>
      </c>
      <c r="AV99" s="51">
        <v>9.0</v>
      </c>
      <c r="AW99" s="52">
        <v>6835.619336360498</v>
      </c>
      <c r="AX99" s="53">
        <v>15.0</v>
      </c>
      <c r="AY99" s="53">
        <v>7760.2618322668495</v>
      </c>
      <c r="AZ99" s="28">
        <v>-94.1199565066247</v>
      </c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</row>
    <row r="100" ht="12.75" customHeight="1">
      <c r="A100" s="45" t="s">
        <v>38</v>
      </c>
      <c r="B100" s="46" t="str">
        <f t="shared" ref="B100:X100" si="266">IF(AND(ISBLANK(B21),ISBLANK(AD21)),"", B21-AD21)</f>
        <v/>
      </c>
      <c r="C100" s="47" t="str">
        <f t="shared" si="266"/>
        <v/>
      </c>
      <c r="D100" s="48" t="str">
        <f t="shared" si="266"/>
        <v/>
      </c>
      <c r="E100" s="48" t="str">
        <f t="shared" si="266"/>
        <v/>
      </c>
      <c r="F100" s="46" t="str">
        <f t="shared" si="266"/>
        <v/>
      </c>
      <c r="G100" s="47" t="str">
        <f t="shared" si="266"/>
        <v/>
      </c>
      <c r="H100" s="48" t="str">
        <f t="shared" si="266"/>
        <v/>
      </c>
      <c r="I100" s="48" t="str">
        <f t="shared" si="266"/>
        <v/>
      </c>
      <c r="J100" s="46" t="str">
        <f t="shared" si="266"/>
        <v/>
      </c>
      <c r="K100" s="47" t="str">
        <f t="shared" si="266"/>
        <v/>
      </c>
      <c r="L100" s="48" t="str">
        <f t="shared" si="266"/>
        <v/>
      </c>
      <c r="M100" s="48" t="str">
        <f t="shared" si="266"/>
        <v/>
      </c>
      <c r="N100" s="46" t="str">
        <f t="shared" si="266"/>
        <v/>
      </c>
      <c r="O100" s="47" t="str">
        <f t="shared" si="266"/>
        <v/>
      </c>
      <c r="P100" s="48">
        <f t="shared" si="266"/>
        <v>1</v>
      </c>
      <c r="Q100" s="48">
        <f t="shared" si="266"/>
        <v>80.61545881</v>
      </c>
      <c r="R100" s="46">
        <f t="shared" si="266"/>
        <v>2</v>
      </c>
      <c r="S100" s="47">
        <f t="shared" si="266"/>
        <v>872.7531207</v>
      </c>
      <c r="T100" s="46">
        <f t="shared" si="266"/>
        <v>8</v>
      </c>
      <c r="U100" s="47">
        <f t="shared" si="266"/>
        <v>73653.97797</v>
      </c>
      <c r="V100" s="48">
        <f t="shared" si="266"/>
        <v>11</v>
      </c>
      <c r="W100" s="48">
        <f t="shared" si="266"/>
        <v>74607.34655</v>
      </c>
      <c r="X100" s="49">
        <f t="shared" si="266"/>
        <v>345.2839215</v>
      </c>
      <c r="Y100" s="1"/>
      <c r="Z100" s="1"/>
      <c r="AA100" s="1"/>
      <c r="AB100" s="1"/>
      <c r="AC100" s="45" t="s">
        <v>38</v>
      </c>
      <c r="AD100" s="46">
        <v>0.0</v>
      </c>
      <c r="AE100" s="47">
        <v>0.0</v>
      </c>
      <c r="AF100" s="48">
        <v>0.0</v>
      </c>
      <c r="AG100" s="48">
        <v>0.0</v>
      </c>
      <c r="AH100" s="46">
        <v>0.0</v>
      </c>
      <c r="AI100" s="47">
        <v>0.0</v>
      </c>
      <c r="AJ100" s="48">
        <v>0.0</v>
      </c>
      <c r="AK100" s="48">
        <v>0.0</v>
      </c>
      <c r="AL100" s="46">
        <v>0.0</v>
      </c>
      <c r="AM100" s="47">
        <v>0.0</v>
      </c>
      <c r="AN100" s="48">
        <v>0.0</v>
      </c>
      <c r="AO100" s="48">
        <v>0.0</v>
      </c>
      <c r="AP100" s="46">
        <v>0.0</v>
      </c>
      <c r="AQ100" s="47">
        <v>0.0</v>
      </c>
      <c r="AR100" s="48">
        <v>0.0</v>
      </c>
      <c r="AS100" s="48">
        <v>0.0</v>
      </c>
      <c r="AT100" s="46">
        <v>0.0</v>
      </c>
      <c r="AU100" s="47">
        <v>-1726.786971</v>
      </c>
      <c r="AV100" s="46">
        <v>23.0</v>
      </c>
      <c r="AW100" s="47">
        <v>84118.15070863636</v>
      </c>
      <c r="AX100" s="48">
        <v>23.0</v>
      </c>
      <c r="AY100" s="48">
        <v>82337.20373763636</v>
      </c>
      <c r="AZ100" s="49">
        <v>-812.8373199014977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</row>
    <row r="101" ht="12.75" customHeight="1">
      <c r="A101" s="55" t="s">
        <v>17</v>
      </c>
      <c r="B101" s="57">
        <f t="shared" ref="B101:X101" si="267">IF(AND(ISBLANK(B22),ISBLANK(AD22)),"", B22-AD22)</f>
        <v>-8695</v>
      </c>
      <c r="C101" s="58">
        <f t="shared" si="267"/>
        <v>-1543.836157</v>
      </c>
      <c r="D101" s="59">
        <f t="shared" si="267"/>
        <v>503</v>
      </c>
      <c r="E101" s="59">
        <f t="shared" si="267"/>
        <v>328.3807427</v>
      </c>
      <c r="F101" s="57">
        <f t="shared" si="267"/>
        <v>838</v>
      </c>
      <c r="G101" s="58">
        <f t="shared" si="267"/>
        <v>1038.06287</v>
      </c>
      <c r="H101" s="59">
        <f t="shared" si="267"/>
        <v>483</v>
      </c>
      <c r="I101" s="59">
        <f t="shared" si="267"/>
        <v>702.8745416</v>
      </c>
      <c r="J101" s="57">
        <f t="shared" si="267"/>
        <v>-506</v>
      </c>
      <c r="K101" s="58">
        <f t="shared" si="267"/>
        <v>-3934.059283</v>
      </c>
      <c r="L101" s="59">
        <f t="shared" si="267"/>
        <v>-856</v>
      </c>
      <c r="M101" s="59">
        <f t="shared" si="267"/>
        <v>-11916.22208</v>
      </c>
      <c r="N101" s="57">
        <f t="shared" si="267"/>
        <v>-352</v>
      </c>
      <c r="O101" s="58">
        <f t="shared" si="267"/>
        <v>-10166.63096</v>
      </c>
      <c r="P101" s="59">
        <f t="shared" si="267"/>
        <v>-28</v>
      </c>
      <c r="Q101" s="59">
        <f t="shared" si="267"/>
        <v>-2396.829846</v>
      </c>
      <c r="R101" s="57">
        <f t="shared" si="267"/>
        <v>-9</v>
      </c>
      <c r="S101" s="58">
        <f t="shared" si="267"/>
        <v>-1094.123662</v>
      </c>
      <c r="T101" s="57">
        <f t="shared" si="267"/>
        <v>11</v>
      </c>
      <c r="U101" s="58">
        <f t="shared" si="267"/>
        <v>77684.99874</v>
      </c>
      <c r="V101" s="59">
        <f t="shared" si="267"/>
        <v>-8611</v>
      </c>
      <c r="W101" s="59">
        <f t="shared" si="267"/>
        <v>48702.61491</v>
      </c>
      <c r="X101" s="60">
        <f t="shared" si="267"/>
        <v>1.246188284</v>
      </c>
      <c r="Y101" s="1"/>
      <c r="Z101" s="1"/>
      <c r="AA101" s="1"/>
      <c r="AB101" s="1"/>
      <c r="AC101" s="55" t="s">
        <v>17</v>
      </c>
      <c r="AD101" s="57">
        <v>15816.0</v>
      </c>
      <c r="AE101" s="58">
        <v>3078.784469750027</v>
      </c>
      <c r="AF101" s="59">
        <v>2576.0</v>
      </c>
      <c r="AG101" s="59">
        <v>2155.940827579663</v>
      </c>
      <c r="AH101" s="57">
        <v>1454.0</v>
      </c>
      <c r="AI101" s="58">
        <v>2466.988031318473</v>
      </c>
      <c r="AJ101" s="59">
        <v>-241.0</v>
      </c>
      <c r="AK101" s="59">
        <v>69.80741714671603</v>
      </c>
      <c r="AL101" s="57">
        <v>-1485.0</v>
      </c>
      <c r="AM101" s="58">
        <v>-9719.053230426827</v>
      </c>
      <c r="AN101" s="59">
        <v>-1548.0</v>
      </c>
      <c r="AO101" s="59">
        <v>-21018.967697811255</v>
      </c>
      <c r="AP101" s="57">
        <v>-863.0</v>
      </c>
      <c r="AQ101" s="58">
        <v>-24633.434819142654</v>
      </c>
      <c r="AR101" s="59">
        <v>-114.0</v>
      </c>
      <c r="AS101" s="59">
        <v>-7157.377648985363</v>
      </c>
      <c r="AT101" s="57">
        <v>27.0</v>
      </c>
      <c r="AU101" s="58">
        <v>2821.156227947169</v>
      </c>
      <c r="AV101" s="57">
        <v>28.0</v>
      </c>
      <c r="AW101" s="58">
        <v>107141.04287700538</v>
      </c>
      <c r="AX101" s="59">
        <v>15650.0</v>
      </c>
      <c r="AY101" s="59">
        <v>55204.88645437977</v>
      </c>
      <c r="AZ101" s="60">
        <v>-0.9512744641927622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</row>
    <row r="103" ht="12.75" customHeight="1">
      <c r="A103" s="160" t="s">
        <v>54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60" t="s">
        <v>55</v>
      </c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</row>
    <row r="104" ht="12.75" customHeight="1">
      <c r="A104" s="3" t="s">
        <v>6</v>
      </c>
      <c r="B104" s="4" t="s">
        <v>7</v>
      </c>
      <c r="C104" s="5"/>
      <c r="D104" s="6" t="s">
        <v>8</v>
      </c>
      <c r="E104" s="5"/>
      <c r="F104" s="4" t="s">
        <v>9</v>
      </c>
      <c r="G104" s="5"/>
      <c r="H104" s="7" t="s">
        <v>10</v>
      </c>
      <c r="I104" s="8"/>
      <c r="J104" s="4" t="s">
        <v>11</v>
      </c>
      <c r="K104" s="5"/>
      <c r="L104" s="7" t="s">
        <v>12</v>
      </c>
      <c r="M104" s="8"/>
      <c r="N104" s="4" t="s">
        <v>13</v>
      </c>
      <c r="O104" s="5"/>
      <c r="P104" s="7" t="s">
        <v>14</v>
      </c>
      <c r="Q104" s="8"/>
      <c r="R104" s="4" t="s">
        <v>15</v>
      </c>
      <c r="S104" s="5"/>
      <c r="T104" s="4" t="s">
        <v>16</v>
      </c>
      <c r="U104" s="5"/>
      <c r="V104" s="7" t="s">
        <v>17</v>
      </c>
      <c r="W104" s="9"/>
      <c r="X104" s="10"/>
      <c r="Y104" s="1"/>
      <c r="Z104" s="1"/>
      <c r="AA104" s="1"/>
      <c r="AB104" s="1"/>
      <c r="AC104" s="3" t="s">
        <v>6</v>
      </c>
      <c r="AD104" s="4" t="s">
        <v>7</v>
      </c>
      <c r="AE104" s="5"/>
      <c r="AF104" s="6" t="s">
        <v>8</v>
      </c>
      <c r="AG104" s="5"/>
      <c r="AH104" s="4" t="s">
        <v>9</v>
      </c>
      <c r="AI104" s="5"/>
      <c r="AJ104" s="7" t="s">
        <v>10</v>
      </c>
      <c r="AK104" s="8"/>
      <c r="AL104" s="4" t="s">
        <v>11</v>
      </c>
      <c r="AM104" s="5"/>
      <c r="AN104" s="7" t="s">
        <v>12</v>
      </c>
      <c r="AO104" s="8"/>
      <c r="AP104" s="4" t="s">
        <v>13</v>
      </c>
      <c r="AQ104" s="5"/>
      <c r="AR104" s="7" t="s">
        <v>14</v>
      </c>
      <c r="AS104" s="8"/>
      <c r="AT104" s="4" t="s">
        <v>15</v>
      </c>
      <c r="AU104" s="5"/>
      <c r="AV104" s="4" t="s">
        <v>16</v>
      </c>
      <c r="AW104" s="5"/>
      <c r="AX104" s="7" t="s">
        <v>17</v>
      </c>
      <c r="AY104" s="9"/>
      <c r="AZ104" s="10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</row>
    <row r="105" ht="12.75" customHeight="1">
      <c r="A105" s="12"/>
      <c r="B105" s="13" t="s">
        <v>20</v>
      </c>
      <c r="C105" s="13" t="s">
        <v>21</v>
      </c>
      <c r="D105" s="14" t="s">
        <v>20</v>
      </c>
      <c r="E105" s="13" t="s">
        <v>21</v>
      </c>
      <c r="F105" s="13" t="s">
        <v>20</v>
      </c>
      <c r="G105" s="13" t="s">
        <v>21</v>
      </c>
      <c r="H105" s="13" t="s">
        <v>20</v>
      </c>
      <c r="I105" s="13" t="s">
        <v>21</v>
      </c>
      <c r="J105" s="13" t="s">
        <v>20</v>
      </c>
      <c r="K105" s="13" t="s">
        <v>21</v>
      </c>
      <c r="L105" s="13" t="s">
        <v>20</v>
      </c>
      <c r="M105" s="13" t="s">
        <v>21</v>
      </c>
      <c r="N105" s="13" t="s">
        <v>20</v>
      </c>
      <c r="O105" s="13" t="s">
        <v>21</v>
      </c>
      <c r="P105" s="13" t="s">
        <v>20</v>
      </c>
      <c r="Q105" s="13" t="s">
        <v>21</v>
      </c>
      <c r="R105" s="13" t="s">
        <v>20</v>
      </c>
      <c r="S105" s="13" t="s">
        <v>21</v>
      </c>
      <c r="T105" s="13" t="s">
        <v>20</v>
      </c>
      <c r="U105" s="13" t="s">
        <v>21</v>
      </c>
      <c r="V105" s="13" t="s">
        <v>20</v>
      </c>
      <c r="W105" s="13" t="s">
        <v>21</v>
      </c>
      <c r="X105" s="15" t="s">
        <v>22</v>
      </c>
      <c r="Y105" s="1"/>
      <c r="Z105" s="1"/>
      <c r="AA105" s="1"/>
      <c r="AB105" s="1"/>
      <c r="AC105" s="12"/>
      <c r="AD105" s="13" t="s">
        <v>20</v>
      </c>
      <c r="AE105" s="13" t="s">
        <v>21</v>
      </c>
      <c r="AF105" s="14" t="s">
        <v>20</v>
      </c>
      <c r="AG105" s="13" t="s">
        <v>21</v>
      </c>
      <c r="AH105" s="13" t="s">
        <v>20</v>
      </c>
      <c r="AI105" s="13" t="s">
        <v>21</v>
      </c>
      <c r="AJ105" s="13" t="s">
        <v>20</v>
      </c>
      <c r="AK105" s="13" t="s">
        <v>21</v>
      </c>
      <c r="AL105" s="13" t="s">
        <v>20</v>
      </c>
      <c r="AM105" s="13" t="s">
        <v>21</v>
      </c>
      <c r="AN105" s="13" t="s">
        <v>20</v>
      </c>
      <c r="AO105" s="13" t="s">
        <v>21</v>
      </c>
      <c r="AP105" s="13" t="s">
        <v>20</v>
      </c>
      <c r="AQ105" s="13" t="s">
        <v>21</v>
      </c>
      <c r="AR105" s="13" t="s">
        <v>20</v>
      </c>
      <c r="AS105" s="13" t="s">
        <v>21</v>
      </c>
      <c r="AT105" s="13" t="s">
        <v>20</v>
      </c>
      <c r="AU105" s="13" t="s">
        <v>21</v>
      </c>
      <c r="AV105" s="13" t="s">
        <v>20</v>
      </c>
      <c r="AW105" s="13" t="s">
        <v>21</v>
      </c>
      <c r="AX105" s="13" t="s">
        <v>20</v>
      </c>
      <c r="AY105" s="13" t="s">
        <v>21</v>
      </c>
      <c r="AZ105" s="15" t="s">
        <v>22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</row>
    <row r="106" ht="12.75" customHeight="1">
      <c r="A106" s="18">
        <v>1.0</v>
      </c>
      <c r="B106" s="19">
        <f t="shared" ref="B106:X106" si="268">IF(AD6=0,IF(B85="","","***"),B85/AD6*100)</f>
        <v>-34.02884073</v>
      </c>
      <c r="C106" s="20">
        <f t="shared" si="268"/>
        <v>-26.8177067</v>
      </c>
      <c r="D106" s="21">
        <f t="shared" si="268"/>
        <v>6.907361366</v>
      </c>
      <c r="E106" s="21">
        <f t="shared" si="268"/>
        <v>6.059087574</v>
      </c>
      <c r="F106" s="19">
        <f t="shared" si="268"/>
        <v>7.813401467</v>
      </c>
      <c r="G106" s="20">
        <f t="shared" si="268"/>
        <v>6.62676012</v>
      </c>
      <c r="H106" s="21">
        <f t="shared" si="268"/>
        <v>1.904193566</v>
      </c>
      <c r="I106" s="21">
        <f t="shared" si="268"/>
        <v>0.4449456035</v>
      </c>
      <c r="J106" s="19">
        <f t="shared" si="268"/>
        <v>-5.845985287</v>
      </c>
      <c r="K106" s="20">
        <f t="shared" si="268"/>
        <v>-6.13635415</v>
      </c>
      <c r="L106" s="21">
        <f t="shared" si="268"/>
        <v>-10.61852933</v>
      </c>
      <c r="M106" s="21">
        <f t="shared" si="268"/>
        <v>-10.75004488</v>
      </c>
      <c r="N106" s="19">
        <f t="shared" si="268"/>
        <v>-10.44776119</v>
      </c>
      <c r="O106" s="20">
        <f t="shared" si="268"/>
        <v>-10.57121289</v>
      </c>
      <c r="P106" s="21">
        <f t="shared" si="268"/>
        <v>-8.441558442</v>
      </c>
      <c r="Q106" s="21">
        <f t="shared" si="268"/>
        <v>-8.509178037</v>
      </c>
      <c r="R106" s="19">
        <f t="shared" si="268"/>
        <v>-38.46153846</v>
      </c>
      <c r="S106" s="20">
        <f t="shared" si="268"/>
        <v>-42.52945136</v>
      </c>
      <c r="T106" s="19" t="str">
        <f t="shared" si="268"/>
        <v/>
      </c>
      <c r="U106" s="20" t="str">
        <f t="shared" si="268"/>
        <v/>
      </c>
      <c r="V106" s="21">
        <f t="shared" si="268"/>
        <v>-9.517148836</v>
      </c>
      <c r="W106" s="22">
        <f t="shared" si="268"/>
        <v>-6.964890128</v>
      </c>
      <c r="X106" s="23">
        <f t="shared" si="268"/>
        <v>2.820709863</v>
      </c>
      <c r="Y106" s="1"/>
      <c r="Z106" s="1"/>
      <c r="AA106" s="1"/>
      <c r="AB106" s="1"/>
      <c r="AC106" s="18">
        <v>1.0</v>
      </c>
      <c r="AD106" s="19">
        <v>157.42430526752383</v>
      </c>
      <c r="AE106" s="20">
        <v>112.58190228926193</v>
      </c>
      <c r="AF106" s="21">
        <v>26.552667578659367</v>
      </c>
      <c r="AG106" s="21">
        <v>32.096015175769566</v>
      </c>
      <c r="AH106" s="19">
        <v>4.6489563567362495</v>
      </c>
      <c r="AI106" s="20">
        <v>6.510237308367024</v>
      </c>
      <c r="AJ106" s="21">
        <v>-7.641046197013722</v>
      </c>
      <c r="AK106" s="21">
        <v>-6.396875112464826</v>
      </c>
      <c r="AL106" s="19">
        <v>-14.21858216970999</v>
      </c>
      <c r="AM106" s="20">
        <v>-13.465627201146404</v>
      </c>
      <c r="AN106" s="21">
        <v>-17.544051658093466</v>
      </c>
      <c r="AO106" s="21">
        <v>-17.076552625889292</v>
      </c>
      <c r="AP106" s="19">
        <v>-17.113402061855666</v>
      </c>
      <c r="AQ106" s="20">
        <v>-16.99575632413442</v>
      </c>
      <c r="AR106" s="21">
        <v>-22.22222222222223</v>
      </c>
      <c r="AS106" s="21">
        <v>-22.427612574227823</v>
      </c>
      <c r="AT106" s="19">
        <v>-7.142857142857139</v>
      </c>
      <c r="AU106" s="20">
        <v>-5.325883752549288</v>
      </c>
      <c r="AV106" s="19"/>
      <c r="AW106" s="20"/>
      <c r="AX106" s="21">
        <v>15.483413442597111</v>
      </c>
      <c r="AY106" s="22">
        <v>-12.349394212406935</v>
      </c>
      <c r="AZ106" s="23">
        <v>-24.10113004569162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</row>
    <row r="107" ht="12.75" customHeight="1">
      <c r="A107" s="24">
        <v>2.0</v>
      </c>
      <c r="B107" s="25">
        <f t="shared" ref="B107:X107" si="269">IF(AD7=0,IF(B86="","","***"),B86/AD7*100)</f>
        <v>-32.78481013</v>
      </c>
      <c r="C107" s="26">
        <f t="shared" si="269"/>
        <v>-34.38085496</v>
      </c>
      <c r="D107" s="27">
        <f t="shared" si="269"/>
        <v>-12.24707135</v>
      </c>
      <c r="E107" s="27">
        <f t="shared" si="269"/>
        <v>-10.552345</v>
      </c>
      <c r="F107" s="25">
        <f t="shared" si="269"/>
        <v>-4.892601432</v>
      </c>
      <c r="G107" s="26">
        <f t="shared" si="269"/>
        <v>-4.654203742</v>
      </c>
      <c r="H107" s="27">
        <f t="shared" si="269"/>
        <v>2.528862012</v>
      </c>
      <c r="I107" s="27">
        <f t="shared" si="269"/>
        <v>1.655683907</v>
      </c>
      <c r="J107" s="25">
        <f t="shared" si="269"/>
        <v>3.305563021</v>
      </c>
      <c r="K107" s="26">
        <f t="shared" si="269"/>
        <v>2.779012807</v>
      </c>
      <c r="L107" s="27">
        <f t="shared" si="269"/>
        <v>-5.291970803</v>
      </c>
      <c r="M107" s="27">
        <f t="shared" si="269"/>
        <v>-5.061970816</v>
      </c>
      <c r="N107" s="25">
        <f t="shared" si="269"/>
        <v>-9.965437788</v>
      </c>
      <c r="O107" s="26">
        <f t="shared" si="269"/>
        <v>-10.41778569</v>
      </c>
      <c r="P107" s="27">
        <f t="shared" si="269"/>
        <v>-18.06451613</v>
      </c>
      <c r="Q107" s="27">
        <f t="shared" si="269"/>
        <v>-18.86342913</v>
      </c>
      <c r="R107" s="25">
        <f t="shared" si="269"/>
        <v>-23.07692308</v>
      </c>
      <c r="S107" s="26">
        <f t="shared" si="269"/>
        <v>-37.5781291</v>
      </c>
      <c r="T107" s="25" t="str">
        <f t="shared" si="269"/>
        <v/>
      </c>
      <c r="U107" s="26" t="str">
        <f t="shared" si="269"/>
        <v/>
      </c>
      <c r="V107" s="27">
        <f t="shared" si="269"/>
        <v>-3.879418401</v>
      </c>
      <c r="W107" s="27">
        <f t="shared" si="269"/>
        <v>-6.367294932</v>
      </c>
      <c r="X107" s="28">
        <f t="shared" si="269"/>
        <v>-2.588287014</v>
      </c>
      <c r="Y107" s="1"/>
      <c r="Z107" s="1"/>
      <c r="AA107" s="1"/>
      <c r="AB107" s="1"/>
      <c r="AC107" s="24">
        <v>2.0</v>
      </c>
      <c r="AD107" s="25">
        <v>295.0</v>
      </c>
      <c r="AE107" s="26">
        <v>261.67966583896776</v>
      </c>
      <c r="AF107" s="27">
        <v>118.88111888111888</v>
      </c>
      <c r="AG107" s="27">
        <v>117.93225370443662</v>
      </c>
      <c r="AH107" s="25">
        <v>72.25077081192188</v>
      </c>
      <c r="AI107" s="26">
        <v>72.20622630392188</v>
      </c>
      <c r="AJ107" s="27">
        <v>26.40722724113968</v>
      </c>
      <c r="AK107" s="27">
        <v>25.646920446045996</v>
      </c>
      <c r="AL107" s="25">
        <v>5.620210048254336</v>
      </c>
      <c r="AM107" s="26">
        <v>5.204365846329026</v>
      </c>
      <c r="AN107" s="27">
        <v>-5.841924398625423</v>
      </c>
      <c r="AO107" s="27">
        <v>-6.029287106270402</v>
      </c>
      <c r="AP107" s="25">
        <v>-11.338100102145049</v>
      </c>
      <c r="AQ107" s="26">
        <v>-11.402803680026665</v>
      </c>
      <c r="AR107" s="27">
        <v>-6.626506024096386</v>
      </c>
      <c r="AS107" s="27">
        <v>-6.9057359512276975</v>
      </c>
      <c r="AT107" s="25">
        <v>8.333333333333329</v>
      </c>
      <c r="AU107" s="26">
        <v>12.747573687994219</v>
      </c>
      <c r="AV107" s="25"/>
      <c r="AW107" s="26"/>
      <c r="AX107" s="27">
        <v>17.056708972195736</v>
      </c>
      <c r="AY107" s="27">
        <v>-2.781562809927877</v>
      </c>
      <c r="AZ107" s="28">
        <v>-16.94757349349004</v>
      </c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</row>
    <row r="108" ht="12.75" customHeight="1">
      <c r="A108" s="24">
        <v>3.0</v>
      </c>
      <c r="B108" s="25">
        <f t="shared" ref="B108:X108" si="270">IF(AD8=0,IF(B87="","","***"),B87/AD8*100)</f>
        <v>-17.07317073</v>
      </c>
      <c r="C108" s="26">
        <f t="shared" si="270"/>
        <v>-20.68603518</v>
      </c>
      <c r="D108" s="27">
        <f t="shared" si="270"/>
        <v>7.142857143</v>
      </c>
      <c r="E108" s="27">
        <f t="shared" si="270"/>
        <v>7.582124871</v>
      </c>
      <c r="F108" s="25">
        <f t="shared" si="270"/>
        <v>1.260504202</v>
      </c>
      <c r="G108" s="26">
        <f t="shared" si="270"/>
        <v>1.832155972</v>
      </c>
      <c r="H108" s="27">
        <f t="shared" si="270"/>
        <v>13.36032389</v>
      </c>
      <c r="I108" s="27">
        <f t="shared" si="270"/>
        <v>15.6746867</v>
      </c>
      <c r="J108" s="25">
        <f t="shared" si="270"/>
        <v>2.564102564</v>
      </c>
      <c r="K108" s="26">
        <f t="shared" si="270"/>
        <v>3.194418887</v>
      </c>
      <c r="L108" s="27">
        <f t="shared" si="270"/>
        <v>-1.511535402</v>
      </c>
      <c r="M108" s="27">
        <f t="shared" si="270"/>
        <v>-1.934010965</v>
      </c>
      <c r="N108" s="25">
        <f t="shared" si="270"/>
        <v>-7.357859532</v>
      </c>
      <c r="O108" s="26">
        <f t="shared" si="270"/>
        <v>-7.25231342</v>
      </c>
      <c r="P108" s="27">
        <f t="shared" si="270"/>
        <v>-2.564102564</v>
      </c>
      <c r="Q108" s="27">
        <f t="shared" si="270"/>
        <v>-2.908081263</v>
      </c>
      <c r="R108" s="25">
        <f t="shared" si="270"/>
        <v>-37.5</v>
      </c>
      <c r="S108" s="26">
        <f t="shared" si="270"/>
        <v>-34.16766871</v>
      </c>
      <c r="T108" s="25" t="str">
        <f t="shared" si="270"/>
        <v/>
      </c>
      <c r="U108" s="26" t="str">
        <f t="shared" si="270"/>
        <v/>
      </c>
      <c r="V108" s="27">
        <f t="shared" si="270"/>
        <v>0.8587570621</v>
      </c>
      <c r="W108" s="27">
        <f t="shared" si="270"/>
        <v>-3.415155569</v>
      </c>
      <c r="X108" s="28">
        <f t="shared" si="270"/>
        <v>-4.237522607</v>
      </c>
      <c r="Y108" s="1"/>
      <c r="Z108" s="1"/>
      <c r="AA108" s="1"/>
      <c r="AB108" s="1"/>
      <c r="AC108" s="24">
        <v>3.0</v>
      </c>
      <c r="AD108" s="25">
        <v>583.3333333333334</v>
      </c>
      <c r="AE108" s="26">
        <v>524.5078624646071</v>
      </c>
      <c r="AF108" s="27">
        <v>348.0</v>
      </c>
      <c r="AG108" s="27">
        <v>343.58801120749314</v>
      </c>
      <c r="AH108" s="25">
        <v>138.0</v>
      </c>
      <c r="AI108" s="26">
        <v>131.74952898207016</v>
      </c>
      <c r="AJ108" s="27">
        <v>55.67226890756302</v>
      </c>
      <c r="AK108" s="27">
        <v>51.05810045578656</v>
      </c>
      <c r="AL108" s="25">
        <v>25.0308261405672</v>
      </c>
      <c r="AM108" s="26">
        <v>23.709608537874303</v>
      </c>
      <c r="AN108" s="27">
        <v>5.012531328320804</v>
      </c>
      <c r="AO108" s="27">
        <v>3.9312956011786753</v>
      </c>
      <c r="AP108" s="25">
        <v>-10.210210210210207</v>
      </c>
      <c r="AQ108" s="26">
        <v>-11.528037096240894</v>
      </c>
      <c r="AR108" s="27">
        <v>-17.02127659574468</v>
      </c>
      <c r="AS108" s="27">
        <v>-17.63591930546191</v>
      </c>
      <c r="AT108" s="25">
        <v>-27.272727272727266</v>
      </c>
      <c r="AU108" s="26">
        <v>-32.453670746078515</v>
      </c>
      <c r="AV108" s="25"/>
      <c r="AW108" s="26"/>
      <c r="AX108" s="27">
        <v>17.49867233138609</v>
      </c>
      <c r="AY108" s="27">
        <v>-3.427865018781418</v>
      </c>
      <c r="AZ108" s="28">
        <v>-17.81002026231205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</row>
    <row r="109" ht="12.75" customHeight="1">
      <c r="A109" s="24">
        <v>4.0</v>
      </c>
      <c r="B109" s="25">
        <f t="shared" ref="B109:X109" si="271">IF(AD9=0,IF(B88="","","***"),B88/AD9*100)</f>
        <v>-50</v>
      </c>
      <c r="C109" s="26">
        <f t="shared" si="271"/>
        <v>-66.38633903</v>
      </c>
      <c r="D109" s="27">
        <f t="shared" si="271"/>
        <v>-45.16129032</v>
      </c>
      <c r="E109" s="27">
        <f t="shared" si="271"/>
        <v>-49.35647546</v>
      </c>
      <c r="F109" s="25">
        <f t="shared" si="271"/>
        <v>-28.78787879</v>
      </c>
      <c r="G109" s="26">
        <f t="shared" si="271"/>
        <v>-23.67556769</v>
      </c>
      <c r="H109" s="27">
        <f t="shared" si="271"/>
        <v>-2.4</v>
      </c>
      <c r="I109" s="27">
        <f t="shared" si="271"/>
        <v>0.9121199649</v>
      </c>
      <c r="J109" s="25">
        <f t="shared" si="271"/>
        <v>24.16107383</v>
      </c>
      <c r="K109" s="26">
        <f t="shared" si="271"/>
        <v>21.40647568</v>
      </c>
      <c r="L109" s="27">
        <f t="shared" si="271"/>
        <v>4.590818363</v>
      </c>
      <c r="M109" s="27">
        <f t="shared" si="271"/>
        <v>4.568766928</v>
      </c>
      <c r="N109" s="25">
        <f t="shared" si="271"/>
        <v>-1.219512195</v>
      </c>
      <c r="O109" s="26">
        <f t="shared" si="271"/>
        <v>-3.624475172</v>
      </c>
      <c r="P109" s="27">
        <f t="shared" si="271"/>
        <v>-10.34482759</v>
      </c>
      <c r="Q109" s="27">
        <f t="shared" si="271"/>
        <v>-12.51846615</v>
      </c>
      <c r="R109" s="25">
        <f t="shared" si="271"/>
        <v>-41.66666667</v>
      </c>
      <c r="S109" s="26">
        <f t="shared" si="271"/>
        <v>-32.83692754</v>
      </c>
      <c r="T109" s="25" t="str">
        <f t="shared" si="271"/>
        <v/>
      </c>
      <c r="U109" s="26" t="str">
        <f t="shared" si="271"/>
        <v/>
      </c>
      <c r="V109" s="27">
        <f t="shared" si="271"/>
        <v>1.774470521</v>
      </c>
      <c r="W109" s="27">
        <f t="shared" si="271"/>
        <v>-3.038952037</v>
      </c>
      <c r="X109" s="28">
        <f t="shared" si="271"/>
        <v>-4.729498992</v>
      </c>
      <c r="Y109" s="1"/>
      <c r="Z109" s="1"/>
      <c r="AA109" s="1"/>
      <c r="AB109" s="1"/>
      <c r="AC109" s="24">
        <v>4.0</v>
      </c>
      <c r="AD109" s="25">
        <v>900.0</v>
      </c>
      <c r="AE109" s="26">
        <v>1026.9433593663325</v>
      </c>
      <c r="AF109" s="27">
        <v>520.0</v>
      </c>
      <c r="AG109" s="27">
        <v>597.0046954084581</v>
      </c>
      <c r="AH109" s="25">
        <v>144.44444444444446</v>
      </c>
      <c r="AI109" s="26">
        <v>135.08089462542156</v>
      </c>
      <c r="AJ109" s="27">
        <v>98.4126984126984</v>
      </c>
      <c r="AK109" s="27">
        <v>89.90425749464569</v>
      </c>
      <c r="AL109" s="25">
        <v>37.96296296296296</v>
      </c>
      <c r="AM109" s="26">
        <v>35.13005214778755</v>
      </c>
      <c r="AN109" s="27">
        <v>17.605633802816897</v>
      </c>
      <c r="AO109" s="27">
        <v>16.366481555240668</v>
      </c>
      <c r="AP109" s="25">
        <v>-17.449664429530202</v>
      </c>
      <c r="AQ109" s="26">
        <v>-16.389147393686073</v>
      </c>
      <c r="AR109" s="27">
        <v>-26.271186440677965</v>
      </c>
      <c r="AS109" s="27">
        <v>-24.261253426119254</v>
      </c>
      <c r="AT109" s="25">
        <v>-7.692307692307693</v>
      </c>
      <c r="AU109" s="26">
        <v>-3.2925697538747443</v>
      </c>
      <c r="AV109" s="25"/>
      <c r="AW109" s="26"/>
      <c r="AX109" s="27">
        <v>14.332460732984288</v>
      </c>
      <c r="AY109" s="27">
        <v>-7.754779379169932</v>
      </c>
      <c r="AZ109" s="28">
        <v>-19.318433252073078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</row>
    <row r="110" ht="12.75" customHeight="1">
      <c r="A110" s="24">
        <v>5.0</v>
      </c>
      <c r="B110" s="25" t="str">
        <f t="shared" ref="B110:X110" si="272">IF(AD10=0,IF(B89="","","***"),B89/AD10*100)</f>
        <v>***</v>
      </c>
      <c r="C110" s="26" t="str">
        <f t="shared" si="272"/>
        <v>***</v>
      </c>
      <c r="D110" s="27">
        <f t="shared" si="272"/>
        <v>-88.88888889</v>
      </c>
      <c r="E110" s="27">
        <f t="shared" si="272"/>
        <v>-88.45481347</v>
      </c>
      <c r="F110" s="25">
        <f t="shared" si="272"/>
        <v>-31.81818182</v>
      </c>
      <c r="G110" s="26">
        <f t="shared" si="272"/>
        <v>-36.1948755</v>
      </c>
      <c r="H110" s="27">
        <f t="shared" si="272"/>
        <v>-14.70588235</v>
      </c>
      <c r="I110" s="27">
        <f t="shared" si="272"/>
        <v>-12.27683447</v>
      </c>
      <c r="J110" s="25">
        <f t="shared" si="272"/>
        <v>-7.80141844</v>
      </c>
      <c r="K110" s="26">
        <f t="shared" si="272"/>
        <v>-5.680163398</v>
      </c>
      <c r="L110" s="27">
        <f t="shared" si="272"/>
        <v>25.24271845</v>
      </c>
      <c r="M110" s="27">
        <f t="shared" si="272"/>
        <v>22.1741813</v>
      </c>
      <c r="N110" s="25">
        <f t="shared" si="272"/>
        <v>9.523809524</v>
      </c>
      <c r="O110" s="26">
        <f t="shared" si="272"/>
        <v>9.568709129</v>
      </c>
      <c r="P110" s="27">
        <f t="shared" si="272"/>
        <v>-9.756097561</v>
      </c>
      <c r="Q110" s="27">
        <f t="shared" si="272"/>
        <v>-10.83022012</v>
      </c>
      <c r="R110" s="25">
        <f t="shared" si="272"/>
        <v>-33.33333333</v>
      </c>
      <c r="S110" s="26">
        <f t="shared" si="272"/>
        <v>-33.35839365</v>
      </c>
      <c r="T110" s="25" t="str">
        <f t="shared" si="272"/>
        <v/>
      </c>
      <c r="U110" s="26" t="str">
        <f t="shared" si="272"/>
        <v/>
      </c>
      <c r="V110" s="27">
        <f t="shared" si="272"/>
        <v>5.740528129</v>
      </c>
      <c r="W110" s="27">
        <f t="shared" si="272"/>
        <v>1.073051512</v>
      </c>
      <c r="X110" s="28">
        <f t="shared" si="272"/>
        <v>-4.414084835</v>
      </c>
      <c r="Y110" s="1"/>
      <c r="Z110" s="1"/>
      <c r="AA110" s="1"/>
      <c r="AB110" s="1"/>
      <c r="AC110" s="24">
        <v>5.0</v>
      </c>
      <c r="AD110" s="25"/>
      <c r="AE110" s="26"/>
      <c r="AF110" s="27">
        <v>200.0</v>
      </c>
      <c r="AG110" s="27">
        <v>192.35718190882216</v>
      </c>
      <c r="AH110" s="25">
        <v>633.3333333333334</v>
      </c>
      <c r="AI110" s="26">
        <v>591.7894012944981</v>
      </c>
      <c r="AJ110" s="27">
        <v>200.0</v>
      </c>
      <c r="AK110" s="27">
        <v>211.9429544096161</v>
      </c>
      <c r="AL110" s="25">
        <v>88.0</v>
      </c>
      <c r="AM110" s="26">
        <v>85.72498242532777</v>
      </c>
      <c r="AN110" s="27">
        <v>17.714285714285708</v>
      </c>
      <c r="AO110" s="27">
        <v>13.554662111539827</v>
      </c>
      <c r="AP110" s="25">
        <v>-3.606557377049185</v>
      </c>
      <c r="AQ110" s="26">
        <v>-7.183929457415488</v>
      </c>
      <c r="AR110" s="27">
        <v>-27.43362831858407</v>
      </c>
      <c r="AS110" s="27">
        <v>-28.06605141693325</v>
      </c>
      <c r="AT110" s="25">
        <v>66.66666666666666</v>
      </c>
      <c r="AU110" s="26">
        <v>61.58027274823104</v>
      </c>
      <c r="AV110" s="25"/>
      <c r="AW110" s="26"/>
      <c r="AX110" s="27">
        <v>21.478382147838218</v>
      </c>
      <c r="AY110" s="27">
        <v>-4.87878750667042</v>
      </c>
      <c r="AZ110" s="28">
        <v>-21.697004181725234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</row>
    <row r="111" ht="12.75" customHeight="1">
      <c r="A111" s="24">
        <v>6.0</v>
      </c>
      <c r="B111" s="25" t="str">
        <f t="shared" ref="B111:X111" si="273">IF(AD11=0,IF(B90="","","***"),B90/AD11*100)</f>
        <v/>
      </c>
      <c r="C111" s="26" t="str">
        <f t="shared" si="273"/>
        <v/>
      </c>
      <c r="D111" s="27">
        <f t="shared" si="273"/>
        <v>-100</v>
      </c>
      <c r="E111" s="27">
        <f t="shared" si="273"/>
        <v>-100</v>
      </c>
      <c r="F111" s="25">
        <f t="shared" si="273"/>
        <v>20</v>
      </c>
      <c r="G111" s="26">
        <f t="shared" si="273"/>
        <v>-2.784553608</v>
      </c>
      <c r="H111" s="27">
        <f t="shared" si="273"/>
        <v>-40.54054054</v>
      </c>
      <c r="I111" s="27">
        <f t="shared" si="273"/>
        <v>-40.42391253</v>
      </c>
      <c r="J111" s="25">
        <f t="shared" si="273"/>
        <v>78.26086957</v>
      </c>
      <c r="K111" s="26">
        <f t="shared" si="273"/>
        <v>81.25993712</v>
      </c>
      <c r="L111" s="27">
        <f t="shared" si="273"/>
        <v>9.649122807</v>
      </c>
      <c r="M111" s="27">
        <f t="shared" si="273"/>
        <v>9.171894027</v>
      </c>
      <c r="N111" s="25">
        <f t="shared" si="273"/>
        <v>4.6875</v>
      </c>
      <c r="O111" s="26">
        <f t="shared" si="273"/>
        <v>1.962374989</v>
      </c>
      <c r="P111" s="27">
        <f t="shared" si="273"/>
        <v>-6.944444444</v>
      </c>
      <c r="Q111" s="27">
        <f t="shared" si="273"/>
        <v>-8.87823923</v>
      </c>
      <c r="R111" s="25">
        <f t="shared" si="273"/>
        <v>37.5</v>
      </c>
      <c r="S111" s="26">
        <f t="shared" si="273"/>
        <v>41.34356472</v>
      </c>
      <c r="T111" s="25" t="str">
        <f t="shared" si="273"/>
        <v/>
      </c>
      <c r="U111" s="26" t="str">
        <f t="shared" si="273"/>
        <v/>
      </c>
      <c r="V111" s="27">
        <f t="shared" si="273"/>
        <v>7.306889353</v>
      </c>
      <c r="W111" s="27">
        <f t="shared" si="273"/>
        <v>3.228147812</v>
      </c>
      <c r="X111" s="28">
        <f t="shared" si="273"/>
        <v>-3.801006222</v>
      </c>
      <c r="Y111" s="1"/>
      <c r="Z111" s="1"/>
      <c r="AA111" s="1"/>
      <c r="AB111" s="1"/>
      <c r="AC111" s="24">
        <v>6.0</v>
      </c>
      <c r="AD111" s="25"/>
      <c r="AE111" s="26"/>
      <c r="AF111" s="27">
        <v>400.0</v>
      </c>
      <c r="AG111" s="27">
        <v>402.29166666666674</v>
      </c>
      <c r="AH111" s="25"/>
      <c r="AI111" s="26"/>
      <c r="AJ111" s="27">
        <v>516.6666666666666</v>
      </c>
      <c r="AK111" s="27">
        <v>562.948519392313</v>
      </c>
      <c r="AL111" s="25">
        <v>109.0909090909091</v>
      </c>
      <c r="AM111" s="26">
        <v>112.90567272323466</v>
      </c>
      <c r="AN111" s="27">
        <v>40.74074074074073</v>
      </c>
      <c r="AO111" s="27">
        <v>34.61822098678306</v>
      </c>
      <c r="AP111" s="25">
        <v>8.474576271186436</v>
      </c>
      <c r="AQ111" s="26">
        <v>9.795729069886164</v>
      </c>
      <c r="AR111" s="27">
        <v>1.4084507042253591</v>
      </c>
      <c r="AS111" s="27">
        <v>0.5299516425932467</v>
      </c>
      <c r="AT111" s="25">
        <v>33.33333333333334</v>
      </c>
      <c r="AU111" s="26">
        <v>25.477684382346837</v>
      </c>
      <c r="AV111" s="25"/>
      <c r="AW111" s="26"/>
      <c r="AX111" s="27">
        <v>31.5934065934066</v>
      </c>
      <c r="AY111" s="27">
        <v>11.979800928065885</v>
      </c>
      <c r="AZ111" s="28">
        <v>-14.904702426271442</v>
      </c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</row>
    <row r="112" ht="12.75" customHeight="1">
      <c r="A112" s="24">
        <v>7.0</v>
      </c>
      <c r="B112" s="25" t="str">
        <f t="shared" ref="B112:X112" si="274">IF(AD12=0,IF(B91="","","***"),B91/AD12*100)</f>
        <v/>
      </c>
      <c r="C112" s="26" t="str">
        <f t="shared" si="274"/>
        <v/>
      </c>
      <c r="D112" s="27" t="str">
        <f t="shared" si="274"/>
        <v/>
      </c>
      <c r="E112" s="27" t="str">
        <f t="shared" si="274"/>
        <v/>
      </c>
      <c r="F112" s="25">
        <f t="shared" si="274"/>
        <v>-28.57142857</v>
      </c>
      <c r="G112" s="26">
        <f t="shared" si="274"/>
        <v>-15.74982881</v>
      </c>
      <c r="H112" s="27">
        <f t="shared" si="274"/>
        <v>-26.66666667</v>
      </c>
      <c r="I112" s="27">
        <f t="shared" si="274"/>
        <v>-33.46207137</v>
      </c>
      <c r="J112" s="25">
        <f t="shared" si="274"/>
        <v>38.46153846</v>
      </c>
      <c r="K112" s="26">
        <f t="shared" si="274"/>
        <v>31.0225975</v>
      </c>
      <c r="L112" s="27">
        <f t="shared" si="274"/>
        <v>16.07142857</v>
      </c>
      <c r="M112" s="27">
        <f t="shared" si="274"/>
        <v>19.72903824</v>
      </c>
      <c r="N112" s="25">
        <f t="shared" si="274"/>
        <v>16.27906977</v>
      </c>
      <c r="O112" s="26">
        <f t="shared" si="274"/>
        <v>13.08444704</v>
      </c>
      <c r="P112" s="27">
        <f t="shared" si="274"/>
        <v>-5.172413793</v>
      </c>
      <c r="Q112" s="27">
        <f t="shared" si="274"/>
        <v>-7.509022466</v>
      </c>
      <c r="R112" s="25">
        <f t="shared" si="274"/>
        <v>-23.07692308</v>
      </c>
      <c r="S112" s="26">
        <f t="shared" si="274"/>
        <v>-17.05078828</v>
      </c>
      <c r="T112" s="25" t="str">
        <f t="shared" si="274"/>
        <v/>
      </c>
      <c r="U112" s="26" t="str">
        <f t="shared" si="274"/>
        <v/>
      </c>
      <c r="V112" s="27">
        <f t="shared" si="274"/>
        <v>9.210526316</v>
      </c>
      <c r="W112" s="27">
        <f t="shared" si="274"/>
        <v>1.641297665</v>
      </c>
      <c r="X112" s="28">
        <f t="shared" si="274"/>
        <v>-6.93085997</v>
      </c>
      <c r="Y112" s="1"/>
      <c r="Z112" s="1"/>
      <c r="AA112" s="1"/>
      <c r="AB112" s="1"/>
      <c r="AC112" s="24">
        <v>7.0</v>
      </c>
      <c r="AD112" s="25"/>
      <c r="AE112" s="26"/>
      <c r="AF112" s="27"/>
      <c r="AG112" s="27"/>
      <c r="AH112" s="25"/>
      <c r="AI112" s="26"/>
      <c r="AJ112" s="27">
        <v>114.28571428571428</v>
      </c>
      <c r="AK112" s="27">
        <v>117.76462548192853</v>
      </c>
      <c r="AL112" s="25">
        <v>136.36363636363637</v>
      </c>
      <c r="AM112" s="26">
        <v>138.62044556952213</v>
      </c>
      <c r="AN112" s="27">
        <v>69.69696969696969</v>
      </c>
      <c r="AO112" s="27">
        <v>66.24433183881752</v>
      </c>
      <c r="AP112" s="25">
        <v>21.698113207547166</v>
      </c>
      <c r="AQ112" s="26">
        <v>17.859097358165485</v>
      </c>
      <c r="AR112" s="27">
        <v>-9.375</v>
      </c>
      <c r="AS112" s="27">
        <v>-11.735806301786141</v>
      </c>
      <c r="AT112" s="25">
        <v>-27.77777777777777</v>
      </c>
      <c r="AU112" s="26">
        <v>-35.636817255797766</v>
      </c>
      <c r="AV112" s="25"/>
      <c r="AW112" s="26"/>
      <c r="AX112" s="27">
        <v>27.196652719665266</v>
      </c>
      <c r="AY112" s="27">
        <v>-2.713345849465526</v>
      </c>
      <c r="AZ112" s="28">
        <v>-23.514768611915343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</row>
    <row r="113" ht="12.75" customHeight="1">
      <c r="A113" s="24">
        <v>8.0</v>
      </c>
      <c r="B113" s="25" t="str">
        <f t="shared" ref="B113:X113" si="275">IF(AD13=0,IF(B92="","","***"),B92/AD13*100)</f>
        <v/>
      </c>
      <c r="C113" s="26" t="str">
        <f t="shared" si="275"/>
        <v/>
      </c>
      <c r="D113" s="27">
        <f t="shared" si="275"/>
        <v>-100</v>
      </c>
      <c r="E113" s="27">
        <f t="shared" si="275"/>
        <v>-100</v>
      </c>
      <c r="F113" s="25">
        <f t="shared" si="275"/>
        <v>-75</v>
      </c>
      <c r="G113" s="26">
        <f t="shared" si="275"/>
        <v>-69.69205835</v>
      </c>
      <c r="H113" s="27">
        <f t="shared" si="275"/>
        <v>-60</v>
      </c>
      <c r="I113" s="27">
        <f t="shared" si="275"/>
        <v>-60.40521075</v>
      </c>
      <c r="J113" s="25">
        <f t="shared" si="275"/>
        <v>-9.523809524</v>
      </c>
      <c r="K113" s="26">
        <f t="shared" si="275"/>
        <v>-13.72743083</v>
      </c>
      <c r="L113" s="27">
        <f t="shared" si="275"/>
        <v>65.38461538</v>
      </c>
      <c r="M113" s="27">
        <f t="shared" si="275"/>
        <v>62.53412267</v>
      </c>
      <c r="N113" s="25">
        <f t="shared" si="275"/>
        <v>-1.162790698</v>
      </c>
      <c r="O113" s="26">
        <f t="shared" si="275"/>
        <v>-5.420278543</v>
      </c>
      <c r="P113" s="27">
        <f t="shared" si="275"/>
        <v>-22.03389831</v>
      </c>
      <c r="Q113" s="27">
        <f t="shared" si="275"/>
        <v>-27.28211356</v>
      </c>
      <c r="R113" s="25">
        <f t="shared" si="275"/>
        <v>28.57142857</v>
      </c>
      <c r="S113" s="26">
        <f t="shared" si="275"/>
        <v>22.7769201</v>
      </c>
      <c r="T113" s="25" t="str">
        <f t="shared" si="275"/>
        <v/>
      </c>
      <c r="U113" s="26" t="str">
        <f t="shared" si="275"/>
        <v/>
      </c>
      <c r="V113" s="27">
        <f t="shared" si="275"/>
        <v>-5</v>
      </c>
      <c r="W113" s="27">
        <f t="shared" si="275"/>
        <v>-9.861908867</v>
      </c>
      <c r="X113" s="28">
        <f t="shared" si="275"/>
        <v>-5.117798807</v>
      </c>
      <c r="Y113" s="1"/>
      <c r="Z113" s="1"/>
      <c r="AA113" s="1"/>
      <c r="AB113" s="1"/>
      <c r="AC113" s="24">
        <v>8.0</v>
      </c>
      <c r="AD113" s="25"/>
      <c r="AE113" s="26"/>
      <c r="AF113" s="27"/>
      <c r="AG113" s="27"/>
      <c r="AH113" s="25"/>
      <c r="AI113" s="26"/>
      <c r="AJ113" s="27"/>
      <c r="AK113" s="27"/>
      <c r="AL113" s="25">
        <v>162.5</v>
      </c>
      <c r="AM113" s="26">
        <v>173.12993979832396</v>
      </c>
      <c r="AN113" s="27">
        <v>36.84210526315789</v>
      </c>
      <c r="AO113" s="27">
        <v>41.00646123573634</v>
      </c>
      <c r="AP113" s="25">
        <v>28.358208955223887</v>
      </c>
      <c r="AQ113" s="26">
        <v>26.60029862862156</v>
      </c>
      <c r="AR113" s="27">
        <v>3.5087719298245617</v>
      </c>
      <c r="AS113" s="27">
        <v>3.2689834486804443</v>
      </c>
      <c r="AT113" s="25">
        <v>-61.111111111111114</v>
      </c>
      <c r="AU113" s="26">
        <v>-61.76061307973062</v>
      </c>
      <c r="AV113" s="25"/>
      <c r="AW113" s="26"/>
      <c r="AX113" s="27">
        <v>30.177514792899416</v>
      </c>
      <c r="AY113" s="27">
        <v>-6.98804378945448</v>
      </c>
      <c r="AZ113" s="28">
        <v>-28.549906365535477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</row>
    <row r="114" ht="12.75" customHeight="1">
      <c r="A114" s="24">
        <v>9.0</v>
      </c>
      <c r="B114" s="25" t="str">
        <f t="shared" ref="B114:X114" si="276">IF(AD14=0,IF(B93="","","***"),B93/AD14*100)</f>
        <v/>
      </c>
      <c r="C114" s="26" t="str">
        <f t="shared" si="276"/>
        <v/>
      </c>
      <c r="D114" s="27" t="str">
        <f t="shared" si="276"/>
        <v/>
      </c>
      <c r="E114" s="27" t="str">
        <f t="shared" si="276"/>
        <v/>
      </c>
      <c r="F114" s="25">
        <f t="shared" si="276"/>
        <v>-100</v>
      </c>
      <c r="G114" s="26">
        <f t="shared" si="276"/>
        <v>-100</v>
      </c>
      <c r="H114" s="27">
        <f t="shared" si="276"/>
        <v>-42.85714286</v>
      </c>
      <c r="I114" s="27">
        <f t="shared" si="276"/>
        <v>-36.0993622</v>
      </c>
      <c r="J114" s="25">
        <f t="shared" si="276"/>
        <v>-30</v>
      </c>
      <c r="K114" s="26">
        <f t="shared" si="276"/>
        <v>-31.80380067</v>
      </c>
      <c r="L114" s="27">
        <f t="shared" si="276"/>
        <v>227.2727273</v>
      </c>
      <c r="M114" s="27">
        <f t="shared" si="276"/>
        <v>215.0423088</v>
      </c>
      <c r="N114" s="25">
        <f t="shared" si="276"/>
        <v>37.09677419</v>
      </c>
      <c r="O114" s="26">
        <f t="shared" si="276"/>
        <v>42.45383877</v>
      </c>
      <c r="P114" s="27">
        <f t="shared" si="276"/>
        <v>12.12121212</v>
      </c>
      <c r="Q114" s="27">
        <f t="shared" si="276"/>
        <v>5.759904621</v>
      </c>
      <c r="R114" s="25">
        <f t="shared" si="276"/>
        <v>-18.75</v>
      </c>
      <c r="S114" s="26">
        <f t="shared" si="276"/>
        <v>-27.35318765</v>
      </c>
      <c r="T114" s="25" t="str">
        <f t="shared" si="276"/>
        <v/>
      </c>
      <c r="U114" s="26" t="str">
        <f t="shared" si="276"/>
        <v/>
      </c>
      <c r="V114" s="27">
        <f t="shared" si="276"/>
        <v>30</v>
      </c>
      <c r="W114" s="27">
        <f t="shared" si="276"/>
        <v>11.27841035</v>
      </c>
      <c r="X114" s="28">
        <f t="shared" si="276"/>
        <v>-14.40122281</v>
      </c>
      <c r="Y114" s="1"/>
      <c r="Z114" s="1"/>
      <c r="AA114" s="1"/>
      <c r="AB114" s="1"/>
      <c r="AC114" s="24">
        <v>9.0</v>
      </c>
      <c r="AD114" s="25"/>
      <c r="AE114" s="26"/>
      <c r="AF114" s="27"/>
      <c r="AG114" s="27"/>
      <c r="AH114" s="25">
        <v>0.0</v>
      </c>
      <c r="AI114" s="26">
        <v>-36.868686868686865</v>
      </c>
      <c r="AJ114" s="27">
        <v>600.0</v>
      </c>
      <c r="AK114" s="27">
        <v>777.208480565371</v>
      </c>
      <c r="AL114" s="25">
        <v>42.85714285714286</v>
      </c>
      <c r="AM114" s="26">
        <v>31.796159804255325</v>
      </c>
      <c r="AN114" s="27">
        <v>-31.25</v>
      </c>
      <c r="AO114" s="27">
        <v>-32.914785836496264</v>
      </c>
      <c r="AP114" s="25">
        <v>87.87878787878788</v>
      </c>
      <c r="AQ114" s="26">
        <v>76.56769239794244</v>
      </c>
      <c r="AR114" s="27">
        <v>-23.25581395348837</v>
      </c>
      <c r="AS114" s="27">
        <v>-20.69293285818395</v>
      </c>
      <c r="AT114" s="25">
        <v>14.285714285714292</v>
      </c>
      <c r="AU114" s="26">
        <v>10.83441563143414</v>
      </c>
      <c r="AV114" s="25"/>
      <c r="AW114" s="26"/>
      <c r="AX114" s="27">
        <v>21.73913043478261</v>
      </c>
      <c r="AY114" s="27">
        <v>6.2862435417218165</v>
      </c>
      <c r="AZ114" s="28">
        <v>-12.693442805014229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</row>
    <row r="115" ht="12.75" customHeight="1">
      <c r="A115" s="24">
        <v>10.0</v>
      </c>
      <c r="B115" s="25" t="str">
        <f t="shared" ref="B115:X115" si="277">IF(AD15=0,IF(B94="","","***"),B94/AD15*100)</f>
        <v/>
      </c>
      <c r="C115" s="26" t="str">
        <f t="shared" si="277"/>
        <v/>
      </c>
      <c r="D115" s="27" t="str">
        <f t="shared" si="277"/>
        <v/>
      </c>
      <c r="E115" s="27" t="str">
        <f t="shared" si="277"/>
        <v/>
      </c>
      <c r="F115" s="25" t="str">
        <f t="shared" si="277"/>
        <v/>
      </c>
      <c r="G115" s="26" t="str">
        <f t="shared" si="277"/>
        <v/>
      </c>
      <c r="H115" s="27">
        <f t="shared" si="277"/>
        <v>-50</v>
      </c>
      <c r="I115" s="27">
        <f t="shared" si="277"/>
        <v>-42.37194448</v>
      </c>
      <c r="J115" s="25">
        <f t="shared" si="277"/>
        <v>-55.55555556</v>
      </c>
      <c r="K115" s="26">
        <f t="shared" si="277"/>
        <v>-46.37006964</v>
      </c>
      <c r="L115" s="27">
        <f t="shared" si="277"/>
        <v>-7.142857143</v>
      </c>
      <c r="M115" s="27">
        <f t="shared" si="277"/>
        <v>-6.707581859</v>
      </c>
      <c r="N115" s="25">
        <f t="shared" si="277"/>
        <v>73.33333333</v>
      </c>
      <c r="O115" s="26">
        <f t="shared" si="277"/>
        <v>75.74746656</v>
      </c>
      <c r="P115" s="27">
        <f t="shared" si="277"/>
        <v>17.39130435</v>
      </c>
      <c r="Q115" s="27">
        <f t="shared" si="277"/>
        <v>6.65309112</v>
      </c>
      <c r="R115" s="25">
        <f t="shared" si="277"/>
        <v>-28.57142857</v>
      </c>
      <c r="S115" s="26">
        <f t="shared" si="277"/>
        <v>-35.71634335</v>
      </c>
      <c r="T115" s="25" t="str">
        <f t="shared" si="277"/>
        <v/>
      </c>
      <c r="U115" s="26" t="str">
        <f t="shared" si="277"/>
        <v/>
      </c>
      <c r="V115" s="27">
        <f t="shared" si="277"/>
        <v>16.30434783</v>
      </c>
      <c r="W115" s="27">
        <f t="shared" si="277"/>
        <v>2.48253038</v>
      </c>
      <c r="X115" s="28">
        <f t="shared" si="277"/>
        <v>-11.88417949</v>
      </c>
      <c r="Y115" s="1"/>
      <c r="Z115" s="1"/>
      <c r="AA115" s="1"/>
      <c r="AB115" s="1"/>
      <c r="AC115" s="24">
        <v>10.0</v>
      </c>
      <c r="AD115" s="25"/>
      <c r="AE115" s="26"/>
      <c r="AF115" s="27"/>
      <c r="AG115" s="27"/>
      <c r="AH115" s="25"/>
      <c r="AI115" s="26"/>
      <c r="AJ115" s="27">
        <v>100.0</v>
      </c>
      <c r="AK115" s="27">
        <v>116.97761194029849</v>
      </c>
      <c r="AL115" s="25">
        <v>350.0</v>
      </c>
      <c r="AM115" s="26">
        <v>208.37245696400606</v>
      </c>
      <c r="AN115" s="27">
        <v>100.0</v>
      </c>
      <c r="AO115" s="27">
        <v>110.5592140458416</v>
      </c>
      <c r="AP115" s="25">
        <v>66.66666666666666</v>
      </c>
      <c r="AQ115" s="26">
        <v>51.84572708917162</v>
      </c>
      <c r="AR115" s="27">
        <v>-14.81481481481481</v>
      </c>
      <c r="AS115" s="27">
        <v>-15.721500343548286</v>
      </c>
      <c r="AT115" s="25">
        <v>-36.36363636363637</v>
      </c>
      <c r="AU115" s="26">
        <v>-29.545460220321715</v>
      </c>
      <c r="AV115" s="25"/>
      <c r="AW115" s="26"/>
      <c r="AX115" s="27">
        <v>19.480519480519476</v>
      </c>
      <c r="AY115" s="27">
        <v>-11.39259356978907</v>
      </c>
      <c r="AZ115" s="28">
        <v>-25.839453313845198</v>
      </c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</row>
    <row r="116" ht="12.75" customHeight="1">
      <c r="A116" s="42" t="s">
        <v>32</v>
      </c>
      <c r="B116" s="25" t="str">
        <f t="shared" ref="B116:X116" si="278">IF(AD16=0,IF(B95="","","***"),B95/AD16*100)</f>
        <v/>
      </c>
      <c r="C116" s="26" t="str">
        <f t="shared" si="278"/>
        <v/>
      </c>
      <c r="D116" s="27" t="str">
        <f t="shared" si="278"/>
        <v/>
      </c>
      <c r="E116" s="27" t="str">
        <f t="shared" si="278"/>
        <v/>
      </c>
      <c r="F116" s="25" t="str">
        <f t="shared" si="278"/>
        <v/>
      </c>
      <c r="G116" s="26" t="str">
        <f t="shared" si="278"/>
        <v/>
      </c>
      <c r="H116" s="27">
        <f t="shared" si="278"/>
        <v>-83.33333333</v>
      </c>
      <c r="I116" s="27">
        <f t="shared" si="278"/>
        <v>-77.07762146</v>
      </c>
      <c r="J116" s="25">
        <f t="shared" si="278"/>
        <v>33.33333333</v>
      </c>
      <c r="K116" s="26">
        <f t="shared" si="278"/>
        <v>40.21298912</v>
      </c>
      <c r="L116" s="27">
        <f t="shared" si="278"/>
        <v>8.333333333</v>
      </c>
      <c r="M116" s="27">
        <f t="shared" si="278"/>
        <v>6.491692255</v>
      </c>
      <c r="N116" s="25">
        <f t="shared" si="278"/>
        <v>65.38461538</v>
      </c>
      <c r="O116" s="26">
        <f t="shared" si="278"/>
        <v>57.78708028</v>
      </c>
      <c r="P116" s="27">
        <f t="shared" si="278"/>
        <v>-13.86138614</v>
      </c>
      <c r="Q116" s="27">
        <f t="shared" si="278"/>
        <v>-12.43885286</v>
      </c>
      <c r="R116" s="25">
        <f t="shared" si="278"/>
        <v>8.571428571</v>
      </c>
      <c r="S116" s="26">
        <f t="shared" si="278"/>
        <v>12.69253687</v>
      </c>
      <c r="T116" s="25" t="str">
        <f t="shared" si="278"/>
        <v>***</v>
      </c>
      <c r="U116" s="26" t="str">
        <f t="shared" si="278"/>
        <v>***</v>
      </c>
      <c r="V116" s="27">
        <f t="shared" si="278"/>
        <v>15.46391753</v>
      </c>
      <c r="W116" s="27">
        <f t="shared" si="278"/>
        <v>13.42195964</v>
      </c>
      <c r="X116" s="28">
        <f t="shared" si="278"/>
        <v>-1.76848138</v>
      </c>
      <c r="Y116" s="1"/>
      <c r="Z116" s="1"/>
      <c r="AA116" s="1"/>
      <c r="AB116" s="1"/>
      <c r="AC116" s="42" t="s">
        <v>32</v>
      </c>
      <c r="AD116" s="25"/>
      <c r="AE116" s="26"/>
      <c r="AF116" s="27"/>
      <c r="AG116" s="27"/>
      <c r="AH116" s="25"/>
      <c r="AI116" s="26"/>
      <c r="AJ116" s="27">
        <v>500.0</v>
      </c>
      <c r="AK116" s="27">
        <v>359.8353037097433</v>
      </c>
      <c r="AL116" s="25">
        <v>1100.0</v>
      </c>
      <c r="AM116" s="26">
        <v>1031.0586734693877</v>
      </c>
      <c r="AN116" s="27">
        <v>300.0</v>
      </c>
      <c r="AO116" s="27">
        <v>281.6752927675524</v>
      </c>
      <c r="AP116" s="25">
        <v>32.203389830508485</v>
      </c>
      <c r="AQ116" s="26">
        <v>32.42289861416208</v>
      </c>
      <c r="AR116" s="27">
        <v>6.315789473684205</v>
      </c>
      <c r="AS116" s="27">
        <v>4.053515584128121</v>
      </c>
      <c r="AT116" s="25">
        <v>-10.256410256410263</v>
      </c>
      <c r="AU116" s="26">
        <v>-14.967531732346757</v>
      </c>
      <c r="AV116" s="25"/>
      <c r="AW116" s="26"/>
      <c r="AX116" s="27">
        <v>21.25</v>
      </c>
      <c r="AY116" s="27">
        <v>-2.2638788107795023</v>
      </c>
      <c r="AZ116" s="28">
        <v>-19.39288974084907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</row>
    <row r="117" ht="12.75" customHeight="1">
      <c r="A117" s="43" t="s">
        <v>33</v>
      </c>
      <c r="B117" s="25" t="str">
        <f t="shared" ref="B117:X117" si="279">IF(AD17=0,IF(B96="","","***"),B96/AD17*100)</f>
        <v/>
      </c>
      <c r="C117" s="26" t="str">
        <f t="shared" si="279"/>
        <v/>
      </c>
      <c r="D117" s="27" t="str">
        <f t="shared" si="279"/>
        <v/>
      </c>
      <c r="E117" s="27" t="str">
        <f t="shared" si="279"/>
        <v/>
      </c>
      <c r="F117" s="25" t="str">
        <f t="shared" si="279"/>
        <v/>
      </c>
      <c r="G117" s="26" t="str">
        <f t="shared" si="279"/>
        <v/>
      </c>
      <c r="H117" s="27" t="str">
        <f t="shared" si="279"/>
        <v/>
      </c>
      <c r="I117" s="27" t="str">
        <f t="shared" si="279"/>
        <v/>
      </c>
      <c r="J117" s="25">
        <f t="shared" si="279"/>
        <v>-60</v>
      </c>
      <c r="K117" s="26">
        <f t="shared" si="279"/>
        <v>-48.83664271</v>
      </c>
      <c r="L117" s="27">
        <f t="shared" si="279"/>
        <v>-33.33333333</v>
      </c>
      <c r="M117" s="27">
        <f t="shared" si="279"/>
        <v>-28.28887402</v>
      </c>
      <c r="N117" s="25">
        <f t="shared" si="279"/>
        <v>71.42857143</v>
      </c>
      <c r="O117" s="26">
        <f t="shared" si="279"/>
        <v>68.58065308</v>
      </c>
      <c r="P117" s="27">
        <f t="shared" si="279"/>
        <v>41.02564103</v>
      </c>
      <c r="Q117" s="27">
        <f t="shared" si="279"/>
        <v>40.0485439</v>
      </c>
      <c r="R117" s="25">
        <f t="shared" si="279"/>
        <v>-29.41176471</v>
      </c>
      <c r="S117" s="26">
        <f t="shared" si="279"/>
        <v>-36.04236895</v>
      </c>
      <c r="T117" s="25">
        <f t="shared" si="279"/>
        <v>-66.66666667</v>
      </c>
      <c r="U117" s="26">
        <f t="shared" si="279"/>
        <v>-75.0077582</v>
      </c>
      <c r="V117" s="27">
        <f t="shared" si="279"/>
        <v>5.263157895</v>
      </c>
      <c r="W117" s="27">
        <f t="shared" si="279"/>
        <v>-22.13324047</v>
      </c>
      <c r="X117" s="28">
        <f t="shared" si="279"/>
        <v>-26.02657845</v>
      </c>
      <c r="Y117" s="1"/>
      <c r="Z117" s="1"/>
      <c r="AA117" s="1"/>
      <c r="AB117" s="1"/>
      <c r="AC117" s="43" t="s">
        <v>33</v>
      </c>
      <c r="AD117" s="25"/>
      <c r="AE117" s="26"/>
      <c r="AF117" s="27"/>
      <c r="AG117" s="27"/>
      <c r="AH117" s="25"/>
      <c r="AI117" s="26"/>
      <c r="AJ117" s="27"/>
      <c r="AK117" s="27"/>
      <c r="AL117" s="25"/>
      <c r="AM117" s="26"/>
      <c r="AN117" s="27">
        <v>800.0</v>
      </c>
      <c r="AO117" s="27">
        <v>946.9137325315583</v>
      </c>
      <c r="AP117" s="25">
        <v>250.0</v>
      </c>
      <c r="AQ117" s="26">
        <v>243.8378251952339</v>
      </c>
      <c r="AR117" s="27">
        <v>143.75</v>
      </c>
      <c r="AS117" s="27">
        <v>158.11845780220472</v>
      </c>
      <c r="AT117" s="25">
        <v>33.33333333333334</v>
      </c>
      <c r="AU117" s="26">
        <v>29.979706473950245</v>
      </c>
      <c r="AV117" s="25">
        <v>50.0</v>
      </c>
      <c r="AW117" s="26">
        <v>59.069610731523824</v>
      </c>
      <c r="AX117" s="27">
        <v>94.87179487179486</v>
      </c>
      <c r="AY117" s="27">
        <v>51.956263009311215</v>
      </c>
      <c r="AZ117" s="28">
        <v>-22.02244398206399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</row>
    <row r="118" ht="12.75" customHeight="1">
      <c r="A118" s="44" t="s">
        <v>35</v>
      </c>
      <c r="B118" s="25" t="str">
        <f t="shared" ref="B118:X118" si="280">IF(AD18=0,IF(B97="","","***"),B97/AD18*100)</f>
        <v/>
      </c>
      <c r="C118" s="26" t="str">
        <f t="shared" si="280"/>
        <v/>
      </c>
      <c r="D118" s="27" t="str">
        <f t="shared" si="280"/>
        <v/>
      </c>
      <c r="E118" s="27" t="str">
        <f t="shared" si="280"/>
        <v/>
      </c>
      <c r="F118" s="25" t="str">
        <f t="shared" si="280"/>
        <v/>
      </c>
      <c r="G118" s="26" t="str">
        <f t="shared" si="280"/>
        <v/>
      </c>
      <c r="H118" s="27">
        <f t="shared" si="280"/>
        <v>-100</v>
      </c>
      <c r="I118" s="27">
        <f t="shared" si="280"/>
        <v>-100</v>
      </c>
      <c r="J118" s="25">
        <f t="shared" si="280"/>
        <v>-100</v>
      </c>
      <c r="K118" s="26">
        <f t="shared" si="280"/>
        <v>-100</v>
      </c>
      <c r="L118" s="27">
        <f t="shared" si="280"/>
        <v>50</v>
      </c>
      <c r="M118" s="27">
        <f t="shared" si="280"/>
        <v>94.74506369</v>
      </c>
      <c r="N118" s="25">
        <f t="shared" si="280"/>
        <v>133.3333333</v>
      </c>
      <c r="O118" s="26">
        <f t="shared" si="280"/>
        <v>126.5435512</v>
      </c>
      <c r="P118" s="27">
        <f t="shared" si="280"/>
        <v>152.9411765</v>
      </c>
      <c r="Q118" s="27">
        <f t="shared" si="280"/>
        <v>140.1632015</v>
      </c>
      <c r="R118" s="25">
        <f t="shared" si="280"/>
        <v>5.882352941</v>
      </c>
      <c r="S118" s="26">
        <f t="shared" si="280"/>
        <v>-10.17389127</v>
      </c>
      <c r="T118" s="25" t="str">
        <f t="shared" si="280"/>
        <v>***</v>
      </c>
      <c r="U118" s="26" t="str">
        <f t="shared" si="280"/>
        <v>***</v>
      </c>
      <c r="V118" s="27">
        <f t="shared" si="280"/>
        <v>40</v>
      </c>
      <c r="W118" s="27">
        <f t="shared" si="280"/>
        <v>7.073494416</v>
      </c>
      <c r="X118" s="28">
        <f t="shared" si="280"/>
        <v>-23.51893256</v>
      </c>
      <c r="Y118" s="1"/>
      <c r="Z118" s="1"/>
      <c r="AA118" s="1"/>
      <c r="AB118" s="1"/>
      <c r="AC118" s="44" t="s">
        <v>35</v>
      </c>
      <c r="AD118" s="25"/>
      <c r="AE118" s="26"/>
      <c r="AF118" s="27"/>
      <c r="AG118" s="27"/>
      <c r="AH118" s="25"/>
      <c r="AI118" s="26"/>
      <c r="AJ118" s="27"/>
      <c r="AK118" s="27"/>
      <c r="AL118" s="25"/>
      <c r="AM118" s="26"/>
      <c r="AN118" s="27"/>
      <c r="AO118" s="27"/>
      <c r="AP118" s="25">
        <v>500.0</v>
      </c>
      <c r="AQ118" s="26">
        <v>465.6372369326357</v>
      </c>
      <c r="AR118" s="27">
        <v>88.88888888888889</v>
      </c>
      <c r="AS118" s="27">
        <v>72.11343661092155</v>
      </c>
      <c r="AT118" s="25">
        <v>-2.857142857142861</v>
      </c>
      <c r="AU118" s="26">
        <v>-11.219876047619167</v>
      </c>
      <c r="AV118" s="25">
        <v>-100.0</v>
      </c>
      <c r="AW118" s="26">
        <v>-100.0</v>
      </c>
      <c r="AX118" s="27">
        <v>26.506024096385545</v>
      </c>
      <c r="AY118" s="27">
        <v>-11.899933788140004</v>
      </c>
      <c r="AZ118" s="28">
        <v>-30.35899528014876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</row>
    <row r="119" ht="12.75" customHeight="1">
      <c r="A119" s="44" t="s">
        <v>39</v>
      </c>
      <c r="B119" s="25" t="str">
        <f t="shared" ref="B119:X119" si="281">IF(AD19=0,IF(B98="","","***"),B98/AD19*100)</f>
        <v/>
      </c>
      <c r="C119" s="26" t="str">
        <f t="shared" si="281"/>
        <v/>
      </c>
      <c r="D119" s="27" t="str">
        <f t="shared" si="281"/>
        <v/>
      </c>
      <c r="E119" s="27" t="str">
        <f t="shared" si="281"/>
        <v/>
      </c>
      <c r="F119" s="25" t="str">
        <f t="shared" si="281"/>
        <v/>
      </c>
      <c r="G119" s="26" t="str">
        <f t="shared" si="281"/>
        <v/>
      </c>
      <c r="H119" s="27" t="str">
        <f t="shared" si="281"/>
        <v/>
      </c>
      <c r="I119" s="27" t="str">
        <f t="shared" si="281"/>
        <v/>
      </c>
      <c r="J119" s="25">
        <f t="shared" si="281"/>
        <v>-100</v>
      </c>
      <c r="K119" s="26">
        <f t="shared" si="281"/>
        <v>-100</v>
      </c>
      <c r="L119" s="27" t="str">
        <f t="shared" si="281"/>
        <v>***</v>
      </c>
      <c r="M119" s="27" t="str">
        <f t="shared" si="281"/>
        <v>***</v>
      </c>
      <c r="N119" s="25">
        <f t="shared" si="281"/>
        <v>0</v>
      </c>
      <c r="O119" s="26">
        <f t="shared" si="281"/>
        <v>21.24145125</v>
      </c>
      <c r="P119" s="27">
        <f t="shared" si="281"/>
        <v>177.7777778</v>
      </c>
      <c r="Q119" s="27">
        <f t="shared" si="281"/>
        <v>155.336068</v>
      </c>
      <c r="R119" s="25">
        <f t="shared" si="281"/>
        <v>13.88888889</v>
      </c>
      <c r="S119" s="26">
        <f t="shared" si="281"/>
        <v>17.07418318</v>
      </c>
      <c r="T119" s="25">
        <f t="shared" si="281"/>
        <v>-27.77777778</v>
      </c>
      <c r="U119" s="26">
        <f t="shared" si="281"/>
        <v>-33.78416217</v>
      </c>
      <c r="V119" s="27">
        <f t="shared" si="281"/>
        <v>19.44444444</v>
      </c>
      <c r="W119" s="27">
        <f t="shared" si="281"/>
        <v>1.924198555</v>
      </c>
      <c r="X119" s="28">
        <f t="shared" si="281"/>
        <v>-14.66811284</v>
      </c>
      <c r="Y119" s="1"/>
      <c r="Z119" s="1"/>
      <c r="AA119" s="1"/>
      <c r="AB119" s="1"/>
      <c r="AC119" s="44" t="s">
        <v>39</v>
      </c>
      <c r="AD119" s="25"/>
      <c r="AE119" s="26"/>
      <c r="AF119" s="27"/>
      <c r="AG119" s="27"/>
      <c r="AH119" s="25"/>
      <c r="AI119" s="26"/>
      <c r="AJ119" s="27"/>
      <c r="AK119" s="27"/>
      <c r="AL119" s="25"/>
      <c r="AM119" s="26"/>
      <c r="AN119" s="27"/>
      <c r="AO119" s="27"/>
      <c r="AP119" s="25"/>
      <c r="AQ119" s="26"/>
      <c r="AR119" s="27">
        <v>350.0</v>
      </c>
      <c r="AS119" s="27">
        <v>373.2336348520401</v>
      </c>
      <c r="AT119" s="25">
        <v>89.47368421052633</v>
      </c>
      <c r="AU119" s="26">
        <v>41.41233080777178</v>
      </c>
      <c r="AV119" s="25">
        <v>-14.285714285714292</v>
      </c>
      <c r="AW119" s="26">
        <v>-13.433746097731898</v>
      </c>
      <c r="AX119" s="27">
        <v>77.04918032786884</v>
      </c>
      <c r="AY119" s="27">
        <v>17.33844865425708</v>
      </c>
      <c r="AZ119" s="28">
        <v>-33.72550585268813</v>
      </c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</row>
    <row r="120" ht="12.75" customHeight="1">
      <c r="A120" s="50" t="s">
        <v>40</v>
      </c>
      <c r="B120" s="51" t="str">
        <f t="shared" ref="B120:X120" si="282">IF(AD20=0,IF(B99="","","***"),B99/AD20*100)</f>
        <v/>
      </c>
      <c r="C120" s="52" t="str">
        <f t="shared" si="282"/>
        <v/>
      </c>
      <c r="D120" s="53" t="str">
        <f t="shared" si="282"/>
        <v/>
      </c>
      <c r="E120" s="53" t="str">
        <f t="shared" si="282"/>
        <v/>
      </c>
      <c r="F120" s="51" t="str">
        <f t="shared" si="282"/>
        <v/>
      </c>
      <c r="G120" s="52" t="str">
        <f t="shared" si="282"/>
        <v/>
      </c>
      <c r="H120" s="53" t="str">
        <f t="shared" si="282"/>
        <v/>
      </c>
      <c r="I120" s="53" t="str">
        <f t="shared" si="282"/>
        <v/>
      </c>
      <c r="J120" s="51" t="str">
        <f t="shared" si="282"/>
        <v/>
      </c>
      <c r="K120" s="52" t="str">
        <f t="shared" si="282"/>
        <v/>
      </c>
      <c r="L120" s="53" t="str">
        <f t="shared" si="282"/>
        <v/>
      </c>
      <c r="M120" s="53" t="str">
        <f t="shared" si="282"/>
        <v/>
      </c>
      <c r="N120" s="51">
        <f t="shared" si="282"/>
        <v>-100</v>
      </c>
      <c r="O120" s="52">
        <f t="shared" si="282"/>
        <v>-100</v>
      </c>
      <c r="P120" s="53">
        <f t="shared" si="282"/>
        <v>100</v>
      </c>
      <c r="Q120" s="53">
        <f t="shared" si="282"/>
        <v>203.8263242</v>
      </c>
      <c r="R120" s="51">
        <f t="shared" si="282"/>
        <v>187.5</v>
      </c>
      <c r="S120" s="52">
        <f t="shared" si="282"/>
        <v>138.925212</v>
      </c>
      <c r="T120" s="51">
        <f t="shared" si="282"/>
        <v>26.66666667</v>
      </c>
      <c r="U120" s="52">
        <f t="shared" si="282"/>
        <v>32.73159345</v>
      </c>
      <c r="V120" s="53">
        <f t="shared" si="282"/>
        <v>53.65853659</v>
      </c>
      <c r="W120" s="53">
        <f t="shared" si="282"/>
        <v>41.92743314</v>
      </c>
      <c r="X120" s="28">
        <f t="shared" si="282"/>
        <v>-7.63452764</v>
      </c>
      <c r="Y120" s="1"/>
      <c r="Z120" s="1"/>
      <c r="AA120" s="1"/>
      <c r="AB120" s="1"/>
      <c r="AC120" s="50" t="s">
        <v>40</v>
      </c>
      <c r="AD120" s="51"/>
      <c r="AE120" s="52"/>
      <c r="AF120" s="53"/>
      <c r="AG120" s="53"/>
      <c r="AH120" s="51"/>
      <c r="AI120" s="52"/>
      <c r="AJ120" s="53"/>
      <c r="AK120" s="53"/>
      <c r="AL120" s="51"/>
      <c r="AM120" s="52"/>
      <c r="AN120" s="53"/>
      <c r="AO120" s="53"/>
      <c r="AP120" s="51"/>
      <c r="AQ120" s="52"/>
      <c r="AR120" s="53">
        <v>0.0</v>
      </c>
      <c r="AS120" s="53">
        <v>-2.548005908419512</v>
      </c>
      <c r="AT120" s="51">
        <v>100.0</v>
      </c>
      <c r="AU120" s="52">
        <v>55.56922165873334</v>
      </c>
      <c r="AV120" s="51">
        <v>42.85714285714286</v>
      </c>
      <c r="AW120" s="52">
        <v>36.87848913591412</v>
      </c>
      <c r="AX120" s="53">
        <v>57.69230769230768</v>
      </c>
      <c r="AY120" s="53">
        <v>38.53175624359656</v>
      </c>
      <c r="AZ120" s="28">
        <v>-12.15059360162168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</row>
    <row r="121" ht="12.75" customHeight="1">
      <c r="A121" s="45" t="s">
        <v>38</v>
      </c>
      <c r="B121" s="46" t="str">
        <f t="shared" ref="B121:X121" si="283">IF(AD21=0,IF(B100="","","***"),B100/AD21*100)</f>
        <v/>
      </c>
      <c r="C121" s="47" t="str">
        <f t="shared" si="283"/>
        <v/>
      </c>
      <c r="D121" s="48" t="str">
        <f t="shared" si="283"/>
        <v/>
      </c>
      <c r="E121" s="48" t="str">
        <f t="shared" si="283"/>
        <v/>
      </c>
      <c r="F121" s="46" t="str">
        <f t="shared" si="283"/>
        <v/>
      </c>
      <c r="G121" s="47" t="str">
        <f t="shared" si="283"/>
        <v/>
      </c>
      <c r="H121" s="48" t="str">
        <f t="shared" si="283"/>
        <v/>
      </c>
      <c r="I121" s="48" t="str">
        <f t="shared" si="283"/>
        <v/>
      </c>
      <c r="J121" s="46" t="str">
        <f t="shared" si="283"/>
        <v/>
      </c>
      <c r="K121" s="47" t="str">
        <f t="shared" si="283"/>
        <v/>
      </c>
      <c r="L121" s="48" t="str">
        <f t="shared" si="283"/>
        <v/>
      </c>
      <c r="M121" s="48" t="str">
        <f t="shared" si="283"/>
        <v/>
      </c>
      <c r="N121" s="46" t="str">
        <f t="shared" si="283"/>
        <v/>
      </c>
      <c r="O121" s="47" t="str">
        <f t="shared" si="283"/>
        <v/>
      </c>
      <c r="P121" s="48" t="str">
        <f t="shared" si="283"/>
        <v>***</v>
      </c>
      <c r="Q121" s="48" t="str">
        <f t="shared" si="283"/>
        <v>***</v>
      </c>
      <c r="R121" s="46">
        <f t="shared" si="283"/>
        <v>200</v>
      </c>
      <c r="S121" s="47">
        <f t="shared" si="283"/>
        <v>376.6737681</v>
      </c>
      <c r="T121" s="46">
        <f t="shared" si="283"/>
        <v>14.81481481</v>
      </c>
      <c r="U121" s="47">
        <f t="shared" si="283"/>
        <v>28.45306231</v>
      </c>
      <c r="V121" s="48">
        <f t="shared" si="283"/>
        <v>20</v>
      </c>
      <c r="W121" s="48">
        <f t="shared" si="283"/>
        <v>28.79558129</v>
      </c>
      <c r="X121" s="49">
        <f t="shared" si="283"/>
        <v>7.329651072</v>
      </c>
      <c r="Y121" s="1"/>
      <c r="Z121" s="1"/>
      <c r="AA121" s="1"/>
      <c r="AB121" s="1"/>
      <c r="AC121" s="45" t="s">
        <v>38</v>
      </c>
      <c r="AD121" s="46"/>
      <c r="AE121" s="47"/>
      <c r="AF121" s="48"/>
      <c r="AG121" s="48"/>
      <c r="AH121" s="46"/>
      <c r="AI121" s="47"/>
      <c r="AJ121" s="48"/>
      <c r="AK121" s="48"/>
      <c r="AL121" s="46"/>
      <c r="AM121" s="47"/>
      <c r="AN121" s="48"/>
      <c r="AO121" s="48"/>
      <c r="AP121" s="46"/>
      <c r="AQ121" s="47"/>
      <c r="AR121" s="48"/>
      <c r="AS121" s="48"/>
      <c r="AT121" s="46">
        <v>0.0</v>
      </c>
      <c r="AU121" s="47">
        <v>-88.16943878458919</v>
      </c>
      <c r="AV121" s="46">
        <v>74.19354838709677</v>
      </c>
      <c r="AW121" s="47">
        <v>48.13815731933343</v>
      </c>
      <c r="AX121" s="48">
        <v>71.875</v>
      </c>
      <c r="AY121" s="48">
        <v>46.582453012437355</v>
      </c>
      <c r="AZ121" s="49">
        <v>-14.715663701854638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</row>
    <row r="122" ht="12.75" customHeight="1">
      <c r="A122" s="55" t="s">
        <v>17</v>
      </c>
      <c r="B122" s="57">
        <f t="shared" ref="B122:X122" si="284">IF(AD22=0,IF(B101="","","***"),B101/AD22*100)</f>
        <v>-33.87618343</v>
      </c>
      <c r="C122" s="58">
        <f t="shared" si="284"/>
        <v>-27.01125835</v>
      </c>
      <c r="D122" s="59">
        <f t="shared" si="284"/>
        <v>4.860372983</v>
      </c>
      <c r="E122" s="59">
        <f t="shared" si="284"/>
        <v>4.238134402</v>
      </c>
      <c r="F122" s="57">
        <f t="shared" si="284"/>
        <v>5.921424534</v>
      </c>
      <c r="G122" s="58">
        <f t="shared" si="284"/>
        <v>4.943521319</v>
      </c>
      <c r="H122" s="59">
        <f t="shared" si="284"/>
        <v>2.077687444</v>
      </c>
      <c r="I122" s="59">
        <f t="shared" si="284"/>
        <v>0.9018770721</v>
      </c>
      <c r="J122" s="57">
        <f t="shared" si="284"/>
        <v>-2.797589429</v>
      </c>
      <c r="K122" s="58">
        <f t="shared" si="284"/>
        <v>-3.02336177</v>
      </c>
      <c r="L122" s="59">
        <f t="shared" si="284"/>
        <v>-6.56341052</v>
      </c>
      <c r="M122" s="59">
        <f t="shared" si="284"/>
        <v>-6.540045518</v>
      </c>
      <c r="N122" s="57">
        <f t="shared" si="284"/>
        <v>-5.131195335</v>
      </c>
      <c r="O122" s="58">
        <f t="shared" si="284"/>
        <v>-5.07622342</v>
      </c>
      <c r="P122" s="59">
        <f t="shared" si="284"/>
        <v>-2.780536246</v>
      </c>
      <c r="Q122" s="59">
        <f t="shared" si="284"/>
        <v>-3.570114978</v>
      </c>
      <c r="R122" s="57">
        <f t="shared" si="284"/>
        <v>-2.216748768</v>
      </c>
      <c r="S122" s="58">
        <f t="shared" si="284"/>
        <v>-1.440363594</v>
      </c>
      <c r="T122" s="57">
        <f t="shared" si="284"/>
        <v>10.47619048</v>
      </c>
      <c r="U122" s="58">
        <f t="shared" si="284"/>
        <v>26.07816049</v>
      </c>
      <c r="V122" s="59">
        <f t="shared" si="284"/>
        <v>-7.625617683</v>
      </c>
      <c r="W122" s="59">
        <f t="shared" si="284"/>
        <v>4.568756702</v>
      </c>
      <c r="X122" s="60">
        <f t="shared" si="284"/>
        <v>13.20103483</v>
      </c>
      <c r="Y122" s="1"/>
      <c r="Z122" s="1"/>
      <c r="AA122" s="1"/>
      <c r="AB122" s="1"/>
      <c r="AC122" s="55" t="s">
        <v>17</v>
      </c>
      <c r="AD122" s="57">
        <v>160.5522282001827</v>
      </c>
      <c r="AE122" s="58">
        <v>116.76463423315732</v>
      </c>
      <c r="AF122" s="59">
        <v>33.14035764826966</v>
      </c>
      <c r="AG122" s="59">
        <v>38.551971372847504</v>
      </c>
      <c r="AH122" s="57">
        <v>11.450622145219725</v>
      </c>
      <c r="AI122" s="58">
        <v>13.312430445321539</v>
      </c>
      <c r="AJ122" s="59">
        <v>-1.0260558583106274</v>
      </c>
      <c r="AK122" s="59">
        <v>0.08965206183579255</v>
      </c>
      <c r="AL122" s="57">
        <v>-7.587369711833233</v>
      </c>
      <c r="AM122" s="58">
        <v>-6.950070741509592</v>
      </c>
      <c r="AN122" s="59">
        <v>-10.610006854009598</v>
      </c>
      <c r="AO122" s="59">
        <v>-10.342813031967196</v>
      </c>
      <c r="AP122" s="57">
        <v>-11.174414087789714</v>
      </c>
      <c r="AQ122" s="58">
        <v>-10.952435129958545</v>
      </c>
      <c r="AR122" s="59">
        <v>-10.169491525423723</v>
      </c>
      <c r="AS122" s="59">
        <v>-9.633946854796903</v>
      </c>
      <c r="AT122" s="57">
        <v>7.124010554089708</v>
      </c>
      <c r="AU122" s="58">
        <v>3.85717522398474</v>
      </c>
      <c r="AV122" s="57">
        <v>36.363636363636374</v>
      </c>
      <c r="AW122" s="58">
        <v>56.16774720693175</v>
      </c>
      <c r="AX122" s="59">
        <v>16.08890533761</v>
      </c>
      <c r="AY122" s="59">
        <v>5.461570008405346</v>
      </c>
      <c r="AZ122" s="60">
        <v>-9.154479748343064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</row>
  </sheetData>
  <mergeCells count="130">
    <mergeCell ref="BV4:BW4"/>
    <mergeCell ref="BX4:BY4"/>
    <mergeCell ref="BZ4:CB4"/>
    <mergeCell ref="BH4:BI4"/>
    <mergeCell ref="BJ4:BK4"/>
    <mergeCell ref="BL4:BM4"/>
    <mergeCell ref="BN4:BO4"/>
    <mergeCell ref="BP4:BQ4"/>
    <mergeCell ref="BR4:BS4"/>
    <mergeCell ref="BT4:BU4"/>
    <mergeCell ref="BF61:BG61"/>
    <mergeCell ref="BH61:BI61"/>
    <mergeCell ref="AL61:AM61"/>
    <mergeCell ref="AN61:AO61"/>
    <mergeCell ref="AP61:AQ61"/>
    <mergeCell ref="AR61:AS61"/>
    <mergeCell ref="AT61:AU61"/>
    <mergeCell ref="AV61:AW61"/>
    <mergeCell ref="AX61:AY61"/>
    <mergeCell ref="BV61:BW61"/>
    <mergeCell ref="BX61:BY61"/>
    <mergeCell ref="BF24:CA24"/>
    <mergeCell ref="BF42:CA42"/>
    <mergeCell ref="BF60:CA60"/>
    <mergeCell ref="BJ61:BK61"/>
    <mergeCell ref="BL61:BM61"/>
    <mergeCell ref="BN61:BO61"/>
    <mergeCell ref="BP61:BQ61"/>
    <mergeCell ref="BZ61:CA61"/>
    <mergeCell ref="N4:O4"/>
    <mergeCell ref="P4:Q4"/>
    <mergeCell ref="R4:S4"/>
    <mergeCell ref="T4:U4"/>
    <mergeCell ref="V4:X4"/>
    <mergeCell ref="Y4:AA4"/>
    <mergeCell ref="AC4:AC5"/>
    <mergeCell ref="AR4:AS4"/>
    <mergeCell ref="AT4:AU4"/>
    <mergeCell ref="AV4:AW4"/>
    <mergeCell ref="AX4:AZ4"/>
    <mergeCell ref="BA4:BC4"/>
    <mergeCell ref="BE4:BE5"/>
    <mergeCell ref="BF4:BG4"/>
    <mergeCell ref="A4:A5"/>
    <mergeCell ref="B4:C4"/>
    <mergeCell ref="D4:E4"/>
    <mergeCell ref="F4:G4"/>
    <mergeCell ref="H4:I4"/>
    <mergeCell ref="J4:K4"/>
    <mergeCell ref="L4:M4"/>
    <mergeCell ref="AD24:AY24"/>
    <mergeCell ref="AD42:AY42"/>
    <mergeCell ref="AD60:AY60"/>
    <mergeCell ref="AD4:AE4"/>
    <mergeCell ref="AF4:AG4"/>
    <mergeCell ref="AH4:AI4"/>
    <mergeCell ref="AJ4:AK4"/>
    <mergeCell ref="AL4:AM4"/>
    <mergeCell ref="AN4:AO4"/>
    <mergeCell ref="AP4:AQ4"/>
    <mergeCell ref="H61:I61"/>
    <mergeCell ref="J61:K61"/>
    <mergeCell ref="AC61:AC62"/>
    <mergeCell ref="AD61:AE61"/>
    <mergeCell ref="AF61:AG61"/>
    <mergeCell ref="AH61:AI61"/>
    <mergeCell ref="AJ61:AK61"/>
    <mergeCell ref="BR61:BS61"/>
    <mergeCell ref="BT61:BU61"/>
    <mergeCell ref="A83:A84"/>
    <mergeCell ref="A104:A105"/>
    <mergeCell ref="B104:C104"/>
    <mergeCell ref="D104:E104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X104"/>
    <mergeCell ref="AC104:AC105"/>
    <mergeCell ref="AR104:AS104"/>
    <mergeCell ref="AT104:AU104"/>
    <mergeCell ref="AV104:AW104"/>
    <mergeCell ref="AX104:AZ104"/>
    <mergeCell ref="AD104:AE104"/>
    <mergeCell ref="AF104:AG104"/>
    <mergeCell ref="AH104:AI104"/>
    <mergeCell ref="AJ104:AK104"/>
    <mergeCell ref="AL104:AM104"/>
    <mergeCell ref="AN104:AO104"/>
    <mergeCell ref="AP104:AQ104"/>
    <mergeCell ref="P61:Q61"/>
    <mergeCell ref="R61:S61"/>
    <mergeCell ref="T61:U61"/>
    <mergeCell ref="V61:W61"/>
    <mergeCell ref="B24:W24"/>
    <mergeCell ref="B42:W42"/>
    <mergeCell ref="B60:W60"/>
    <mergeCell ref="A61:A62"/>
    <mergeCell ref="B61:C61"/>
    <mergeCell ref="D61:E61"/>
    <mergeCell ref="F61:G61"/>
    <mergeCell ref="J83:K83"/>
    <mergeCell ref="L83:M83"/>
    <mergeCell ref="P83:Q83"/>
    <mergeCell ref="R83:S83"/>
    <mergeCell ref="T83:U83"/>
    <mergeCell ref="V83:X83"/>
    <mergeCell ref="AC83:AC84"/>
    <mergeCell ref="AR83:AS83"/>
    <mergeCell ref="AT83:AU83"/>
    <mergeCell ref="AV83:AW83"/>
    <mergeCell ref="AX83:AZ83"/>
    <mergeCell ref="AD83:AE83"/>
    <mergeCell ref="AF83:AG83"/>
    <mergeCell ref="AH83:AI83"/>
    <mergeCell ref="AJ83:AK83"/>
    <mergeCell ref="AL83:AM83"/>
    <mergeCell ref="AN83:AO83"/>
    <mergeCell ref="AP83:AQ83"/>
    <mergeCell ref="L61:M61"/>
    <mergeCell ref="N61:O61"/>
    <mergeCell ref="B83:C83"/>
    <mergeCell ref="D83:E83"/>
    <mergeCell ref="F83:G83"/>
    <mergeCell ref="H83:I83"/>
    <mergeCell ref="N83:O83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5.86"/>
    <col customWidth="1" min="4" max="4" width="7.29"/>
    <col customWidth="1" min="5" max="5" width="5.86"/>
    <col customWidth="1" min="6" max="10" width="7.29"/>
    <col customWidth="1" min="11" max="11" width="8.43"/>
    <col customWidth="1" min="12" max="12" width="7.29"/>
    <col customWidth="1" min="13" max="13" width="8.43"/>
    <col customWidth="1" min="14" max="14" width="5.86"/>
    <col customWidth="1" min="15" max="15" width="8.43"/>
    <col customWidth="1" min="16" max="16" width="5.86"/>
    <col customWidth="1" min="17" max="17" width="7.29"/>
    <col customWidth="1" min="18" max="18" width="5.86"/>
    <col customWidth="1" min="19" max="19" width="7.29"/>
    <col customWidth="1" min="20" max="20" width="6.43"/>
    <col customWidth="1" min="21" max="22" width="8.43"/>
    <col customWidth="1" min="23" max="23" width="9.57"/>
    <col customWidth="1" min="24" max="28" width="9.14"/>
    <col customWidth="1" min="29" max="29" width="12.57"/>
    <col customWidth="1" min="30" max="30" width="6.71"/>
    <col customWidth="1" min="31" max="31" width="8.29"/>
    <col customWidth="1" min="32" max="32" width="6.71"/>
    <col customWidth="1" min="33" max="33" width="5.57"/>
    <col customWidth="1" min="34" max="38" width="6.71"/>
    <col customWidth="1" min="39" max="39" width="7.71"/>
    <col customWidth="1" min="40" max="40" width="6.71"/>
    <col customWidth="1" min="41" max="41" width="7.86"/>
    <col customWidth="1" min="42" max="42" width="5.57"/>
    <col customWidth="1" min="43" max="43" width="7.71"/>
    <col customWidth="1" min="44" max="44" width="5.57"/>
    <col customWidth="1" min="45" max="45" width="6.71"/>
    <col customWidth="1" min="46" max="46" width="5.43"/>
    <col customWidth="1" min="47" max="47" width="6.71"/>
    <col customWidth="1" min="48" max="48" width="6.43"/>
    <col customWidth="1" min="49" max="50" width="7.71"/>
    <col customWidth="1" min="51" max="51" width="8.86"/>
    <col customWidth="1" min="52" max="54" width="10.57"/>
    <col customWidth="1" min="55" max="55" width="9.57"/>
    <col customWidth="1" min="56" max="56" width="9.14"/>
    <col customWidth="1" min="57" max="57" width="11.86"/>
    <col customWidth="1" min="58" max="61" width="5.57"/>
    <col customWidth="1" min="62" max="63" width="6.71"/>
    <col customWidth="1" min="64" max="64" width="7.71"/>
    <col customWidth="1" min="65" max="65" width="6.71"/>
    <col customWidth="1" min="66" max="68" width="7.71"/>
    <col customWidth="1" min="69" max="69" width="7.86"/>
    <col customWidth="1" min="70" max="70" width="7.29"/>
    <col customWidth="1" min="71" max="71" width="7.71"/>
    <col customWidth="1" min="72" max="72" width="7.29"/>
    <col customWidth="1" min="73" max="73" width="6.71"/>
    <col customWidth="1" min="74" max="74" width="7.71"/>
    <col customWidth="1" min="75" max="75" width="6.71"/>
    <col customWidth="1" min="76" max="76" width="8.86"/>
    <col customWidth="1" min="77" max="77" width="7.71"/>
    <col customWidth="1" min="78" max="78" width="6.71"/>
    <col customWidth="1" min="79" max="79" width="8.86"/>
    <col customWidth="1" min="80" max="80" width="9.71"/>
  </cols>
  <sheetData>
    <row r="1" ht="12.75" customHeight="1">
      <c r="A1" s="1" t="s">
        <v>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24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 t="s">
        <v>25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 t="s">
        <v>4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2" t="s">
        <v>5</v>
      </c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ht="12.75" customHeight="1">
      <c r="A4" s="3" t="s">
        <v>26</v>
      </c>
      <c r="B4" s="4" t="s">
        <v>7</v>
      </c>
      <c r="C4" s="5"/>
      <c r="D4" s="6" t="s">
        <v>8</v>
      </c>
      <c r="E4" s="5"/>
      <c r="F4" s="4" t="s">
        <v>9</v>
      </c>
      <c r="G4" s="5"/>
      <c r="H4" s="7" t="s">
        <v>10</v>
      </c>
      <c r="I4" s="8"/>
      <c r="J4" s="4" t="s">
        <v>11</v>
      </c>
      <c r="K4" s="5"/>
      <c r="L4" s="7" t="s">
        <v>12</v>
      </c>
      <c r="M4" s="8"/>
      <c r="N4" s="4" t="s">
        <v>13</v>
      </c>
      <c r="O4" s="5"/>
      <c r="P4" s="7" t="s">
        <v>14</v>
      </c>
      <c r="Q4" s="8"/>
      <c r="R4" s="4" t="s">
        <v>15</v>
      </c>
      <c r="S4" s="5"/>
      <c r="T4" s="4" t="s">
        <v>16</v>
      </c>
      <c r="U4" s="5"/>
      <c r="V4" s="7" t="s">
        <v>17</v>
      </c>
      <c r="W4" s="9"/>
      <c r="X4" s="10"/>
      <c r="Y4" s="11" t="s">
        <v>18</v>
      </c>
      <c r="Z4" s="9"/>
      <c r="AA4" s="10"/>
      <c r="AB4" s="1"/>
      <c r="AC4" s="3" t="s">
        <v>26</v>
      </c>
      <c r="AD4" s="4" t="s">
        <v>7</v>
      </c>
      <c r="AE4" s="5"/>
      <c r="AF4" s="6" t="s">
        <v>8</v>
      </c>
      <c r="AG4" s="5"/>
      <c r="AH4" s="4" t="s">
        <v>9</v>
      </c>
      <c r="AI4" s="5"/>
      <c r="AJ4" s="7" t="s">
        <v>10</v>
      </c>
      <c r="AK4" s="8"/>
      <c r="AL4" s="4" t="s">
        <v>11</v>
      </c>
      <c r="AM4" s="5"/>
      <c r="AN4" s="7" t="s">
        <v>12</v>
      </c>
      <c r="AO4" s="8"/>
      <c r="AP4" s="4" t="s">
        <v>13</v>
      </c>
      <c r="AQ4" s="5"/>
      <c r="AR4" s="7" t="s">
        <v>14</v>
      </c>
      <c r="AS4" s="8"/>
      <c r="AT4" s="4" t="s">
        <v>15</v>
      </c>
      <c r="AU4" s="5"/>
      <c r="AV4" s="4" t="s">
        <v>16</v>
      </c>
      <c r="AW4" s="5"/>
      <c r="AX4" s="7" t="s">
        <v>17</v>
      </c>
      <c r="AY4" s="9"/>
      <c r="AZ4" s="10"/>
      <c r="BA4" s="11" t="s">
        <v>19</v>
      </c>
      <c r="BB4" s="9"/>
      <c r="BC4" s="10"/>
      <c r="BD4" s="1"/>
      <c r="BE4" s="3" t="s">
        <v>26</v>
      </c>
      <c r="BF4" s="4" t="s">
        <v>7</v>
      </c>
      <c r="BG4" s="5"/>
      <c r="BH4" s="6" t="s">
        <v>8</v>
      </c>
      <c r="BI4" s="5"/>
      <c r="BJ4" s="4" t="s">
        <v>9</v>
      </c>
      <c r="BK4" s="5"/>
      <c r="BL4" s="7" t="s">
        <v>10</v>
      </c>
      <c r="BM4" s="8"/>
      <c r="BN4" s="4" t="s">
        <v>11</v>
      </c>
      <c r="BO4" s="5"/>
      <c r="BP4" s="7" t="s">
        <v>12</v>
      </c>
      <c r="BQ4" s="8"/>
      <c r="BR4" s="4" t="s">
        <v>13</v>
      </c>
      <c r="BS4" s="5"/>
      <c r="BT4" s="7" t="s">
        <v>14</v>
      </c>
      <c r="BU4" s="8"/>
      <c r="BV4" s="4" t="s">
        <v>15</v>
      </c>
      <c r="BW4" s="5"/>
      <c r="BX4" s="4" t="s">
        <v>16</v>
      </c>
      <c r="BY4" s="5"/>
      <c r="BZ4" s="7" t="s">
        <v>17</v>
      </c>
      <c r="CA4" s="9"/>
      <c r="CB4" s="10"/>
    </row>
    <row r="5" ht="12.75" customHeight="1">
      <c r="A5" s="12"/>
      <c r="B5" s="13" t="s">
        <v>20</v>
      </c>
      <c r="C5" s="13" t="s">
        <v>21</v>
      </c>
      <c r="D5" s="14" t="s">
        <v>20</v>
      </c>
      <c r="E5" s="13" t="s">
        <v>21</v>
      </c>
      <c r="F5" s="13" t="s">
        <v>20</v>
      </c>
      <c r="G5" s="13" t="s">
        <v>21</v>
      </c>
      <c r="H5" s="13" t="s">
        <v>20</v>
      </c>
      <c r="I5" s="13" t="s">
        <v>21</v>
      </c>
      <c r="J5" s="13" t="s">
        <v>20</v>
      </c>
      <c r="K5" s="13" t="s">
        <v>21</v>
      </c>
      <c r="L5" s="13" t="s">
        <v>20</v>
      </c>
      <c r="M5" s="13" t="s">
        <v>21</v>
      </c>
      <c r="N5" s="13" t="s">
        <v>20</v>
      </c>
      <c r="O5" s="13" t="s">
        <v>21</v>
      </c>
      <c r="P5" s="13" t="s">
        <v>20</v>
      </c>
      <c r="Q5" s="13" t="s">
        <v>21</v>
      </c>
      <c r="R5" s="13" t="s">
        <v>20</v>
      </c>
      <c r="S5" s="13" t="s">
        <v>21</v>
      </c>
      <c r="T5" s="13" t="s">
        <v>20</v>
      </c>
      <c r="U5" s="13" t="s">
        <v>21</v>
      </c>
      <c r="V5" s="13" t="s">
        <v>20</v>
      </c>
      <c r="W5" s="13" t="s">
        <v>21</v>
      </c>
      <c r="X5" s="15" t="s">
        <v>22</v>
      </c>
      <c r="Y5" s="16" t="s">
        <v>20</v>
      </c>
      <c r="Z5" s="16" t="s">
        <v>21</v>
      </c>
      <c r="AA5" s="17" t="s">
        <v>22</v>
      </c>
      <c r="AB5" s="1"/>
      <c r="AC5" s="12"/>
      <c r="AD5" s="13" t="s">
        <v>20</v>
      </c>
      <c r="AE5" s="13" t="s">
        <v>21</v>
      </c>
      <c r="AF5" s="14" t="s">
        <v>20</v>
      </c>
      <c r="AG5" s="13" t="s">
        <v>21</v>
      </c>
      <c r="AH5" s="13" t="s">
        <v>20</v>
      </c>
      <c r="AI5" s="13" t="s">
        <v>21</v>
      </c>
      <c r="AJ5" s="13" t="s">
        <v>20</v>
      </c>
      <c r="AK5" s="13" t="s">
        <v>21</v>
      </c>
      <c r="AL5" s="13" t="s">
        <v>20</v>
      </c>
      <c r="AM5" s="13" t="s">
        <v>21</v>
      </c>
      <c r="AN5" s="13" t="s">
        <v>20</v>
      </c>
      <c r="AO5" s="13" t="s">
        <v>21</v>
      </c>
      <c r="AP5" s="13" t="s">
        <v>20</v>
      </c>
      <c r="AQ5" s="13" t="s">
        <v>21</v>
      </c>
      <c r="AR5" s="13" t="s">
        <v>20</v>
      </c>
      <c r="AS5" s="13" t="s">
        <v>21</v>
      </c>
      <c r="AT5" s="13" t="s">
        <v>20</v>
      </c>
      <c r="AU5" s="13" t="s">
        <v>21</v>
      </c>
      <c r="AV5" s="13" t="s">
        <v>20</v>
      </c>
      <c r="AW5" s="13" t="s">
        <v>21</v>
      </c>
      <c r="AX5" s="13" t="s">
        <v>20</v>
      </c>
      <c r="AY5" s="13" t="s">
        <v>21</v>
      </c>
      <c r="AZ5" s="15" t="s">
        <v>22</v>
      </c>
      <c r="BA5" s="16" t="s">
        <v>20</v>
      </c>
      <c r="BB5" s="16" t="s">
        <v>21</v>
      </c>
      <c r="BC5" s="17" t="s">
        <v>22</v>
      </c>
      <c r="BD5" s="1"/>
      <c r="BE5" s="12"/>
      <c r="BF5" s="13" t="s">
        <v>20</v>
      </c>
      <c r="BG5" s="13" t="s">
        <v>21</v>
      </c>
      <c r="BH5" s="14" t="s">
        <v>20</v>
      </c>
      <c r="BI5" s="13" t="s">
        <v>21</v>
      </c>
      <c r="BJ5" s="13" t="s">
        <v>20</v>
      </c>
      <c r="BK5" s="13" t="s">
        <v>21</v>
      </c>
      <c r="BL5" s="13" t="s">
        <v>20</v>
      </c>
      <c r="BM5" s="13" t="s">
        <v>21</v>
      </c>
      <c r="BN5" s="13" t="s">
        <v>20</v>
      </c>
      <c r="BO5" s="13" t="s">
        <v>21</v>
      </c>
      <c r="BP5" s="13" t="s">
        <v>20</v>
      </c>
      <c r="BQ5" s="13" t="s">
        <v>21</v>
      </c>
      <c r="BR5" s="13" t="s">
        <v>20</v>
      </c>
      <c r="BS5" s="13" t="s">
        <v>21</v>
      </c>
      <c r="BT5" s="13" t="s">
        <v>20</v>
      </c>
      <c r="BU5" s="13" t="s">
        <v>21</v>
      </c>
      <c r="BV5" s="13" t="s">
        <v>20</v>
      </c>
      <c r="BW5" s="13" t="s">
        <v>21</v>
      </c>
      <c r="BX5" s="13" t="s">
        <v>20</v>
      </c>
      <c r="BY5" s="13" t="s">
        <v>21</v>
      </c>
      <c r="BZ5" s="13" t="s">
        <v>20</v>
      </c>
      <c r="CA5" s="13" t="s">
        <v>21</v>
      </c>
      <c r="CB5" s="15" t="s">
        <v>22</v>
      </c>
    </row>
    <row r="6" ht="12.75" customHeight="1">
      <c r="A6" s="18">
        <v>1.0</v>
      </c>
      <c r="B6" s="19">
        <v>16875.0</v>
      </c>
      <c r="C6" s="20">
        <v>4141.332778920574</v>
      </c>
      <c r="D6" s="21">
        <v>10699.0</v>
      </c>
      <c r="E6" s="21">
        <v>7961.988009065488</v>
      </c>
      <c r="F6" s="19">
        <v>14616.0</v>
      </c>
      <c r="G6" s="20">
        <v>21487.65684325466</v>
      </c>
      <c r="H6" s="21">
        <v>22715.0</v>
      </c>
      <c r="I6" s="21">
        <v>75139.1909525369</v>
      </c>
      <c r="J6" s="19">
        <v>16331.0</v>
      </c>
      <c r="K6" s="20">
        <v>116920.56762778325</v>
      </c>
      <c r="L6" s="21">
        <v>10878.0</v>
      </c>
      <c r="M6" s="21">
        <v>151703.7030713918</v>
      </c>
      <c r="N6" s="19">
        <v>5271.0</v>
      </c>
      <c r="O6" s="20">
        <v>152142.73289711404</v>
      </c>
      <c r="P6" s="21">
        <v>602.0</v>
      </c>
      <c r="Q6" s="21">
        <v>39011.47622143905</v>
      </c>
      <c r="R6" s="19">
        <v>102.0</v>
      </c>
      <c r="S6" s="20">
        <v>15269.160631408331</v>
      </c>
      <c r="T6" s="19">
        <v>1.0</v>
      </c>
      <c r="U6" s="20">
        <v>709.14</v>
      </c>
      <c r="V6" s="21">
        <f t="shared" ref="V6:W6" si="1">B6+D6+F6+H6+J6+L6+N6+P6+R6+T6</f>
        <v>98090</v>
      </c>
      <c r="W6" s="22">
        <f t="shared" si="1"/>
        <v>584486.949</v>
      </c>
      <c r="X6" s="23">
        <f t="shared" ref="X6:X19" si="4">W6/V6</f>
        <v>5.958680284</v>
      </c>
      <c r="Y6" s="21">
        <f t="shared" ref="Y6:AA6" si="2">AX6</f>
        <v>103821</v>
      </c>
      <c r="Z6" s="22">
        <f t="shared" si="2"/>
        <v>574317.7162</v>
      </c>
      <c r="AA6" s="23">
        <f t="shared" si="2"/>
        <v>5.531806823</v>
      </c>
      <c r="AB6" s="1"/>
      <c r="AC6" s="18">
        <v>1.0</v>
      </c>
      <c r="AD6" s="19">
        <v>25434.0</v>
      </c>
      <c r="AE6" s="20">
        <v>5642.564578032353</v>
      </c>
      <c r="AF6" s="21">
        <v>10030.0</v>
      </c>
      <c r="AG6" s="21">
        <v>7513.129313993216</v>
      </c>
      <c r="AH6" s="19">
        <v>13541.0</v>
      </c>
      <c r="AI6" s="20">
        <v>20072.11759093668</v>
      </c>
      <c r="AJ6" s="21">
        <v>21638.0</v>
      </c>
      <c r="AK6" s="21">
        <v>72395.87483030578</v>
      </c>
      <c r="AL6" s="19">
        <v>16230.0</v>
      </c>
      <c r="AM6" s="20">
        <v>116415.4912965026</v>
      </c>
      <c r="AN6" s="21">
        <v>11129.0</v>
      </c>
      <c r="AO6" s="21">
        <v>155006.2617532568</v>
      </c>
      <c r="AP6" s="19">
        <v>5202.0</v>
      </c>
      <c r="AQ6" s="20">
        <v>149555.1595333406</v>
      </c>
      <c r="AR6" s="21">
        <v>530.0</v>
      </c>
      <c r="AS6" s="21">
        <v>34603.56158738993</v>
      </c>
      <c r="AT6" s="19">
        <v>86.0</v>
      </c>
      <c r="AU6" s="20">
        <v>12469.95567209242</v>
      </c>
      <c r="AV6" s="19">
        <v>1.0</v>
      </c>
      <c r="AW6" s="20">
        <v>643.6</v>
      </c>
      <c r="AX6" s="21">
        <v>103821.0</v>
      </c>
      <c r="AY6" s="22">
        <v>574317.7161558503</v>
      </c>
      <c r="AZ6" s="23">
        <f t="shared" ref="AZ6:AZ22" si="6">AY6/AX6</f>
        <v>5.531806823</v>
      </c>
      <c r="BA6" s="21">
        <v>89548.0</v>
      </c>
      <c r="BB6" s="22">
        <v>624802.206457</v>
      </c>
      <c r="BC6" s="23">
        <f t="shared" ref="BC6:BC21" si="7">BB6/BA6</f>
        <v>6.97728823</v>
      </c>
      <c r="BD6" s="1"/>
      <c r="BE6" s="18">
        <v>1.0</v>
      </c>
      <c r="BF6" s="19">
        <v>9805.0</v>
      </c>
      <c r="BG6" s="20">
        <v>2621.692277</v>
      </c>
      <c r="BH6" s="21">
        <v>7672.0</v>
      </c>
      <c r="BI6" s="21">
        <v>5518.766105</v>
      </c>
      <c r="BJ6" s="19">
        <v>12397.0</v>
      </c>
      <c r="BK6" s="20">
        <v>18077.909875</v>
      </c>
      <c r="BL6" s="21">
        <v>22373.0</v>
      </c>
      <c r="BM6" s="21">
        <v>73980.095548</v>
      </c>
      <c r="BN6" s="19">
        <v>18007.0</v>
      </c>
      <c r="BO6" s="20">
        <v>128198.004691</v>
      </c>
      <c r="BP6" s="21">
        <v>12698.0</v>
      </c>
      <c r="BQ6" s="21">
        <v>176139.625774</v>
      </c>
      <c r="BR6" s="19">
        <v>5927.0</v>
      </c>
      <c r="BS6" s="20">
        <v>170315.77808</v>
      </c>
      <c r="BT6" s="21">
        <v>590.0</v>
      </c>
      <c r="BU6" s="21">
        <v>38151.042237</v>
      </c>
      <c r="BV6" s="19">
        <v>78.0</v>
      </c>
      <c r="BW6" s="20">
        <v>11233.89187</v>
      </c>
      <c r="BX6" s="19">
        <v>1.0</v>
      </c>
      <c r="BY6" s="20">
        <v>565.4</v>
      </c>
      <c r="BZ6" s="21">
        <v>89548.0</v>
      </c>
      <c r="CA6" s="22">
        <v>624802.206457</v>
      </c>
      <c r="CB6" s="33">
        <f t="shared" ref="CB6:CB21" si="8">CA6/BZ6</f>
        <v>6.97728823</v>
      </c>
    </row>
    <row r="7" ht="12.75" customHeight="1">
      <c r="A7" s="24">
        <v>2.0</v>
      </c>
      <c r="B7" s="25">
        <v>73.0</v>
      </c>
      <c r="C7" s="26">
        <v>22.8787186393879</v>
      </c>
      <c r="D7" s="27">
        <v>148.0</v>
      </c>
      <c r="E7" s="27">
        <v>110.66353063677604</v>
      </c>
      <c r="F7" s="25">
        <v>366.0</v>
      </c>
      <c r="G7" s="26">
        <v>537.3571520897635</v>
      </c>
      <c r="H7" s="27">
        <v>961.0</v>
      </c>
      <c r="I7" s="27">
        <v>3307.6159837078544</v>
      </c>
      <c r="J7" s="25">
        <v>1132.0</v>
      </c>
      <c r="K7" s="26">
        <v>8364.060832400932</v>
      </c>
      <c r="L7" s="27">
        <v>1138.0</v>
      </c>
      <c r="M7" s="27">
        <v>16103.73039655625</v>
      </c>
      <c r="N7" s="25">
        <v>958.0</v>
      </c>
      <c r="O7" s="26">
        <v>28876.348208911375</v>
      </c>
      <c r="P7" s="27">
        <v>202.0</v>
      </c>
      <c r="Q7" s="27">
        <v>13290.090125550558</v>
      </c>
      <c r="R7" s="25">
        <v>92.0</v>
      </c>
      <c r="S7" s="26">
        <v>16046.826797163918</v>
      </c>
      <c r="T7" s="25">
        <v>10.0</v>
      </c>
      <c r="U7" s="26">
        <v>16333.4116046992</v>
      </c>
      <c r="V7" s="27">
        <f t="shared" ref="V7:W7" si="3">B7+D7+F7+H7+J7+L7+N7+P7+R7+T7</f>
        <v>5080</v>
      </c>
      <c r="W7" s="27">
        <f t="shared" si="3"/>
        <v>102992.9834</v>
      </c>
      <c r="X7" s="28">
        <f t="shared" si="4"/>
        <v>20.27420932</v>
      </c>
      <c r="Y7" s="27">
        <f t="shared" ref="Y7:AA7" si="5">AX7</f>
        <v>7483</v>
      </c>
      <c r="Z7" s="27">
        <f t="shared" si="5"/>
        <v>110814.3236</v>
      </c>
      <c r="AA7" s="28">
        <f t="shared" si="5"/>
        <v>14.80880978</v>
      </c>
      <c r="AB7" s="1"/>
      <c r="AC7" s="24">
        <v>2.0</v>
      </c>
      <c r="AD7" s="25">
        <v>231.0</v>
      </c>
      <c r="AE7" s="26">
        <v>72.31137671767736</v>
      </c>
      <c r="AF7" s="27">
        <v>312.0</v>
      </c>
      <c r="AG7" s="27">
        <v>230.2135634270172</v>
      </c>
      <c r="AH7" s="25">
        <v>587.0</v>
      </c>
      <c r="AI7" s="26">
        <v>885.8246167911364</v>
      </c>
      <c r="AJ7" s="27">
        <v>1490.0</v>
      </c>
      <c r="AK7" s="27">
        <v>5117.543733891238</v>
      </c>
      <c r="AL7" s="25">
        <v>1673.0</v>
      </c>
      <c r="AM7" s="26">
        <v>12304.27780552471</v>
      </c>
      <c r="AN7" s="27">
        <v>1619.0</v>
      </c>
      <c r="AO7" s="27">
        <v>23033.73744932995</v>
      </c>
      <c r="AP7" s="25">
        <v>1243.0</v>
      </c>
      <c r="AQ7" s="26">
        <v>37455.7885842878</v>
      </c>
      <c r="AR7" s="27">
        <v>250.0</v>
      </c>
      <c r="AS7" s="27">
        <v>16576.19650456842</v>
      </c>
      <c r="AT7" s="25">
        <v>74.0</v>
      </c>
      <c r="AU7" s="26">
        <v>12313.89256266186</v>
      </c>
      <c r="AV7" s="25">
        <v>4.0</v>
      </c>
      <c r="AW7" s="26">
        <v>2824.537363344051</v>
      </c>
      <c r="AX7" s="27">
        <v>7483.0</v>
      </c>
      <c r="AY7" s="27">
        <v>110814.32356054385</v>
      </c>
      <c r="AZ7" s="28">
        <f t="shared" si="6"/>
        <v>14.80880978</v>
      </c>
      <c r="BA7" s="27">
        <v>6309.0</v>
      </c>
      <c r="BB7" s="27">
        <v>108734.96536100001</v>
      </c>
      <c r="BC7" s="28">
        <f t="shared" si="7"/>
        <v>17.23489703</v>
      </c>
      <c r="BD7" s="1"/>
      <c r="BE7" s="24">
        <v>2.0</v>
      </c>
      <c r="BF7" s="25">
        <v>45.0</v>
      </c>
      <c r="BG7" s="26">
        <v>14.584221</v>
      </c>
      <c r="BH7" s="27">
        <v>100.0</v>
      </c>
      <c r="BI7" s="27">
        <v>72.533656</v>
      </c>
      <c r="BJ7" s="25">
        <v>294.0</v>
      </c>
      <c r="BK7" s="26">
        <v>442.65434</v>
      </c>
      <c r="BL7" s="27">
        <v>1057.0</v>
      </c>
      <c r="BM7" s="27">
        <v>3688.36465</v>
      </c>
      <c r="BN7" s="25">
        <v>1439.0</v>
      </c>
      <c r="BO7" s="26">
        <v>10657.046692</v>
      </c>
      <c r="BP7" s="27">
        <v>1653.0</v>
      </c>
      <c r="BQ7" s="27">
        <v>23568.376054</v>
      </c>
      <c r="BR7" s="25">
        <v>1379.0</v>
      </c>
      <c r="BS7" s="26">
        <v>41123.57314</v>
      </c>
      <c r="BT7" s="27">
        <v>280.0</v>
      </c>
      <c r="BU7" s="27">
        <v>18552.520148</v>
      </c>
      <c r="BV7" s="25">
        <v>60.0</v>
      </c>
      <c r="BW7" s="26">
        <v>9141.12</v>
      </c>
      <c r="BX7" s="25">
        <v>2.0</v>
      </c>
      <c r="BY7" s="26">
        <v>1474.19246</v>
      </c>
      <c r="BZ7" s="27">
        <v>6309.0</v>
      </c>
      <c r="CA7" s="27">
        <v>108734.96536100001</v>
      </c>
      <c r="CB7" s="34">
        <f t="shared" si="8"/>
        <v>17.23489703</v>
      </c>
    </row>
    <row r="8" ht="12.75" customHeight="1">
      <c r="A8" s="24">
        <v>3.0</v>
      </c>
      <c r="B8" s="25"/>
      <c r="C8" s="26"/>
      <c r="D8" s="27">
        <v>5.0</v>
      </c>
      <c r="E8" s="27">
        <v>3.9672615588390556</v>
      </c>
      <c r="F8" s="25">
        <v>7.0</v>
      </c>
      <c r="G8" s="26">
        <v>10.1642216275644</v>
      </c>
      <c r="H8" s="27">
        <v>52.0</v>
      </c>
      <c r="I8" s="27">
        <v>182.52316051932496</v>
      </c>
      <c r="J8" s="25">
        <v>102.0</v>
      </c>
      <c r="K8" s="26">
        <v>787.1216802138167</v>
      </c>
      <c r="L8" s="27">
        <v>133.0</v>
      </c>
      <c r="M8" s="27">
        <v>1923.6738729559547</v>
      </c>
      <c r="N8" s="25">
        <v>169.0</v>
      </c>
      <c r="O8" s="26">
        <v>5372.656697400356</v>
      </c>
      <c r="P8" s="27">
        <v>76.0</v>
      </c>
      <c r="Q8" s="27">
        <v>5320.243082450111</v>
      </c>
      <c r="R8" s="25">
        <v>39.0</v>
      </c>
      <c r="S8" s="26">
        <v>6767.811582618883</v>
      </c>
      <c r="T8" s="25">
        <v>4.0</v>
      </c>
      <c r="U8" s="26">
        <v>3209.9799999999996</v>
      </c>
      <c r="V8" s="27">
        <f t="shared" ref="V8:W8" si="9">B8+D8+F8+H8+J8+L8+N8+P8+R8+T8</f>
        <v>587</v>
      </c>
      <c r="W8" s="27">
        <f t="shared" si="9"/>
        <v>23578.14156</v>
      </c>
      <c r="X8" s="28">
        <f t="shared" si="4"/>
        <v>40.16719175</v>
      </c>
      <c r="Y8" s="27">
        <f t="shared" ref="Y8:AA8" si="10">AX8</f>
        <v>884</v>
      </c>
      <c r="Z8" s="27">
        <f t="shared" si="10"/>
        <v>24528.56559</v>
      </c>
      <c r="AA8" s="28">
        <f t="shared" si="10"/>
        <v>27.74724614</v>
      </c>
      <c r="AB8" s="1"/>
      <c r="AC8" s="24">
        <v>3.0</v>
      </c>
      <c r="AD8" s="25">
        <v>2.0</v>
      </c>
      <c r="AE8" s="26">
        <v>0.6525</v>
      </c>
      <c r="AF8" s="27">
        <v>7.0</v>
      </c>
      <c r="AG8" s="27">
        <v>4.895181159420288</v>
      </c>
      <c r="AH8" s="25">
        <v>22.0</v>
      </c>
      <c r="AI8" s="26">
        <v>36.96813959057965</v>
      </c>
      <c r="AJ8" s="27">
        <v>101.0</v>
      </c>
      <c r="AK8" s="27">
        <v>350.5897178427805</v>
      </c>
      <c r="AL8" s="25">
        <v>153.0</v>
      </c>
      <c r="AM8" s="26">
        <v>1163.098424806998</v>
      </c>
      <c r="AN8" s="27">
        <v>226.0</v>
      </c>
      <c r="AO8" s="27">
        <v>3154.598177093063</v>
      </c>
      <c r="AP8" s="25">
        <v>260.0</v>
      </c>
      <c r="AQ8" s="26">
        <v>8039.880711036839</v>
      </c>
      <c r="AR8" s="27">
        <v>74.0</v>
      </c>
      <c r="AS8" s="27">
        <v>5030.609786986904</v>
      </c>
      <c r="AT8" s="25">
        <v>38.0</v>
      </c>
      <c r="AU8" s="26">
        <v>5796.102947573057</v>
      </c>
      <c r="AV8" s="25">
        <v>1.0</v>
      </c>
      <c r="AW8" s="26">
        <v>951.17</v>
      </c>
      <c r="AX8" s="27">
        <v>884.0</v>
      </c>
      <c r="AY8" s="27">
        <v>24528.56558608964</v>
      </c>
      <c r="AZ8" s="28">
        <f t="shared" si="6"/>
        <v>27.74724614</v>
      </c>
      <c r="BA8" s="27">
        <v>765.0</v>
      </c>
      <c r="BB8" s="27">
        <v>27167.295127</v>
      </c>
      <c r="BC8" s="28">
        <f t="shared" si="7"/>
        <v>35.51280409</v>
      </c>
      <c r="BD8" s="1"/>
      <c r="BE8" s="24">
        <v>3.0</v>
      </c>
      <c r="BF8" s="25">
        <v>1.0</v>
      </c>
      <c r="BG8" s="26">
        <v>0.467487</v>
      </c>
      <c r="BH8" s="27">
        <v>1.0</v>
      </c>
      <c r="BI8" s="27">
        <v>0.99747</v>
      </c>
      <c r="BJ8" s="25">
        <v>7.0</v>
      </c>
      <c r="BK8" s="26">
        <v>10.898101</v>
      </c>
      <c r="BL8" s="27">
        <v>53.0</v>
      </c>
      <c r="BM8" s="27">
        <v>178.97544</v>
      </c>
      <c r="BN8" s="25">
        <v>112.0</v>
      </c>
      <c r="BO8" s="26">
        <v>870.399982</v>
      </c>
      <c r="BP8" s="27">
        <v>192.0</v>
      </c>
      <c r="BQ8" s="27">
        <v>2788.375554</v>
      </c>
      <c r="BR8" s="25">
        <v>261.0</v>
      </c>
      <c r="BS8" s="26">
        <v>8039.368302</v>
      </c>
      <c r="BT8" s="27">
        <v>91.0</v>
      </c>
      <c r="BU8" s="27">
        <v>6261.392616</v>
      </c>
      <c r="BV8" s="25">
        <v>45.0</v>
      </c>
      <c r="BW8" s="26">
        <v>7507.420175</v>
      </c>
      <c r="BX8" s="25">
        <v>2.0</v>
      </c>
      <c r="BY8" s="26">
        <v>1509.0</v>
      </c>
      <c r="BZ8" s="27">
        <v>765.0</v>
      </c>
      <c r="CA8" s="27">
        <v>27167.295127</v>
      </c>
      <c r="CB8" s="34">
        <f t="shared" si="8"/>
        <v>35.51280409</v>
      </c>
    </row>
    <row r="9" ht="12.75" customHeight="1">
      <c r="A9" s="24">
        <v>4.0</v>
      </c>
      <c r="B9" s="25"/>
      <c r="C9" s="26"/>
      <c r="D9" s="27"/>
      <c r="E9" s="27"/>
      <c r="F9" s="25">
        <v>1.0</v>
      </c>
      <c r="G9" s="26">
        <v>1.335</v>
      </c>
      <c r="H9" s="27">
        <v>2.0</v>
      </c>
      <c r="I9" s="27">
        <v>8.1725</v>
      </c>
      <c r="J9" s="25">
        <v>11.0</v>
      </c>
      <c r="K9" s="26">
        <v>78.63477874916985</v>
      </c>
      <c r="L9" s="27">
        <v>28.0</v>
      </c>
      <c r="M9" s="27">
        <v>418.12822580645167</v>
      </c>
      <c r="N9" s="25">
        <v>68.0</v>
      </c>
      <c r="O9" s="26">
        <v>2255.9008140158585</v>
      </c>
      <c r="P9" s="27">
        <v>40.0</v>
      </c>
      <c r="Q9" s="27">
        <v>2948.7878536750572</v>
      </c>
      <c r="R9" s="25">
        <v>30.0</v>
      </c>
      <c r="S9" s="26">
        <v>5668.363333333333</v>
      </c>
      <c r="T9" s="25">
        <v>3.0</v>
      </c>
      <c r="U9" s="26">
        <v>2113.25</v>
      </c>
      <c r="V9" s="27">
        <f t="shared" ref="V9:W9" si="11">B9+D9+F9+H9+J9+L9+N9+P9+R9+T9</f>
        <v>183</v>
      </c>
      <c r="W9" s="27">
        <f t="shared" si="11"/>
        <v>13492.57251</v>
      </c>
      <c r="X9" s="28">
        <f t="shared" si="4"/>
        <v>73.7299044</v>
      </c>
      <c r="Y9" s="27">
        <f t="shared" ref="Y9:AA9" si="12">AX9</f>
        <v>240</v>
      </c>
      <c r="Z9" s="27">
        <f t="shared" si="12"/>
        <v>12675.38271</v>
      </c>
      <c r="AA9" s="28">
        <f t="shared" si="12"/>
        <v>52.81409461</v>
      </c>
      <c r="AB9" s="1"/>
      <c r="AC9" s="24">
        <v>4.0</v>
      </c>
      <c r="AD9" s="25"/>
      <c r="AE9" s="26"/>
      <c r="AF9" s="27"/>
      <c r="AG9" s="27"/>
      <c r="AH9" s="25">
        <v>2.0</v>
      </c>
      <c r="AI9" s="26">
        <v>3.54</v>
      </c>
      <c r="AJ9" s="27">
        <v>15.0</v>
      </c>
      <c r="AK9" s="27">
        <v>59.80977310693289</v>
      </c>
      <c r="AL9" s="25">
        <v>22.0</v>
      </c>
      <c r="AM9" s="26">
        <v>172.8575844857408</v>
      </c>
      <c r="AN9" s="27">
        <v>46.0</v>
      </c>
      <c r="AO9" s="27">
        <v>662.3996106184143</v>
      </c>
      <c r="AP9" s="25">
        <v>81.0</v>
      </c>
      <c r="AQ9" s="26">
        <v>2651.375120266917</v>
      </c>
      <c r="AR9" s="27">
        <v>48.0</v>
      </c>
      <c r="AS9" s="27">
        <v>3415.356614421306</v>
      </c>
      <c r="AT9" s="25">
        <v>24.0</v>
      </c>
      <c r="AU9" s="26">
        <v>4387.708002368843</v>
      </c>
      <c r="AV9" s="25">
        <v>2.0</v>
      </c>
      <c r="AW9" s="26">
        <v>1322.336</v>
      </c>
      <c r="AX9" s="27">
        <v>240.0</v>
      </c>
      <c r="AY9" s="27">
        <v>12675.382705268154</v>
      </c>
      <c r="AZ9" s="28">
        <f t="shared" si="6"/>
        <v>52.81409461</v>
      </c>
      <c r="BA9" s="27">
        <v>232.0</v>
      </c>
      <c r="BB9" s="27">
        <v>15450.167938999999</v>
      </c>
      <c r="BC9" s="28">
        <f t="shared" si="7"/>
        <v>66.59555146</v>
      </c>
      <c r="BD9" s="1"/>
      <c r="BE9" s="24">
        <v>4.0</v>
      </c>
      <c r="BF9" s="25"/>
      <c r="BG9" s="26"/>
      <c r="BH9" s="27"/>
      <c r="BI9" s="27"/>
      <c r="BJ9" s="25"/>
      <c r="BK9" s="26"/>
      <c r="BL9" s="27">
        <v>5.0</v>
      </c>
      <c r="BM9" s="27">
        <v>17.385</v>
      </c>
      <c r="BN9" s="25">
        <v>12.0</v>
      </c>
      <c r="BO9" s="26">
        <v>101.152768</v>
      </c>
      <c r="BP9" s="27">
        <v>33.0</v>
      </c>
      <c r="BQ9" s="27">
        <v>498.743201</v>
      </c>
      <c r="BR9" s="25">
        <v>90.0</v>
      </c>
      <c r="BS9" s="26">
        <v>3073.184128</v>
      </c>
      <c r="BT9" s="27">
        <v>58.0</v>
      </c>
      <c r="BU9" s="27">
        <v>3935.103642</v>
      </c>
      <c r="BV9" s="25">
        <v>32.0</v>
      </c>
      <c r="BW9" s="26">
        <v>6461.1892</v>
      </c>
      <c r="BX9" s="25">
        <v>2.0</v>
      </c>
      <c r="BY9" s="26">
        <v>1363.41</v>
      </c>
      <c r="BZ9" s="27">
        <v>232.0</v>
      </c>
      <c r="CA9" s="27">
        <v>15450.167938999999</v>
      </c>
      <c r="CB9" s="34">
        <f t="shared" si="8"/>
        <v>66.59555146</v>
      </c>
    </row>
    <row r="10" ht="12.75" customHeight="1">
      <c r="A10" s="24">
        <v>5.0</v>
      </c>
      <c r="B10" s="25">
        <v>24.0</v>
      </c>
      <c r="C10" s="26">
        <v>7.480800000000001</v>
      </c>
      <c r="D10" s="27"/>
      <c r="E10" s="27"/>
      <c r="F10" s="25"/>
      <c r="G10" s="26"/>
      <c r="H10" s="27"/>
      <c r="I10" s="27"/>
      <c r="J10" s="25">
        <v>4.0</v>
      </c>
      <c r="K10" s="26">
        <v>28.2717</v>
      </c>
      <c r="L10" s="27">
        <v>7.0</v>
      </c>
      <c r="M10" s="27">
        <v>106.8147541492167</v>
      </c>
      <c r="N10" s="25">
        <v>17.0</v>
      </c>
      <c r="O10" s="26">
        <v>610.2253222533542</v>
      </c>
      <c r="P10" s="27">
        <v>22.0</v>
      </c>
      <c r="Q10" s="27">
        <v>1494.0683473897843</v>
      </c>
      <c r="R10" s="25">
        <v>18.0</v>
      </c>
      <c r="S10" s="26">
        <v>3729.345691286901</v>
      </c>
      <c r="T10" s="25">
        <v>5.0</v>
      </c>
      <c r="U10" s="26">
        <v>3480.414671662033</v>
      </c>
      <c r="V10" s="27">
        <f t="shared" ref="V10:W10" si="13">B10+D10+F10+H10+J10+L10+N10+P10+R10+T10</f>
        <v>97</v>
      </c>
      <c r="W10" s="27">
        <f t="shared" si="13"/>
        <v>9456.621287</v>
      </c>
      <c r="X10" s="28">
        <f t="shared" si="4"/>
        <v>97.4909411</v>
      </c>
      <c r="Y10" s="27">
        <f t="shared" ref="Y10:AA10" si="14">AX10</f>
        <v>123</v>
      </c>
      <c r="Z10" s="27">
        <f t="shared" si="14"/>
        <v>10942.4016</v>
      </c>
      <c r="AA10" s="28">
        <f t="shared" si="14"/>
        <v>88.96261464</v>
      </c>
      <c r="AB10" s="1"/>
      <c r="AC10" s="24">
        <v>5.0</v>
      </c>
      <c r="AD10" s="25"/>
      <c r="AE10" s="26"/>
      <c r="AF10" s="27"/>
      <c r="AG10" s="27"/>
      <c r="AH10" s="25"/>
      <c r="AI10" s="26"/>
      <c r="AJ10" s="27">
        <v>1.0</v>
      </c>
      <c r="AK10" s="27">
        <v>3.69</v>
      </c>
      <c r="AL10" s="25">
        <v>4.0</v>
      </c>
      <c r="AM10" s="26">
        <v>29.0225</v>
      </c>
      <c r="AN10" s="27">
        <v>16.0</v>
      </c>
      <c r="AO10" s="27">
        <v>255.32236618218</v>
      </c>
      <c r="AP10" s="25">
        <v>32.0</v>
      </c>
      <c r="AQ10" s="26">
        <v>1078.460518615273</v>
      </c>
      <c r="AR10" s="27">
        <v>40.0</v>
      </c>
      <c r="AS10" s="27">
        <v>2850.520242749518</v>
      </c>
      <c r="AT10" s="25">
        <v>27.0</v>
      </c>
      <c r="AU10" s="26">
        <v>4976.385973106516</v>
      </c>
      <c r="AV10" s="25">
        <v>3.0</v>
      </c>
      <c r="AW10" s="26">
        <v>1749.0</v>
      </c>
      <c r="AX10" s="27">
        <v>123.0</v>
      </c>
      <c r="AY10" s="27">
        <v>10942.401600653488</v>
      </c>
      <c r="AZ10" s="28">
        <f t="shared" si="6"/>
        <v>88.96261464</v>
      </c>
      <c r="BA10" s="27">
        <v>102.0</v>
      </c>
      <c r="BB10" s="27">
        <v>8306.873593</v>
      </c>
      <c r="BC10" s="28">
        <f t="shared" si="7"/>
        <v>81.43993719</v>
      </c>
      <c r="BD10" s="1"/>
      <c r="BE10" s="24">
        <v>5.0</v>
      </c>
      <c r="BF10" s="25"/>
      <c r="BG10" s="26"/>
      <c r="BH10" s="27"/>
      <c r="BI10" s="27"/>
      <c r="BJ10" s="25"/>
      <c r="BK10" s="26"/>
      <c r="BL10" s="27"/>
      <c r="BM10" s="27"/>
      <c r="BN10" s="25">
        <v>1.0</v>
      </c>
      <c r="BO10" s="26">
        <v>5.41</v>
      </c>
      <c r="BP10" s="27">
        <v>9.0</v>
      </c>
      <c r="BQ10" s="27">
        <v>137.70301</v>
      </c>
      <c r="BR10" s="25">
        <v>36.0</v>
      </c>
      <c r="BS10" s="26">
        <v>1210.480803</v>
      </c>
      <c r="BT10" s="27">
        <v>36.0</v>
      </c>
      <c r="BU10" s="27">
        <v>2605.40098</v>
      </c>
      <c r="BV10" s="25">
        <v>19.0</v>
      </c>
      <c r="BW10" s="26">
        <v>3588.5738</v>
      </c>
      <c r="BX10" s="25">
        <v>1.0</v>
      </c>
      <c r="BY10" s="26">
        <v>759.305</v>
      </c>
      <c r="BZ10" s="27">
        <v>102.0</v>
      </c>
      <c r="CA10" s="27">
        <v>8306.873593</v>
      </c>
      <c r="CB10" s="34">
        <f t="shared" si="8"/>
        <v>81.43993719</v>
      </c>
    </row>
    <row r="11" ht="12.75" customHeight="1">
      <c r="A11" s="24">
        <v>6.0</v>
      </c>
      <c r="B11" s="25"/>
      <c r="C11" s="26"/>
      <c r="D11" s="27"/>
      <c r="E11" s="27"/>
      <c r="F11" s="25"/>
      <c r="G11" s="26"/>
      <c r="H11" s="27"/>
      <c r="I11" s="27"/>
      <c r="J11" s="25">
        <v>1.0</v>
      </c>
      <c r="K11" s="26">
        <v>9.3</v>
      </c>
      <c r="L11" s="27">
        <v>1.0</v>
      </c>
      <c r="M11" s="27">
        <v>18.97</v>
      </c>
      <c r="N11" s="25">
        <v>6.0</v>
      </c>
      <c r="O11" s="26">
        <v>189.14759939663318</v>
      </c>
      <c r="P11" s="27">
        <v>6.0</v>
      </c>
      <c r="Q11" s="27">
        <v>447.95267515923575</v>
      </c>
      <c r="R11" s="25">
        <v>13.0</v>
      </c>
      <c r="S11" s="26">
        <v>2192.220457846048</v>
      </c>
      <c r="T11" s="25">
        <v>3.0</v>
      </c>
      <c r="U11" s="26">
        <v>2828.29</v>
      </c>
      <c r="V11" s="27">
        <f t="shared" ref="V11:W11" si="15">B11+D11+F11+H11+J11+L11+N11+P11+R11+T11</f>
        <v>30</v>
      </c>
      <c r="W11" s="27">
        <f t="shared" si="15"/>
        <v>5685.880732</v>
      </c>
      <c r="X11" s="28">
        <f t="shared" si="4"/>
        <v>189.5293577</v>
      </c>
      <c r="Y11" s="27">
        <f t="shared" ref="Y11:AA11" si="16">AX11</f>
        <v>71</v>
      </c>
      <c r="Z11" s="27">
        <f t="shared" si="16"/>
        <v>8724.002582</v>
      </c>
      <c r="AA11" s="28">
        <f t="shared" si="16"/>
        <v>122.8732758</v>
      </c>
      <c r="AB11" s="1"/>
      <c r="AC11" s="24">
        <v>6.0</v>
      </c>
      <c r="AD11" s="25"/>
      <c r="AE11" s="26"/>
      <c r="AF11" s="27"/>
      <c r="AG11" s="27"/>
      <c r="AH11" s="25"/>
      <c r="AI11" s="26"/>
      <c r="AJ11" s="27">
        <v>2.0</v>
      </c>
      <c r="AK11" s="27">
        <v>7.119999999999999</v>
      </c>
      <c r="AL11" s="25">
        <v>1.0</v>
      </c>
      <c r="AM11" s="26">
        <v>6.388291253281277</v>
      </c>
      <c r="AN11" s="27">
        <v>2.0</v>
      </c>
      <c r="AO11" s="27">
        <v>30.41</v>
      </c>
      <c r="AP11" s="25">
        <v>21.0</v>
      </c>
      <c r="AQ11" s="26">
        <v>738.0436634037787</v>
      </c>
      <c r="AR11" s="27">
        <v>23.0</v>
      </c>
      <c r="AS11" s="27">
        <v>1512.430454998127</v>
      </c>
      <c r="AT11" s="25">
        <v>19.0</v>
      </c>
      <c r="AU11" s="26">
        <v>3469.860171900772</v>
      </c>
      <c r="AV11" s="25">
        <v>3.0</v>
      </c>
      <c r="AW11" s="26">
        <v>2959.75</v>
      </c>
      <c r="AX11" s="27">
        <v>71.0</v>
      </c>
      <c r="AY11" s="27">
        <v>8724.00258155596</v>
      </c>
      <c r="AZ11" s="28">
        <f t="shared" si="6"/>
        <v>122.8732758</v>
      </c>
      <c r="BA11" s="27">
        <v>62.0</v>
      </c>
      <c r="BB11" s="27">
        <v>8662.046048</v>
      </c>
      <c r="BC11" s="28">
        <f t="shared" si="7"/>
        <v>139.7104201</v>
      </c>
      <c r="BD11" s="1"/>
      <c r="BE11" s="24">
        <v>6.0</v>
      </c>
      <c r="BF11" s="25"/>
      <c r="BG11" s="26"/>
      <c r="BH11" s="27"/>
      <c r="BI11" s="27"/>
      <c r="BJ11" s="25"/>
      <c r="BK11" s="26"/>
      <c r="BL11" s="27"/>
      <c r="BM11" s="27"/>
      <c r="BN11" s="25">
        <v>1.0</v>
      </c>
      <c r="BO11" s="26">
        <v>9.055</v>
      </c>
      <c r="BP11" s="27">
        <v>2.0</v>
      </c>
      <c r="BQ11" s="27">
        <v>36.14638</v>
      </c>
      <c r="BR11" s="25">
        <v>15.0</v>
      </c>
      <c r="BS11" s="26">
        <v>558.03692</v>
      </c>
      <c r="BT11" s="27">
        <v>18.0</v>
      </c>
      <c r="BU11" s="27">
        <v>1233.0046</v>
      </c>
      <c r="BV11" s="25">
        <v>24.0</v>
      </c>
      <c r="BW11" s="26">
        <v>4896.703148</v>
      </c>
      <c r="BX11" s="25">
        <v>2.0</v>
      </c>
      <c r="BY11" s="26">
        <v>1929.1</v>
      </c>
      <c r="BZ11" s="27">
        <v>62.0</v>
      </c>
      <c r="CA11" s="27">
        <v>8662.046048</v>
      </c>
      <c r="CB11" s="34">
        <f t="shared" si="8"/>
        <v>139.7104201</v>
      </c>
    </row>
    <row r="12" ht="12.75" customHeight="1">
      <c r="A12" s="24">
        <v>7.0</v>
      </c>
      <c r="B12" s="25"/>
      <c r="C12" s="26"/>
      <c r="D12" s="27"/>
      <c r="E12" s="27"/>
      <c r="F12" s="25"/>
      <c r="G12" s="26"/>
      <c r="H12" s="27"/>
      <c r="I12" s="27"/>
      <c r="J12" s="25"/>
      <c r="K12" s="26"/>
      <c r="L12" s="27">
        <v>1.0</v>
      </c>
      <c r="M12" s="27">
        <v>12.72</v>
      </c>
      <c r="N12" s="25">
        <v>4.0</v>
      </c>
      <c r="O12" s="26">
        <v>131.5521782178218</v>
      </c>
      <c r="P12" s="27">
        <v>6.0</v>
      </c>
      <c r="Q12" s="27">
        <v>464.73999999999995</v>
      </c>
      <c r="R12" s="25">
        <v>15.0</v>
      </c>
      <c r="S12" s="26">
        <v>2999.7618078141672</v>
      </c>
      <c r="T12" s="25">
        <v>7.0</v>
      </c>
      <c r="U12" s="26">
        <v>7504.120327528127</v>
      </c>
      <c r="V12" s="27">
        <f t="shared" ref="V12:W12" si="17">B12+D12+F12+H12+J12+L12+N12+P12+R12+T12</f>
        <v>33</v>
      </c>
      <c r="W12" s="27">
        <f t="shared" si="17"/>
        <v>11112.89431</v>
      </c>
      <c r="X12" s="28">
        <f t="shared" si="4"/>
        <v>336.7543731</v>
      </c>
      <c r="Y12" s="27">
        <f t="shared" ref="Y12:AA12" si="18">AX12</f>
        <v>41</v>
      </c>
      <c r="Z12" s="27">
        <f t="shared" si="18"/>
        <v>3839.26775</v>
      </c>
      <c r="AA12" s="28">
        <f t="shared" si="18"/>
        <v>93.64067684</v>
      </c>
      <c r="AB12" s="1"/>
      <c r="AC12" s="24">
        <v>7.0</v>
      </c>
      <c r="AD12" s="25"/>
      <c r="AE12" s="26"/>
      <c r="AF12" s="27"/>
      <c r="AG12" s="27"/>
      <c r="AH12" s="25"/>
      <c r="AI12" s="26"/>
      <c r="AJ12" s="27"/>
      <c r="AK12" s="27"/>
      <c r="AL12" s="25">
        <v>1.0</v>
      </c>
      <c r="AM12" s="26">
        <v>8.190000000000001</v>
      </c>
      <c r="AN12" s="27">
        <v>2.0</v>
      </c>
      <c r="AO12" s="27">
        <v>29.0642171792072</v>
      </c>
      <c r="AP12" s="25">
        <v>11.0</v>
      </c>
      <c r="AQ12" s="26">
        <v>376.4247916666666</v>
      </c>
      <c r="AR12" s="27">
        <v>13.0</v>
      </c>
      <c r="AS12" s="27">
        <v>995.9686698090882</v>
      </c>
      <c r="AT12" s="25">
        <v>14.0</v>
      </c>
      <c r="AU12" s="26">
        <v>2429.620071718225</v>
      </c>
      <c r="AV12" s="25"/>
      <c r="AW12" s="26"/>
      <c r="AX12" s="27">
        <v>41.0</v>
      </c>
      <c r="AY12" s="27">
        <v>3839.267750373187</v>
      </c>
      <c r="AZ12" s="28">
        <f t="shared" si="6"/>
        <v>93.64067684</v>
      </c>
      <c r="BA12" s="27">
        <v>50.0</v>
      </c>
      <c r="BB12" s="27">
        <v>6344.836588</v>
      </c>
      <c r="BC12" s="28">
        <f t="shared" si="7"/>
        <v>126.8967318</v>
      </c>
      <c r="BD12" s="1"/>
      <c r="BE12" s="24">
        <v>7.0</v>
      </c>
      <c r="BF12" s="25"/>
      <c r="BG12" s="26"/>
      <c r="BH12" s="27"/>
      <c r="BI12" s="27"/>
      <c r="BJ12" s="25"/>
      <c r="BK12" s="26"/>
      <c r="BL12" s="27"/>
      <c r="BM12" s="27"/>
      <c r="BN12" s="25"/>
      <c r="BO12" s="26"/>
      <c r="BP12" s="27">
        <v>2.0</v>
      </c>
      <c r="BQ12" s="27">
        <v>38.670122</v>
      </c>
      <c r="BR12" s="25">
        <v>6.0</v>
      </c>
      <c r="BS12" s="26">
        <v>236.22302</v>
      </c>
      <c r="BT12" s="27">
        <v>19.0</v>
      </c>
      <c r="BU12" s="27">
        <v>1442.890796</v>
      </c>
      <c r="BV12" s="25">
        <v>22.0</v>
      </c>
      <c r="BW12" s="26">
        <v>4052.45265</v>
      </c>
      <c r="BX12" s="25">
        <v>1.0</v>
      </c>
      <c r="BY12" s="26">
        <v>574.6</v>
      </c>
      <c r="BZ12" s="27">
        <v>50.0</v>
      </c>
      <c r="CA12" s="27">
        <v>6344.836588</v>
      </c>
      <c r="CB12" s="34">
        <f t="shared" si="8"/>
        <v>126.8967318</v>
      </c>
    </row>
    <row r="13" ht="12.75" customHeight="1">
      <c r="A13" s="24">
        <v>8.0</v>
      </c>
      <c r="B13" s="25"/>
      <c r="C13" s="26"/>
      <c r="D13" s="27"/>
      <c r="E13" s="27"/>
      <c r="F13" s="25"/>
      <c r="G13" s="26"/>
      <c r="H13" s="27"/>
      <c r="I13" s="27"/>
      <c r="J13" s="25"/>
      <c r="K13" s="26"/>
      <c r="L13" s="27"/>
      <c r="M13" s="27"/>
      <c r="N13" s="25">
        <v>7.0</v>
      </c>
      <c r="O13" s="26">
        <v>230.58381587906848</v>
      </c>
      <c r="P13" s="27">
        <v>4.0</v>
      </c>
      <c r="Q13" s="27">
        <v>318.7525</v>
      </c>
      <c r="R13" s="25">
        <v>9.0</v>
      </c>
      <c r="S13" s="26">
        <v>2363.423542936288</v>
      </c>
      <c r="T13" s="25">
        <v>3.0</v>
      </c>
      <c r="U13" s="26">
        <v>2560.874904774877</v>
      </c>
      <c r="V13" s="27">
        <f t="shared" ref="V13:W13" si="19">B13+D13+F13+H13+J13+L13+N13+P13+R13+T13</f>
        <v>23</v>
      </c>
      <c r="W13" s="27">
        <f t="shared" si="19"/>
        <v>5473.634764</v>
      </c>
      <c r="X13" s="28">
        <f t="shared" si="4"/>
        <v>237.9841202</v>
      </c>
      <c r="Y13" s="27">
        <f t="shared" ref="Y13:AA13" si="20">AX13</f>
        <v>28</v>
      </c>
      <c r="Z13" s="27">
        <f t="shared" si="20"/>
        <v>5064.238274</v>
      </c>
      <c r="AA13" s="28">
        <f t="shared" si="20"/>
        <v>180.8656526</v>
      </c>
      <c r="AB13" s="1"/>
      <c r="AC13" s="24">
        <v>8.0</v>
      </c>
      <c r="AD13" s="25"/>
      <c r="AE13" s="26"/>
      <c r="AF13" s="27"/>
      <c r="AG13" s="27"/>
      <c r="AH13" s="25"/>
      <c r="AI13" s="26"/>
      <c r="AJ13" s="27"/>
      <c r="AK13" s="27"/>
      <c r="AL13" s="25">
        <v>2.0</v>
      </c>
      <c r="AM13" s="26">
        <v>17.03</v>
      </c>
      <c r="AN13" s="27">
        <v>1.0</v>
      </c>
      <c r="AO13" s="27">
        <v>13.25</v>
      </c>
      <c r="AP13" s="25">
        <v>4.0</v>
      </c>
      <c r="AQ13" s="26">
        <v>179.164781239302</v>
      </c>
      <c r="AR13" s="27">
        <v>7.0</v>
      </c>
      <c r="AS13" s="27">
        <v>550.4549999999999</v>
      </c>
      <c r="AT13" s="25">
        <v>11.0</v>
      </c>
      <c r="AU13" s="26">
        <v>2215.329551740549</v>
      </c>
      <c r="AV13" s="25">
        <v>3.0</v>
      </c>
      <c r="AW13" s="26">
        <v>2089.0089408867</v>
      </c>
      <c r="AX13" s="27">
        <v>28.0</v>
      </c>
      <c r="AY13" s="27">
        <v>5064.238273866551</v>
      </c>
      <c r="AZ13" s="28">
        <f t="shared" si="6"/>
        <v>180.8656526</v>
      </c>
      <c r="BA13" s="27">
        <v>30.0</v>
      </c>
      <c r="BB13" s="27">
        <v>4769.802176</v>
      </c>
      <c r="BC13" s="28">
        <f t="shared" si="7"/>
        <v>158.9934059</v>
      </c>
      <c r="BD13" s="1"/>
      <c r="BE13" s="24">
        <v>8.0</v>
      </c>
      <c r="BF13" s="25"/>
      <c r="BG13" s="26"/>
      <c r="BH13" s="27"/>
      <c r="BI13" s="27"/>
      <c r="BJ13" s="25"/>
      <c r="BK13" s="26"/>
      <c r="BL13" s="27"/>
      <c r="BM13" s="27"/>
      <c r="BN13" s="25"/>
      <c r="BO13" s="26"/>
      <c r="BP13" s="27">
        <v>1.0</v>
      </c>
      <c r="BQ13" s="27">
        <v>15.29</v>
      </c>
      <c r="BR13" s="25">
        <v>3.0</v>
      </c>
      <c r="BS13" s="26">
        <v>106.38</v>
      </c>
      <c r="BT13" s="27">
        <v>12.0</v>
      </c>
      <c r="BU13" s="27">
        <v>829.117176</v>
      </c>
      <c r="BV13" s="25">
        <v>12.0</v>
      </c>
      <c r="BW13" s="26">
        <v>1950.795</v>
      </c>
      <c r="BX13" s="25">
        <v>2.0</v>
      </c>
      <c r="BY13" s="26">
        <v>1868.22</v>
      </c>
      <c r="BZ13" s="27">
        <v>30.0</v>
      </c>
      <c r="CA13" s="27">
        <v>4769.802176</v>
      </c>
      <c r="CB13" s="34">
        <f t="shared" si="8"/>
        <v>158.9934059</v>
      </c>
    </row>
    <row r="14" ht="12.75" customHeight="1">
      <c r="A14" s="24">
        <v>9.0</v>
      </c>
      <c r="B14" s="25"/>
      <c r="C14" s="26"/>
      <c r="D14" s="27"/>
      <c r="E14" s="27"/>
      <c r="F14" s="25"/>
      <c r="G14" s="26"/>
      <c r="H14" s="27"/>
      <c r="I14" s="27"/>
      <c r="J14" s="25"/>
      <c r="K14" s="26"/>
      <c r="L14" s="27"/>
      <c r="M14" s="27"/>
      <c r="N14" s="25">
        <v>2.0</v>
      </c>
      <c r="O14" s="26">
        <v>63.199999999999996</v>
      </c>
      <c r="P14" s="27">
        <v>6.0</v>
      </c>
      <c r="Q14" s="27">
        <v>405.0677318032787</v>
      </c>
      <c r="R14" s="25">
        <v>11.0</v>
      </c>
      <c r="S14" s="26">
        <v>2182.514430257133</v>
      </c>
      <c r="T14" s="25">
        <v>6.0</v>
      </c>
      <c r="U14" s="26">
        <v>9544.66550107049</v>
      </c>
      <c r="V14" s="27">
        <f t="shared" ref="V14:W14" si="21">B14+D14+F14+H14+J14+L14+N14+P14+R14+T14</f>
        <v>25</v>
      </c>
      <c r="W14" s="27">
        <f t="shared" si="21"/>
        <v>12195.44766</v>
      </c>
      <c r="X14" s="28">
        <f t="shared" si="4"/>
        <v>487.8179065</v>
      </c>
      <c r="Y14" s="27">
        <f t="shared" ref="Y14:AA14" si="22">AX14</f>
        <v>39</v>
      </c>
      <c r="Z14" s="27">
        <f t="shared" si="22"/>
        <v>6707.168518</v>
      </c>
      <c r="AA14" s="28">
        <f t="shared" si="22"/>
        <v>171.97868</v>
      </c>
      <c r="AB14" s="1"/>
      <c r="AC14" s="24">
        <v>9.0</v>
      </c>
      <c r="AD14" s="25"/>
      <c r="AE14" s="26"/>
      <c r="AF14" s="27"/>
      <c r="AG14" s="27"/>
      <c r="AH14" s="25"/>
      <c r="AI14" s="26"/>
      <c r="AJ14" s="27"/>
      <c r="AK14" s="27"/>
      <c r="AL14" s="25"/>
      <c r="AM14" s="26"/>
      <c r="AN14" s="27">
        <v>1.0</v>
      </c>
      <c r="AO14" s="27">
        <v>18.91882352941176</v>
      </c>
      <c r="AP14" s="25">
        <v>2.0</v>
      </c>
      <c r="AQ14" s="26">
        <v>65.51</v>
      </c>
      <c r="AR14" s="27">
        <v>13.0</v>
      </c>
      <c r="AS14" s="27">
        <v>918.76</v>
      </c>
      <c r="AT14" s="25">
        <v>21.0</v>
      </c>
      <c r="AU14" s="26">
        <v>4260.539694555112</v>
      </c>
      <c r="AV14" s="25">
        <v>2.0</v>
      </c>
      <c r="AW14" s="26">
        <v>1443.44</v>
      </c>
      <c r="AX14" s="27">
        <v>39.0</v>
      </c>
      <c r="AY14" s="27">
        <v>6707.168518084523</v>
      </c>
      <c r="AZ14" s="28">
        <f t="shared" si="6"/>
        <v>171.97868</v>
      </c>
      <c r="BA14" s="27">
        <v>33.0</v>
      </c>
      <c r="BB14" s="27">
        <v>6539.471051</v>
      </c>
      <c r="BC14" s="28">
        <f t="shared" si="7"/>
        <v>198.1657894</v>
      </c>
      <c r="BD14" s="1"/>
      <c r="BE14" s="24">
        <v>9.0</v>
      </c>
      <c r="BF14" s="25"/>
      <c r="BG14" s="26"/>
      <c r="BH14" s="27"/>
      <c r="BI14" s="27"/>
      <c r="BJ14" s="25"/>
      <c r="BK14" s="26"/>
      <c r="BL14" s="27"/>
      <c r="BM14" s="27"/>
      <c r="BN14" s="25"/>
      <c r="BO14" s="26"/>
      <c r="BP14" s="27"/>
      <c r="BQ14" s="27"/>
      <c r="BR14" s="25">
        <v>3.0</v>
      </c>
      <c r="BS14" s="26">
        <v>122.63313</v>
      </c>
      <c r="BT14" s="27">
        <v>9.0</v>
      </c>
      <c r="BU14" s="27">
        <v>658.29275</v>
      </c>
      <c r="BV14" s="25">
        <v>17.0</v>
      </c>
      <c r="BW14" s="26">
        <v>3388.321996</v>
      </c>
      <c r="BX14" s="25">
        <v>4.0</v>
      </c>
      <c r="BY14" s="26">
        <v>2370.223175</v>
      </c>
      <c r="BZ14" s="27">
        <v>33.0</v>
      </c>
      <c r="CA14" s="27">
        <v>6539.471051</v>
      </c>
      <c r="CB14" s="34">
        <f t="shared" si="8"/>
        <v>198.1657894</v>
      </c>
    </row>
    <row r="15" ht="12.75" customHeight="1">
      <c r="A15" s="24">
        <v>10.0</v>
      </c>
      <c r="B15" s="25"/>
      <c r="C15" s="26"/>
      <c r="D15" s="27"/>
      <c r="E15" s="27"/>
      <c r="F15" s="25"/>
      <c r="G15" s="26"/>
      <c r="H15" s="27"/>
      <c r="I15" s="27"/>
      <c r="J15" s="25"/>
      <c r="K15" s="26"/>
      <c r="L15" s="27"/>
      <c r="M15" s="27"/>
      <c r="N15" s="25">
        <v>3.0</v>
      </c>
      <c r="O15" s="26">
        <v>126.73921052631579</v>
      </c>
      <c r="P15" s="27">
        <v>5.0</v>
      </c>
      <c r="Q15" s="27">
        <v>303.8319047619048</v>
      </c>
      <c r="R15" s="25">
        <v>11.0</v>
      </c>
      <c r="S15" s="26">
        <v>2084.433672800998</v>
      </c>
      <c r="T15" s="25">
        <v>3.0</v>
      </c>
      <c r="U15" s="26">
        <v>9654.195260637322</v>
      </c>
      <c r="V15" s="27">
        <f t="shared" ref="V15:W15" si="23">B15+D15+F15+H15+J15+L15+N15+P15+R15+T15</f>
        <v>22</v>
      </c>
      <c r="W15" s="27">
        <f t="shared" si="23"/>
        <v>12169.20005</v>
      </c>
      <c r="X15" s="28">
        <f t="shared" si="4"/>
        <v>553.1454568</v>
      </c>
      <c r="Y15" s="27">
        <f t="shared" ref="Y15:AA15" si="24">AX15</f>
        <v>13</v>
      </c>
      <c r="Z15" s="27">
        <f t="shared" si="24"/>
        <v>11945.52181</v>
      </c>
      <c r="AA15" s="28">
        <f t="shared" si="24"/>
        <v>918.8862932</v>
      </c>
      <c r="AB15" s="1"/>
      <c r="AC15" s="24">
        <v>10.0</v>
      </c>
      <c r="AD15" s="25"/>
      <c r="AE15" s="26"/>
      <c r="AF15" s="27"/>
      <c r="AG15" s="27"/>
      <c r="AH15" s="25"/>
      <c r="AI15" s="26"/>
      <c r="AJ15" s="27"/>
      <c r="AK15" s="27"/>
      <c r="AL15" s="25"/>
      <c r="AM15" s="26"/>
      <c r="AN15" s="27"/>
      <c r="AO15" s="27"/>
      <c r="AP15" s="25">
        <v>1.0</v>
      </c>
      <c r="AQ15" s="26">
        <v>35.08</v>
      </c>
      <c r="AR15" s="27">
        <v>1.0</v>
      </c>
      <c r="AS15" s="27">
        <v>56.04277027027028</v>
      </c>
      <c r="AT15" s="25">
        <v>9.0</v>
      </c>
      <c r="AU15" s="26">
        <v>2393.219041119309</v>
      </c>
      <c r="AV15" s="25">
        <v>2.0</v>
      </c>
      <c r="AW15" s="26">
        <v>9461.179999999998</v>
      </c>
      <c r="AX15" s="27">
        <v>13.0</v>
      </c>
      <c r="AY15" s="27">
        <v>11945.521811389579</v>
      </c>
      <c r="AZ15" s="28">
        <f t="shared" si="6"/>
        <v>918.8862932</v>
      </c>
      <c r="BA15" s="27">
        <v>12.0</v>
      </c>
      <c r="BB15" s="27">
        <v>3271.54</v>
      </c>
      <c r="BC15" s="28">
        <f t="shared" si="7"/>
        <v>272.6283333</v>
      </c>
      <c r="BD15" s="1"/>
      <c r="BE15" s="24">
        <v>10.0</v>
      </c>
      <c r="BF15" s="25"/>
      <c r="BG15" s="26"/>
      <c r="BH15" s="27"/>
      <c r="BI15" s="27"/>
      <c r="BJ15" s="25"/>
      <c r="BK15" s="26"/>
      <c r="BL15" s="27"/>
      <c r="BM15" s="27"/>
      <c r="BN15" s="25"/>
      <c r="BO15" s="26"/>
      <c r="BP15" s="27"/>
      <c r="BQ15" s="27"/>
      <c r="BR15" s="25">
        <v>2.0</v>
      </c>
      <c r="BS15" s="26">
        <v>89.3</v>
      </c>
      <c r="BT15" s="27">
        <v>3.0</v>
      </c>
      <c r="BU15" s="27">
        <v>219.47</v>
      </c>
      <c r="BV15" s="25">
        <v>4.0</v>
      </c>
      <c r="BW15" s="26">
        <v>1163.17</v>
      </c>
      <c r="BX15" s="25">
        <v>3.0</v>
      </c>
      <c r="BY15" s="26">
        <v>1799.6</v>
      </c>
      <c r="BZ15" s="27">
        <v>12.0</v>
      </c>
      <c r="CA15" s="27">
        <v>3271.54</v>
      </c>
      <c r="CB15" s="34">
        <f t="shared" si="8"/>
        <v>272.6283333</v>
      </c>
    </row>
    <row r="16" ht="12.75" customHeight="1">
      <c r="A16" s="42" t="s">
        <v>34</v>
      </c>
      <c r="B16" s="25"/>
      <c r="C16" s="26"/>
      <c r="D16" s="27"/>
      <c r="E16" s="27"/>
      <c r="F16" s="25"/>
      <c r="G16" s="26"/>
      <c r="H16" s="27"/>
      <c r="I16" s="27"/>
      <c r="J16" s="25"/>
      <c r="K16" s="26"/>
      <c r="L16" s="27"/>
      <c r="M16" s="27"/>
      <c r="N16" s="25">
        <v>3.0</v>
      </c>
      <c r="O16" s="26">
        <v>113.70500000000001</v>
      </c>
      <c r="P16" s="27">
        <v>9.0</v>
      </c>
      <c r="Q16" s="27">
        <v>653.4729390115667</v>
      </c>
      <c r="R16" s="25">
        <v>44.0</v>
      </c>
      <c r="S16" s="26">
        <v>11645.628096033694</v>
      </c>
      <c r="T16" s="25">
        <v>24.0</v>
      </c>
      <c r="U16" s="26">
        <v>44877.34491481764</v>
      </c>
      <c r="V16" s="27">
        <f t="shared" ref="V16:W16" si="25">B16+D16+F16+H16+J16+L16+N16+P16+R16+T16</f>
        <v>80</v>
      </c>
      <c r="W16" s="27">
        <f t="shared" si="25"/>
        <v>57290.15095</v>
      </c>
      <c r="X16" s="28">
        <f t="shared" si="4"/>
        <v>716.1268869</v>
      </c>
      <c r="Y16" s="27">
        <f t="shared" ref="Y16:AA16" si="26">AX16</f>
        <v>89</v>
      </c>
      <c r="Z16" s="27">
        <f t="shared" si="26"/>
        <v>35928.22506</v>
      </c>
      <c r="AA16" s="28">
        <f t="shared" si="26"/>
        <v>403.687922</v>
      </c>
      <c r="AB16" s="1"/>
      <c r="AC16" s="42" t="s">
        <v>34</v>
      </c>
      <c r="AD16" s="25"/>
      <c r="AE16" s="26"/>
      <c r="AF16" s="27"/>
      <c r="AG16" s="27"/>
      <c r="AH16" s="25"/>
      <c r="AI16" s="26"/>
      <c r="AJ16" s="27"/>
      <c r="AK16" s="27"/>
      <c r="AL16" s="25">
        <v>1.0</v>
      </c>
      <c r="AM16" s="26">
        <v>5.659999999999999</v>
      </c>
      <c r="AN16" s="27">
        <v>0.0</v>
      </c>
      <c r="AO16" s="27">
        <v>0.0</v>
      </c>
      <c r="AP16" s="25">
        <v>3.0</v>
      </c>
      <c r="AQ16" s="26">
        <v>104.535</v>
      </c>
      <c r="AR16" s="27">
        <v>6.0</v>
      </c>
      <c r="AS16" s="27">
        <v>436.6583048210888</v>
      </c>
      <c r="AT16" s="25">
        <v>62.0</v>
      </c>
      <c r="AU16" s="26">
        <v>15207.000035820909</v>
      </c>
      <c r="AV16" s="25">
        <v>17.0</v>
      </c>
      <c r="AW16" s="26">
        <v>20174.37171896755</v>
      </c>
      <c r="AX16" s="27">
        <v>89.0</v>
      </c>
      <c r="AY16" s="27">
        <v>35928.22505960955</v>
      </c>
      <c r="AZ16" s="28">
        <f t="shared" si="6"/>
        <v>403.687922</v>
      </c>
      <c r="BA16" s="27">
        <v>66.0</v>
      </c>
      <c r="BB16" s="27">
        <v>24223.096070999996</v>
      </c>
      <c r="BC16" s="28">
        <f t="shared" si="7"/>
        <v>367.0166071</v>
      </c>
      <c r="BD16" s="1"/>
      <c r="BE16" s="42" t="s">
        <v>34</v>
      </c>
      <c r="BF16" s="25"/>
      <c r="BG16" s="26"/>
      <c r="BH16" s="27"/>
      <c r="BI16" s="27"/>
      <c r="BJ16" s="25"/>
      <c r="BK16" s="26"/>
      <c r="BL16" s="27"/>
      <c r="BM16" s="27"/>
      <c r="BN16" s="25"/>
      <c r="BO16" s="26"/>
      <c r="BP16" s="27"/>
      <c r="BQ16" s="27"/>
      <c r="BR16" s="25">
        <v>1.0</v>
      </c>
      <c r="BS16" s="26">
        <v>37.9</v>
      </c>
      <c r="BT16" s="27">
        <v>5.0</v>
      </c>
      <c r="BU16" s="27">
        <v>405.07139</v>
      </c>
      <c r="BV16" s="25">
        <v>49.0</v>
      </c>
      <c r="BW16" s="26">
        <v>13822.954151</v>
      </c>
      <c r="BX16" s="25">
        <v>11.0</v>
      </c>
      <c r="BY16" s="26">
        <v>9957.17053</v>
      </c>
      <c r="BZ16" s="27">
        <v>66.0</v>
      </c>
      <c r="CA16" s="27">
        <v>24223.096070999996</v>
      </c>
      <c r="CB16" s="34">
        <f t="shared" si="8"/>
        <v>367.0166071</v>
      </c>
    </row>
    <row r="17" ht="12.75" customHeight="1">
      <c r="A17" s="43" t="s">
        <v>35</v>
      </c>
      <c r="B17" s="25"/>
      <c r="C17" s="26"/>
      <c r="D17" s="27"/>
      <c r="E17" s="27"/>
      <c r="F17" s="25"/>
      <c r="G17" s="26"/>
      <c r="H17" s="27"/>
      <c r="I17" s="27"/>
      <c r="J17" s="25"/>
      <c r="K17" s="26"/>
      <c r="L17" s="27"/>
      <c r="M17" s="27"/>
      <c r="N17" s="25"/>
      <c r="O17" s="26"/>
      <c r="P17" s="27"/>
      <c r="Q17" s="27"/>
      <c r="R17" s="25">
        <v>11.0</v>
      </c>
      <c r="S17" s="26">
        <v>3551.1957427870066</v>
      </c>
      <c r="T17" s="25">
        <v>14.0</v>
      </c>
      <c r="U17" s="26">
        <v>45589.97640041091</v>
      </c>
      <c r="V17" s="27">
        <f t="shared" ref="V17:W17" si="27">B17+D17+F17+H17+J17+L17+N17+P17+R17+T17</f>
        <v>25</v>
      </c>
      <c r="W17" s="27">
        <f t="shared" si="27"/>
        <v>49141.17214</v>
      </c>
      <c r="X17" s="28">
        <f t="shared" si="4"/>
        <v>1965.646886</v>
      </c>
      <c r="Y17" s="27">
        <f t="shared" ref="Y17:AA17" si="28">AX17</f>
        <v>31</v>
      </c>
      <c r="Z17" s="27">
        <f t="shared" si="28"/>
        <v>31922.85113</v>
      </c>
      <c r="AA17" s="28">
        <f t="shared" si="28"/>
        <v>1029.769391</v>
      </c>
      <c r="AB17" s="1"/>
      <c r="AC17" s="43" t="s">
        <v>35</v>
      </c>
      <c r="AD17" s="25"/>
      <c r="AE17" s="26"/>
      <c r="AF17" s="27"/>
      <c r="AG17" s="27"/>
      <c r="AH17" s="25"/>
      <c r="AI17" s="26"/>
      <c r="AJ17" s="27"/>
      <c r="AK17" s="27"/>
      <c r="AL17" s="25"/>
      <c r="AM17" s="26"/>
      <c r="AN17" s="27"/>
      <c r="AO17" s="27"/>
      <c r="AP17" s="25"/>
      <c r="AQ17" s="26"/>
      <c r="AR17" s="27">
        <v>2.0</v>
      </c>
      <c r="AS17" s="27">
        <v>189.36875</v>
      </c>
      <c r="AT17" s="25">
        <v>17.0</v>
      </c>
      <c r="AU17" s="26">
        <v>4961.749045946948</v>
      </c>
      <c r="AV17" s="25">
        <v>12.0</v>
      </c>
      <c r="AW17" s="26">
        <v>26771.733335467365</v>
      </c>
      <c r="AX17" s="27">
        <v>31.0</v>
      </c>
      <c r="AY17" s="27">
        <v>31922.85113141431</v>
      </c>
      <c r="AZ17" s="28">
        <f t="shared" si="6"/>
        <v>1029.769391</v>
      </c>
      <c r="BA17" s="27">
        <v>27.0</v>
      </c>
      <c r="BB17" s="27">
        <v>18202.315886999997</v>
      </c>
      <c r="BC17" s="28">
        <f t="shared" si="7"/>
        <v>674.1598477</v>
      </c>
      <c r="BD17" s="1"/>
      <c r="BE17" s="43" t="s">
        <v>35</v>
      </c>
      <c r="BF17" s="25"/>
      <c r="BG17" s="26"/>
      <c r="BH17" s="27"/>
      <c r="BI17" s="27"/>
      <c r="BJ17" s="25"/>
      <c r="BK17" s="26"/>
      <c r="BL17" s="27"/>
      <c r="BM17" s="27"/>
      <c r="BN17" s="25"/>
      <c r="BO17" s="26"/>
      <c r="BP17" s="27"/>
      <c r="BQ17" s="27"/>
      <c r="BR17" s="25"/>
      <c r="BS17" s="26"/>
      <c r="BT17" s="27"/>
      <c r="BU17" s="27"/>
      <c r="BV17" s="25">
        <v>14.0</v>
      </c>
      <c r="BW17" s="26">
        <v>4735.8482</v>
      </c>
      <c r="BX17" s="25">
        <v>13.0</v>
      </c>
      <c r="BY17" s="26">
        <v>13466.467687</v>
      </c>
      <c r="BZ17" s="27">
        <v>27.0</v>
      </c>
      <c r="CA17" s="27">
        <v>18202.315886999997</v>
      </c>
      <c r="CB17" s="34">
        <f t="shared" si="8"/>
        <v>674.1598477</v>
      </c>
    </row>
    <row r="18" ht="12.75" customHeight="1">
      <c r="A18" s="44" t="s">
        <v>36</v>
      </c>
      <c r="B18" s="25"/>
      <c r="C18" s="26"/>
      <c r="D18" s="27"/>
      <c r="E18" s="27"/>
      <c r="F18" s="25"/>
      <c r="G18" s="26"/>
      <c r="H18" s="27"/>
      <c r="I18" s="27"/>
      <c r="J18" s="25"/>
      <c r="K18" s="26"/>
      <c r="L18" s="27"/>
      <c r="M18" s="27"/>
      <c r="N18" s="25"/>
      <c r="O18" s="26"/>
      <c r="P18" s="27">
        <v>1.0</v>
      </c>
      <c r="Q18" s="27">
        <v>80.6154588084809</v>
      </c>
      <c r="R18" s="25">
        <v>2.0</v>
      </c>
      <c r="S18" s="26">
        <v>366.820419838932</v>
      </c>
      <c r="T18" s="25">
        <v>24.0</v>
      </c>
      <c r="U18" s="26">
        <v>99040.14797005859</v>
      </c>
      <c r="V18" s="27">
        <f t="shared" ref="V18:W18" si="29">B18+D18+F18+H18+J18+L18+N18+P18+R18+T18</f>
        <v>27</v>
      </c>
      <c r="W18" s="27">
        <f t="shared" si="29"/>
        <v>99487.58385</v>
      </c>
      <c r="X18" s="28">
        <f t="shared" si="4"/>
        <v>3684.725328</v>
      </c>
      <c r="Y18" s="27">
        <f t="shared" ref="Y18:AA18" si="30">AX18</f>
        <v>31</v>
      </c>
      <c r="Z18" s="27">
        <f t="shared" si="30"/>
        <v>44674.92968</v>
      </c>
      <c r="AA18" s="28">
        <f t="shared" si="30"/>
        <v>1441.126764</v>
      </c>
      <c r="AB18" s="1"/>
      <c r="AC18" s="44" t="s">
        <v>36</v>
      </c>
      <c r="AD18" s="25"/>
      <c r="AE18" s="26"/>
      <c r="AF18" s="27"/>
      <c r="AG18" s="27"/>
      <c r="AH18" s="25"/>
      <c r="AI18" s="26"/>
      <c r="AJ18" s="27"/>
      <c r="AK18" s="27"/>
      <c r="AL18" s="25"/>
      <c r="AM18" s="26"/>
      <c r="AN18" s="27"/>
      <c r="AO18" s="27"/>
      <c r="AP18" s="25"/>
      <c r="AQ18" s="26"/>
      <c r="AR18" s="27"/>
      <c r="AS18" s="27"/>
      <c r="AT18" s="25">
        <v>4.0</v>
      </c>
      <c r="AU18" s="26">
        <v>1080.2670973426411</v>
      </c>
      <c r="AV18" s="25">
        <v>27.0</v>
      </c>
      <c r="AW18" s="26">
        <v>43594.66257842518</v>
      </c>
      <c r="AX18" s="27">
        <v>31.0</v>
      </c>
      <c r="AY18" s="27">
        <v>44674.92967576782</v>
      </c>
      <c r="AZ18" s="28">
        <f t="shared" si="6"/>
        <v>1441.126764</v>
      </c>
      <c r="BA18" s="27">
        <v>18.0</v>
      </c>
      <c r="BB18" s="27">
        <v>33556.53623400001</v>
      </c>
      <c r="BC18" s="28">
        <f t="shared" si="7"/>
        <v>1864.252013</v>
      </c>
      <c r="BD18" s="1"/>
      <c r="BE18" s="44" t="s">
        <v>36</v>
      </c>
      <c r="BF18" s="25"/>
      <c r="BG18" s="26"/>
      <c r="BH18" s="27"/>
      <c r="BI18" s="27"/>
      <c r="BJ18" s="25"/>
      <c r="BK18" s="26"/>
      <c r="BL18" s="27"/>
      <c r="BM18" s="27"/>
      <c r="BN18" s="25"/>
      <c r="BO18" s="26"/>
      <c r="BP18" s="27"/>
      <c r="BQ18" s="27"/>
      <c r="BR18" s="25"/>
      <c r="BS18" s="26"/>
      <c r="BT18" s="27"/>
      <c r="BU18" s="27"/>
      <c r="BV18" s="25">
        <v>3.0</v>
      </c>
      <c r="BW18" s="26">
        <v>1198.03345</v>
      </c>
      <c r="BX18" s="25">
        <v>15.0</v>
      </c>
      <c r="BY18" s="26">
        <v>32358.502784</v>
      </c>
      <c r="BZ18" s="27">
        <v>18.0</v>
      </c>
      <c r="CA18" s="27">
        <v>33556.53623400001</v>
      </c>
      <c r="CB18" s="34">
        <f t="shared" si="8"/>
        <v>1864.252013</v>
      </c>
    </row>
    <row r="19" ht="12.75" customHeight="1">
      <c r="A19" s="44" t="s">
        <v>37</v>
      </c>
      <c r="B19" s="25"/>
      <c r="C19" s="26"/>
      <c r="D19" s="27"/>
      <c r="E19" s="27"/>
      <c r="F19" s="25"/>
      <c r="G19" s="26"/>
      <c r="H19" s="27"/>
      <c r="I19" s="27"/>
      <c r="J19" s="25"/>
      <c r="K19" s="26"/>
      <c r="L19" s="27"/>
      <c r="M19" s="27"/>
      <c r="N19" s="25"/>
      <c r="O19" s="26"/>
      <c r="P19" s="27"/>
      <c r="Q19" s="27"/>
      <c r="R19" s="25"/>
      <c r="S19" s="26"/>
      <c r="T19" s="25">
        <v>9.0</v>
      </c>
      <c r="U19" s="26">
        <v>128132.12631425036</v>
      </c>
      <c r="V19" s="27">
        <f t="shared" ref="V19:W19" si="31">B19+D19+F19+H19+J19+L19+N19+P19+R19+T19</f>
        <v>9</v>
      </c>
      <c r="W19" s="27">
        <f t="shared" si="31"/>
        <v>128132.1263</v>
      </c>
      <c r="X19" s="28">
        <f t="shared" si="4"/>
        <v>14236.90292</v>
      </c>
      <c r="Y19" s="27">
        <f t="shared" ref="Y19:AA19" si="32">AX19</f>
        <v>19</v>
      </c>
      <c r="Z19" s="27">
        <f t="shared" si="32"/>
        <v>96226.08217</v>
      </c>
      <c r="AA19" s="28">
        <f t="shared" si="32"/>
        <v>5064.530641</v>
      </c>
      <c r="AB19" s="1"/>
      <c r="AC19" s="44" t="s">
        <v>37</v>
      </c>
      <c r="AD19" s="25"/>
      <c r="AE19" s="26"/>
      <c r="AF19" s="27"/>
      <c r="AG19" s="27"/>
      <c r="AH19" s="25"/>
      <c r="AI19" s="26"/>
      <c r="AJ19" s="27"/>
      <c r="AK19" s="27"/>
      <c r="AL19" s="25"/>
      <c r="AM19" s="26"/>
      <c r="AN19" s="27"/>
      <c r="AO19" s="27"/>
      <c r="AP19" s="25"/>
      <c r="AQ19" s="26"/>
      <c r="AR19" s="27"/>
      <c r="AS19" s="27"/>
      <c r="AT19" s="25"/>
      <c r="AU19" s="26"/>
      <c r="AV19" s="25">
        <v>19.0</v>
      </c>
      <c r="AW19" s="26">
        <v>96226.08217414588</v>
      </c>
      <c r="AX19" s="27">
        <v>19.0</v>
      </c>
      <c r="AY19" s="27">
        <v>96226.08217414588</v>
      </c>
      <c r="AZ19" s="28">
        <f t="shared" si="6"/>
        <v>5064.530641</v>
      </c>
      <c r="BA19" s="27">
        <v>10.0</v>
      </c>
      <c r="BB19" s="27">
        <v>59408.49380999999</v>
      </c>
      <c r="BC19" s="28">
        <f t="shared" si="7"/>
        <v>5940.849381</v>
      </c>
      <c r="BD19" s="1"/>
      <c r="BE19" s="44" t="s">
        <v>37</v>
      </c>
      <c r="BF19" s="25"/>
      <c r="BG19" s="26"/>
      <c r="BH19" s="27"/>
      <c r="BI19" s="27"/>
      <c r="BJ19" s="25"/>
      <c r="BK19" s="26"/>
      <c r="BL19" s="27"/>
      <c r="BM19" s="27"/>
      <c r="BN19" s="25"/>
      <c r="BO19" s="26"/>
      <c r="BP19" s="27"/>
      <c r="BQ19" s="27"/>
      <c r="BR19" s="25"/>
      <c r="BS19" s="26"/>
      <c r="BT19" s="27"/>
      <c r="BU19" s="27"/>
      <c r="BV19" s="25"/>
      <c r="BW19" s="26"/>
      <c r="BX19" s="25">
        <v>10.0</v>
      </c>
      <c r="BY19" s="26">
        <v>59408.49380999999</v>
      </c>
      <c r="BZ19" s="27">
        <v>10.0</v>
      </c>
      <c r="CA19" s="27">
        <v>59408.49380999999</v>
      </c>
      <c r="CB19" s="34">
        <f t="shared" si="8"/>
        <v>5940.849381</v>
      </c>
    </row>
    <row r="20" ht="12.75" customHeight="1">
      <c r="A20" s="45" t="s">
        <v>38</v>
      </c>
      <c r="B20" s="46"/>
      <c r="C20" s="47"/>
      <c r="D20" s="48"/>
      <c r="E20" s="48"/>
      <c r="F20" s="46"/>
      <c r="G20" s="47"/>
      <c r="H20" s="48"/>
      <c r="I20" s="48"/>
      <c r="J20" s="46"/>
      <c r="K20" s="47"/>
      <c r="L20" s="48"/>
      <c r="M20" s="48"/>
      <c r="N20" s="46"/>
      <c r="O20" s="47"/>
      <c r="P20" s="48"/>
      <c r="Q20" s="48"/>
      <c r="R20" s="46"/>
      <c r="S20" s="47"/>
      <c r="T20" s="46"/>
      <c r="U20" s="47"/>
      <c r="V20" s="48">
        <f t="shared" ref="V20:W20" si="33">B20+D20+F20+H20+J20+L20+N20+P20+R20+T20</f>
        <v>0</v>
      </c>
      <c r="W20" s="48">
        <f t="shared" si="33"/>
        <v>0</v>
      </c>
      <c r="X20" s="49"/>
      <c r="Y20" s="48">
        <f t="shared" ref="Y20:AA20" si="34">AX20</f>
        <v>9</v>
      </c>
      <c r="Z20" s="48">
        <f t="shared" si="34"/>
        <v>87682.06701</v>
      </c>
      <c r="AA20" s="49">
        <f t="shared" si="34"/>
        <v>9742.45189</v>
      </c>
      <c r="AB20" s="1"/>
      <c r="AC20" s="45" t="s">
        <v>38</v>
      </c>
      <c r="AD20" s="46"/>
      <c r="AE20" s="47"/>
      <c r="AF20" s="48"/>
      <c r="AG20" s="48"/>
      <c r="AH20" s="46"/>
      <c r="AI20" s="47"/>
      <c r="AJ20" s="48"/>
      <c r="AK20" s="48"/>
      <c r="AL20" s="46"/>
      <c r="AM20" s="47"/>
      <c r="AN20" s="48"/>
      <c r="AO20" s="48"/>
      <c r="AP20" s="46"/>
      <c r="AQ20" s="47"/>
      <c r="AR20" s="48"/>
      <c r="AS20" s="48"/>
      <c r="AT20" s="46"/>
      <c r="AU20" s="47"/>
      <c r="AV20" s="46">
        <v>9.0</v>
      </c>
      <c r="AW20" s="47">
        <v>87682.06701376862</v>
      </c>
      <c r="AX20" s="48">
        <v>9.0</v>
      </c>
      <c r="AY20" s="48">
        <v>87682.06701376862</v>
      </c>
      <c r="AZ20" s="49">
        <f t="shared" si="6"/>
        <v>9742.45189</v>
      </c>
      <c r="BA20" s="48">
        <v>8.0</v>
      </c>
      <c r="BB20" s="48">
        <v>61348.210802</v>
      </c>
      <c r="BC20" s="49">
        <f t="shared" si="7"/>
        <v>7668.52635</v>
      </c>
      <c r="BD20" s="1"/>
      <c r="BE20" s="45" t="s">
        <v>38</v>
      </c>
      <c r="BF20" s="46"/>
      <c r="BG20" s="47"/>
      <c r="BH20" s="48"/>
      <c r="BI20" s="48"/>
      <c r="BJ20" s="46"/>
      <c r="BK20" s="47"/>
      <c r="BL20" s="48"/>
      <c r="BM20" s="48"/>
      <c r="BN20" s="46"/>
      <c r="BO20" s="47"/>
      <c r="BP20" s="48"/>
      <c r="BQ20" s="48"/>
      <c r="BR20" s="46"/>
      <c r="BS20" s="47"/>
      <c r="BT20" s="48"/>
      <c r="BU20" s="48"/>
      <c r="BV20" s="46"/>
      <c r="BW20" s="47"/>
      <c r="BX20" s="46">
        <v>8.0</v>
      </c>
      <c r="BY20" s="47">
        <v>61348.210802</v>
      </c>
      <c r="BZ20" s="48">
        <v>8.0</v>
      </c>
      <c r="CA20" s="48">
        <v>61348.210802</v>
      </c>
      <c r="CB20" s="54">
        <f t="shared" si="8"/>
        <v>7668.52635</v>
      </c>
    </row>
    <row r="21" ht="12.75" customHeight="1">
      <c r="A21" s="55" t="s">
        <v>17</v>
      </c>
      <c r="B21" s="57">
        <f t="shared" ref="B21:W21" si="35">SUM(B6:B20)</f>
        <v>16972</v>
      </c>
      <c r="C21" s="58">
        <f t="shared" si="35"/>
        <v>4171.692298</v>
      </c>
      <c r="D21" s="59">
        <f t="shared" si="35"/>
        <v>10852</v>
      </c>
      <c r="E21" s="59">
        <f t="shared" si="35"/>
        <v>8076.618801</v>
      </c>
      <c r="F21" s="57">
        <f t="shared" si="35"/>
        <v>14990</v>
      </c>
      <c r="G21" s="58">
        <f t="shared" si="35"/>
        <v>22036.51322</v>
      </c>
      <c r="H21" s="59">
        <f t="shared" si="35"/>
        <v>23730</v>
      </c>
      <c r="I21" s="59">
        <f t="shared" si="35"/>
        <v>78637.5026</v>
      </c>
      <c r="J21" s="57">
        <f t="shared" si="35"/>
        <v>17581</v>
      </c>
      <c r="K21" s="58">
        <f t="shared" si="35"/>
        <v>126187.9566</v>
      </c>
      <c r="L21" s="59">
        <f t="shared" si="35"/>
        <v>12186</v>
      </c>
      <c r="M21" s="59">
        <f t="shared" si="35"/>
        <v>170287.7403</v>
      </c>
      <c r="N21" s="57">
        <f t="shared" si="35"/>
        <v>6508</v>
      </c>
      <c r="O21" s="58">
        <f t="shared" si="35"/>
        <v>190112.7917</v>
      </c>
      <c r="P21" s="59">
        <f t="shared" si="35"/>
        <v>979</v>
      </c>
      <c r="Q21" s="59">
        <f t="shared" si="35"/>
        <v>64739.09884</v>
      </c>
      <c r="R21" s="57">
        <f t="shared" si="35"/>
        <v>397</v>
      </c>
      <c r="S21" s="58">
        <f t="shared" si="35"/>
        <v>74867.50621</v>
      </c>
      <c r="T21" s="57">
        <f t="shared" si="35"/>
        <v>116</v>
      </c>
      <c r="U21" s="58">
        <f t="shared" si="35"/>
        <v>375577.9379</v>
      </c>
      <c r="V21" s="59">
        <f t="shared" si="35"/>
        <v>104311</v>
      </c>
      <c r="W21" s="59">
        <f t="shared" si="35"/>
        <v>1114695.359</v>
      </c>
      <c r="X21" s="60">
        <f>W21/V21</f>
        <v>10.68626855</v>
      </c>
      <c r="Y21" s="62">
        <f t="shared" ref="Y21:AA21" si="36">AX21</f>
        <v>112922</v>
      </c>
      <c r="Z21" s="62">
        <f t="shared" si="36"/>
        <v>1065992.744</v>
      </c>
      <c r="AA21" s="63">
        <f t="shared" si="36"/>
        <v>9.440080264</v>
      </c>
      <c r="AB21" s="1"/>
      <c r="AC21" s="55" t="s">
        <v>17</v>
      </c>
      <c r="AD21" s="57">
        <v>25667.0</v>
      </c>
      <c r="AE21" s="58">
        <v>5715.5284547500305</v>
      </c>
      <c r="AF21" s="59">
        <v>10349.0</v>
      </c>
      <c r="AG21" s="59">
        <v>7748.238058579654</v>
      </c>
      <c r="AH21" s="57">
        <v>14152.0</v>
      </c>
      <c r="AI21" s="58">
        <v>20998.450347318394</v>
      </c>
      <c r="AJ21" s="59">
        <v>23247.0</v>
      </c>
      <c r="AK21" s="59">
        <v>77934.62805514674</v>
      </c>
      <c r="AL21" s="57">
        <v>18087.0</v>
      </c>
      <c r="AM21" s="58">
        <v>130122.01590257336</v>
      </c>
      <c r="AN21" s="59">
        <v>13042.0</v>
      </c>
      <c r="AO21" s="59">
        <v>182203.96239718903</v>
      </c>
      <c r="AP21" s="57">
        <v>6860.0</v>
      </c>
      <c r="AQ21" s="58">
        <v>200279.42270385718</v>
      </c>
      <c r="AR21" s="59">
        <v>1007.0</v>
      </c>
      <c r="AS21" s="59">
        <v>67135.92868601464</v>
      </c>
      <c r="AT21" s="57">
        <v>406.0</v>
      </c>
      <c r="AU21" s="58">
        <v>75961.62986794717</v>
      </c>
      <c r="AV21" s="57">
        <v>105.0</v>
      </c>
      <c r="AW21" s="58">
        <v>297892.9391250054</v>
      </c>
      <c r="AX21" s="59">
        <v>112922.0</v>
      </c>
      <c r="AY21" s="59">
        <v>1065992.7435983813</v>
      </c>
      <c r="AZ21" s="60">
        <f t="shared" si="6"/>
        <v>9.440080264</v>
      </c>
      <c r="BA21" s="62">
        <v>97272.0</v>
      </c>
      <c r="BB21" s="62">
        <v>1010787.8571439998</v>
      </c>
      <c r="BC21" s="63">
        <f t="shared" si="7"/>
        <v>10.39135473</v>
      </c>
      <c r="BD21" s="1"/>
      <c r="BE21" s="55" t="s">
        <v>17</v>
      </c>
      <c r="BF21" s="57">
        <v>9851.0</v>
      </c>
      <c r="BG21" s="58">
        <v>2636.743985</v>
      </c>
      <c r="BH21" s="59">
        <v>7773.0</v>
      </c>
      <c r="BI21" s="59">
        <v>5592.297231</v>
      </c>
      <c r="BJ21" s="57">
        <v>12698.0</v>
      </c>
      <c r="BK21" s="58">
        <v>18531.462316</v>
      </c>
      <c r="BL21" s="59">
        <v>23488.0</v>
      </c>
      <c r="BM21" s="59">
        <v>77864.82063799999</v>
      </c>
      <c r="BN21" s="57">
        <v>19572.0</v>
      </c>
      <c r="BO21" s="58">
        <v>139841.06913299998</v>
      </c>
      <c r="BP21" s="59">
        <v>14590.0</v>
      </c>
      <c r="BQ21" s="59">
        <v>203222.930095</v>
      </c>
      <c r="BR21" s="57">
        <v>7723.0</v>
      </c>
      <c r="BS21" s="58">
        <v>224912.85752299998</v>
      </c>
      <c r="BT21" s="59">
        <v>1121.0</v>
      </c>
      <c r="BU21" s="59">
        <v>74293.306335</v>
      </c>
      <c r="BV21" s="57">
        <v>379.0</v>
      </c>
      <c r="BW21" s="58">
        <v>73140.47364</v>
      </c>
      <c r="BX21" s="57">
        <v>77.0</v>
      </c>
      <c r="BY21" s="58">
        <v>190751.896248</v>
      </c>
      <c r="BZ21" s="59">
        <v>97272.0</v>
      </c>
      <c r="CA21" s="59">
        <v>1010787.8571439998</v>
      </c>
      <c r="CB21" s="64">
        <f t="shared" si="8"/>
        <v>10.39135473</v>
      </c>
    </row>
    <row r="22" ht="12.75" customHeight="1">
      <c r="A22" s="65" t="s">
        <v>18</v>
      </c>
      <c r="B22" s="66">
        <f t="shared" ref="B22:X22" si="37">AD21</f>
        <v>25667</v>
      </c>
      <c r="C22" s="67">
        <f t="shared" si="37"/>
        <v>5715.528455</v>
      </c>
      <c r="D22" s="68">
        <f t="shared" si="37"/>
        <v>10349</v>
      </c>
      <c r="E22" s="68">
        <f t="shared" si="37"/>
        <v>7748.238059</v>
      </c>
      <c r="F22" s="66">
        <f t="shared" si="37"/>
        <v>14152</v>
      </c>
      <c r="G22" s="67">
        <f t="shared" si="37"/>
        <v>20998.45035</v>
      </c>
      <c r="H22" s="68">
        <f t="shared" si="37"/>
        <v>23247</v>
      </c>
      <c r="I22" s="68">
        <f t="shared" si="37"/>
        <v>77934.62806</v>
      </c>
      <c r="J22" s="66">
        <f t="shared" si="37"/>
        <v>18087</v>
      </c>
      <c r="K22" s="67">
        <f t="shared" si="37"/>
        <v>130122.0159</v>
      </c>
      <c r="L22" s="68">
        <f t="shared" si="37"/>
        <v>13042</v>
      </c>
      <c r="M22" s="68">
        <f t="shared" si="37"/>
        <v>182203.9624</v>
      </c>
      <c r="N22" s="66">
        <f t="shared" si="37"/>
        <v>6860</v>
      </c>
      <c r="O22" s="67">
        <f t="shared" si="37"/>
        <v>200279.4227</v>
      </c>
      <c r="P22" s="68">
        <f t="shared" si="37"/>
        <v>1007</v>
      </c>
      <c r="Q22" s="68">
        <f t="shared" si="37"/>
        <v>67135.92869</v>
      </c>
      <c r="R22" s="66">
        <f t="shared" si="37"/>
        <v>406</v>
      </c>
      <c r="S22" s="67">
        <f t="shared" si="37"/>
        <v>75961.62987</v>
      </c>
      <c r="T22" s="66">
        <f t="shared" si="37"/>
        <v>105</v>
      </c>
      <c r="U22" s="67">
        <f t="shared" si="37"/>
        <v>297892.9391</v>
      </c>
      <c r="V22" s="68">
        <f t="shared" si="37"/>
        <v>112922</v>
      </c>
      <c r="W22" s="68">
        <f t="shared" si="37"/>
        <v>1065992.744</v>
      </c>
      <c r="X22" s="69">
        <f t="shared" si="37"/>
        <v>9.440080264</v>
      </c>
      <c r="Y22" s="1"/>
      <c r="Z22" s="1"/>
      <c r="AA22" s="1"/>
      <c r="AB22" s="1"/>
      <c r="AC22" s="65" t="s">
        <v>19</v>
      </c>
      <c r="AD22" s="66">
        <v>9851.0</v>
      </c>
      <c r="AE22" s="67">
        <v>2636.743985</v>
      </c>
      <c r="AF22" s="68">
        <v>7773.0</v>
      </c>
      <c r="AG22" s="68">
        <v>5592.297231</v>
      </c>
      <c r="AH22" s="66">
        <v>12698.0</v>
      </c>
      <c r="AI22" s="67">
        <v>18531.462316</v>
      </c>
      <c r="AJ22" s="68">
        <v>23488.0</v>
      </c>
      <c r="AK22" s="68">
        <v>77864.82063799999</v>
      </c>
      <c r="AL22" s="66">
        <v>19572.0</v>
      </c>
      <c r="AM22" s="67">
        <v>139841.06913299998</v>
      </c>
      <c r="AN22" s="68">
        <v>14590.0</v>
      </c>
      <c r="AO22" s="68">
        <v>203222.930095</v>
      </c>
      <c r="AP22" s="66">
        <v>7723.0</v>
      </c>
      <c r="AQ22" s="67">
        <v>224912.85752299998</v>
      </c>
      <c r="AR22" s="68">
        <v>1121.0</v>
      </c>
      <c r="AS22" s="68">
        <v>74293.306335</v>
      </c>
      <c r="AT22" s="66">
        <v>379.0</v>
      </c>
      <c r="AU22" s="67">
        <v>73140.47364</v>
      </c>
      <c r="AV22" s="66">
        <v>77.0</v>
      </c>
      <c r="AW22" s="67">
        <v>190751.896248</v>
      </c>
      <c r="AX22" s="68">
        <v>97272.0</v>
      </c>
      <c r="AY22" s="68">
        <v>1010787.8571439998</v>
      </c>
      <c r="AZ22" s="69">
        <f t="shared" si="6"/>
        <v>10.39135473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ht="15.75" customHeight="1">
      <c r="A23" s="70"/>
      <c r="B23" s="71" t="s">
        <v>42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3"/>
      <c r="X23" s="1"/>
      <c r="Y23" s="1"/>
      <c r="Z23" s="1"/>
      <c r="AA23" s="1"/>
      <c r="AB23" s="1"/>
      <c r="AC23" s="70"/>
      <c r="AD23" s="71" t="s">
        <v>42</v>
      </c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3"/>
      <c r="AZ23" s="1"/>
      <c r="BA23" s="1"/>
      <c r="BB23" s="1"/>
      <c r="BC23" s="1"/>
      <c r="BD23" s="1"/>
      <c r="BE23" s="1"/>
      <c r="BF23" s="71" t="s">
        <v>42</v>
      </c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3"/>
      <c r="CB23" s="1"/>
    </row>
    <row r="24" ht="12.75" customHeight="1">
      <c r="A24" s="74" t="s">
        <v>43</v>
      </c>
      <c r="B24" s="4" t="s">
        <v>7</v>
      </c>
      <c r="C24" s="5"/>
      <c r="D24" s="6" t="s">
        <v>8</v>
      </c>
      <c r="E24" s="5"/>
      <c r="F24" s="4" t="s">
        <v>9</v>
      </c>
      <c r="G24" s="5"/>
      <c r="H24" s="7" t="s">
        <v>10</v>
      </c>
      <c r="I24" s="8"/>
      <c r="J24" s="4" t="s">
        <v>11</v>
      </c>
      <c r="K24" s="5"/>
      <c r="L24" s="7" t="s">
        <v>12</v>
      </c>
      <c r="M24" s="8"/>
      <c r="N24" s="4" t="s">
        <v>13</v>
      </c>
      <c r="O24" s="5"/>
      <c r="P24" s="7" t="s">
        <v>14</v>
      </c>
      <c r="Q24" s="8"/>
      <c r="R24" s="4" t="s">
        <v>15</v>
      </c>
      <c r="S24" s="5"/>
      <c r="T24" s="4" t="s">
        <v>16</v>
      </c>
      <c r="U24" s="5"/>
      <c r="V24" s="7" t="s">
        <v>17</v>
      </c>
      <c r="W24" s="10"/>
      <c r="X24" s="1"/>
      <c r="Y24" s="1"/>
      <c r="Z24" s="1"/>
      <c r="AA24" s="1"/>
      <c r="AB24" s="1"/>
      <c r="AC24" s="74" t="s">
        <v>43</v>
      </c>
      <c r="AD24" s="4" t="s">
        <v>7</v>
      </c>
      <c r="AE24" s="5"/>
      <c r="AF24" s="6" t="s">
        <v>8</v>
      </c>
      <c r="AG24" s="5"/>
      <c r="AH24" s="4" t="s">
        <v>9</v>
      </c>
      <c r="AI24" s="5"/>
      <c r="AJ24" s="7" t="s">
        <v>10</v>
      </c>
      <c r="AK24" s="8"/>
      <c r="AL24" s="4" t="s">
        <v>11</v>
      </c>
      <c r="AM24" s="5"/>
      <c r="AN24" s="7" t="s">
        <v>12</v>
      </c>
      <c r="AO24" s="8"/>
      <c r="AP24" s="4" t="s">
        <v>13</v>
      </c>
      <c r="AQ24" s="5"/>
      <c r="AR24" s="7" t="s">
        <v>14</v>
      </c>
      <c r="AS24" s="8"/>
      <c r="AT24" s="4" t="s">
        <v>15</v>
      </c>
      <c r="AU24" s="5"/>
      <c r="AV24" s="4" t="s">
        <v>16</v>
      </c>
      <c r="AW24" s="5"/>
      <c r="AX24" s="7" t="s">
        <v>17</v>
      </c>
      <c r="AY24" s="10"/>
      <c r="AZ24" s="1"/>
      <c r="BA24" s="1"/>
      <c r="BB24" s="1"/>
      <c r="BC24" s="1"/>
      <c r="BD24" s="1"/>
      <c r="BE24" s="74" t="s">
        <v>43</v>
      </c>
      <c r="BF24" s="4" t="s">
        <v>7</v>
      </c>
      <c r="BG24" s="5"/>
      <c r="BH24" s="6" t="s">
        <v>8</v>
      </c>
      <c r="BI24" s="5"/>
      <c r="BJ24" s="4" t="s">
        <v>9</v>
      </c>
      <c r="BK24" s="5"/>
      <c r="BL24" s="7" t="s">
        <v>10</v>
      </c>
      <c r="BM24" s="8"/>
      <c r="BN24" s="4" t="s">
        <v>11</v>
      </c>
      <c r="BO24" s="5"/>
      <c r="BP24" s="7" t="s">
        <v>12</v>
      </c>
      <c r="BQ24" s="8"/>
      <c r="BR24" s="4" t="s">
        <v>13</v>
      </c>
      <c r="BS24" s="5"/>
      <c r="BT24" s="7" t="s">
        <v>14</v>
      </c>
      <c r="BU24" s="8"/>
      <c r="BV24" s="4" t="s">
        <v>15</v>
      </c>
      <c r="BW24" s="5"/>
      <c r="BX24" s="4" t="s">
        <v>16</v>
      </c>
      <c r="BY24" s="5"/>
      <c r="BZ24" s="7" t="s">
        <v>17</v>
      </c>
      <c r="CA24" s="10"/>
      <c r="CB24" s="76"/>
    </row>
    <row r="25" ht="12.75" customHeight="1">
      <c r="A25" s="77" t="s">
        <v>45</v>
      </c>
      <c r="B25" s="13" t="s">
        <v>20</v>
      </c>
      <c r="C25" s="13" t="s">
        <v>21</v>
      </c>
      <c r="D25" s="14" t="s">
        <v>20</v>
      </c>
      <c r="E25" s="13" t="s">
        <v>21</v>
      </c>
      <c r="F25" s="13" t="s">
        <v>20</v>
      </c>
      <c r="G25" s="13" t="s">
        <v>21</v>
      </c>
      <c r="H25" s="13" t="s">
        <v>20</v>
      </c>
      <c r="I25" s="13" t="s">
        <v>21</v>
      </c>
      <c r="J25" s="13" t="s">
        <v>20</v>
      </c>
      <c r="K25" s="13" t="s">
        <v>21</v>
      </c>
      <c r="L25" s="13" t="s">
        <v>20</v>
      </c>
      <c r="M25" s="13" t="s">
        <v>21</v>
      </c>
      <c r="N25" s="13" t="s">
        <v>20</v>
      </c>
      <c r="O25" s="13" t="s">
        <v>21</v>
      </c>
      <c r="P25" s="13" t="s">
        <v>20</v>
      </c>
      <c r="Q25" s="13" t="s">
        <v>21</v>
      </c>
      <c r="R25" s="13" t="s">
        <v>20</v>
      </c>
      <c r="S25" s="13" t="s">
        <v>21</v>
      </c>
      <c r="T25" s="13" t="s">
        <v>20</v>
      </c>
      <c r="U25" s="13" t="s">
        <v>21</v>
      </c>
      <c r="V25" s="13" t="s">
        <v>20</v>
      </c>
      <c r="W25" s="15" t="s">
        <v>21</v>
      </c>
      <c r="X25" s="1"/>
      <c r="Y25" s="1"/>
      <c r="Z25" s="1"/>
      <c r="AA25" s="1"/>
      <c r="AB25" s="1"/>
      <c r="AC25" s="77" t="s">
        <v>45</v>
      </c>
      <c r="AD25" s="13" t="s">
        <v>20</v>
      </c>
      <c r="AE25" s="13" t="s">
        <v>21</v>
      </c>
      <c r="AF25" s="14" t="s">
        <v>20</v>
      </c>
      <c r="AG25" s="13" t="s">
        <v>21</v>
      </c>
      <c r="AH25" s="13" t="s">
        <v>20</v>
      </c>
      <c r="AI25" s="13" t="s">
        <v>21</v>
      </c>
      <c r="AJ25" s="13" t="s">
        <v>20</v>
      </c>
      <c r="AK25" s="13" t="s">
        <v>21</v>
      </c>
      <c r="AL25" s="13" t="s">
        <v>20</v>
      </c>
      <c r="AM25" s="13" t="s">
        <v>21</v>
      </c>
      <c r="AN25" s="13" t="s">
        <v>20</v>
      </c>
      <c r="AO25" s="13" t="s">
        <v>21</v>
      </c>
      <c r="AP25" s="13" t="s">
        <v>20</v>
      </c>
      <c r="AQ25" s="13" t="s">
        <v>21</v>
      </c>
      <c r="AR25" s="13" t="s">
        <v>20</v>
      </c>
      <c r="AS25" s="13" t="s">
        <v>21</v>
      </c>
      <c r="AT25" s="13" t="s">
        <v>20</v>
      </c>
      <c r="AU25" s="13" t="s">
        <v>21</v>
      </c>
      <c r="AV25" s="13" t="s">
        <v>20</v>
      </c>
      <c r="AW25" s="13" t="s">
        <v>21</v>
      </c>
      <c r="AX25" s="13" t="s">
        <v>20</v>
      </c>
      <c r="AY25" s="15" t="s">
        <v>21</v>
      </c>
      <c r="AZ25" s="1"/>
      <c r="BA25" s="1"/>
      <c r="BB25" s="1"/>
      <c r="BC25" s="1"/>
      <c r="BD25" s="1"/>
      <c r="BE25" s="77" t="s">
        <v>45</v>
      </c>
      <c r="BF25" s="13" t="s">
        <v>20</v>
      </c>
      <c r="BG25" s="13" t="s">
        <v>21</v>
      </c>
      <c r="BH25" s="14" t="s">
        <v>20</v>
      </c>
      <c r="BI25" s="13" t="s">
        <v>21</v>
      </c>
      <c r="BJ25" s="13" t="s">
        <v>20</v>
      </c>
      <c r="BK25" s="13" t="s">
        <v>21</v>
      </c>
      <c r="BL25" s="13" t="s">
        <v>20</v>
      </c>
      <c r="BM25" s="13" t="s">
        <v>21</v>
      </c>
      <c r="BN25" s="13" t="s">
        <v>20</v>
      </c>
      <c r="BO25" s="13" t="s">
        <v>21</v>
      </c>
      <c r="BP25" s="13" t="s">
        <v>20</v>
      </c>
      <c r="BQ25" s="13" t="s">
        <v>21</v>
      </c>
      <c r="BR25" s="13" t="s">
        <v>20</v>
      </c>
      <c r="BS25" s="13" t="s">
        <v>21</v>
      </c>
      <c r="BT25" s="13" t="s">
        <v>20</v>
      </c>
      <c r="BU25" s="13" t="s">
        <v>21</v>
      </c>
      <c r="BV25" s="13" t="s">
        <v>20</v>
      </c>
      <c r="BW25" s="13" t="s">
        <v>21</v>
      </c>
      <c r="BX25" s="13" t="s">
        <v>20</v>
      </c>
      <c r="BY25" s="13" t="s">
        <v>21</v>
      </c>
      <c r="BZ25" s="13" t="s">
        <v>20</v>
      </c>
      <c r="CA25" s="15" t="s">
        <v>21</v>
      </c>
      <c r="CB25" s="1"/>
    </row>
    <row r="26" ht="12.75" customHeight="1">
      <c r="A26" s="18">
        <v>1.0</v>
      </c>
      <c r="B26" s="102">
        <f t="shared" ref="B26:W26" si="38">IF(ISBLANK(B6),"",B6*100/B$21)</f>
        <v>99.42847042</v>
      </c>
      <c r="C26" s="103">
        <f t="shared" si="38"/>
        <v>99.27224933</v>
      </c>
      <c r="D26" s="104">
        <f t="shared" si="38"/>
        <v>98.59012164</v>
      </c>
      <c r="E26" s="104">
        <f t="shared" si="38"/>
        <v>98.58070815</v>
      </c>
      <c r="F26" s="102">
        <f t="shared" si="38"/>
        <v>97.50500334</v>
      </c>
      <c r="G26" s="103">
        <f t="shared" si="38"/>
        <v>97.50933204</v>
      </c>
      <c r="H26" s="104">
        <f t="shared" si="38"/>
        <v>95.72271386</v>
      </c>
      <c r="I26" s="104">
        <f t="shared" si="38"/>
        <v>95.55134442</v>
      </c>
      <c r="J26" s="102">
        <f t="shared" si="38"/>
        <v>92.89005176</v>
      </c>
      <c r="K26" s="103">
        <f t="shared" si="38"/>
        <v>92.65588473</v>
      </c>
      <c r="L26" s="104">
        <f t="shared" si="38"/>
        <v>89.26637125</v>
      </c>
      <c r="M26" s="104">
        <f t="shared" si="38"/>
        <v>89.08668515</v>
      </c>
      <c r="N26" s="102">
        <f t="shared" si="38"/>
        <v>80.99262446</v>
      </c>
      <c r="O26" s="103">
        <f t="shared" si="38"/>
        <v>80.02761492</v>
      </c>
      <c r="P26" s="104">
        <f t="shared" si="38"/>
        <v>61.49131767</v>
      </c>
      <c r="Q26" s="104">
        <f t="shared" si="38"/>
        <v>60.25952928</v>
      </c>
      <c r="R26" s="102">
        <f t="shared" si="38"/>
        <v>25.69269521</v>
      </c>
      <c r="S26" s="103">
        <f t="shared" si="38"/>
        <v>20.39491016</v>
      </c>
      <c r="T26" s="102">
        <f t="shared" si="38"/>
        <v>0.8620689655</v>
      </c>
      <c r="U26" s="103">
        <f t="shared" si="38"/>
        <v>0.1888130075</v>
      </c>
      <c r="V26" s="102">
        <f t="shared" si="38"/>
        <v>94.03610357</v>
      </c>
      <c r="W26" s="108">
        <f t="shared" si="38"/>
        <v>52.43468043</v>
      </c>
      <c r="X26" s="1"/>
      <c r="Y26" s="1"/>
      <c r="Z26" s="1"/>
      <c r="AA26" s="1"/>
      <c r="AB26" s="1"/>
      <c r="AC26" s="18">
        <v>1.0</v>
      </c>
      <c r="AD26" s="102">
        <f t="shared" ref="AD26:AY26" si="39">AD6*100/AD$21</f>
        <v>99.09221958</v>
      </c>
      <c r="AE26" s="103">
        <f t="shared" si="39"/>
        <v>98.72340979</v>
      </c>
      <c r="AF26" s="104">
        <f t="shared" si="39"/>
        <v>96.91757658</v>
      </c>
      <c r="AG26" s="104">
        <f t="shared" si="39"/>
        <v>96.96564893</v>
      </c>
      <c r="AH26" s="102">
        <f t="shared" si="39"/>
        <v>95.68258903</v>
      </c>
      <c r="AI26" s="103">
        <f t="shared" si="39"/>
        <v>95.5885661</v>
      </c>
      <c r="AJ26" s="104">
        <f t="shared" si="39"/>
        <v>93.07867682</v>
      </c>
      <c r="AK26" s="104">
        <f t="shared" si="39"/>
        <v>92.893078</v>
      </c>
      <c r="AL26" s="102">
        <f t="shared" si="39"/>
        <v>89.73295737</v>
      </c>
      <c r="AM26" s="103">
        <f t="shared" si="39"/>
        <v>89.46640619</v>
      </c>
      <c r="AN26" s="104">
        <f t="shared" si="39"/>
        <v>85.33200429</v>
      </c>
      <c r="AO26" s="104">
        <f t="shared" si="39"/>
        <v>85.07293679</v>
      </c>
      <c r="AP26" s="102">
        <f t="shared" si="39"/>
        <v>75.83090379</v>
      </c>
      <c r="AQ26" s="103">
        <f t="shared" si="39"/>
        <v>74.67325276</v>
      </c>
      <c r="AR26" s="104">
        <f t="shared" si="39"/>
        <v>52.63157895</v>
      </c>
      <c r="AS26" s="104">
        <f t="shared" si="39"/>
        <v>51.54253805</v>
      </c>
      <c r="AT26" s="102">
        <f t="shared" si="39"/>
        <v>21.18226601</v>
      </c>
      <c r="AU26" s="103">
        <f t="shared" si="39"/>
        <v>16.41612442</v>
      </c>
      <c r="AV26" s="102">
        <f t="shared" si="39"/>
        <v>0.9523809524</v>
      </c>
      <c r="AW26" s="103">
        <f t="shared" si="39"/>
        <v>0.2160507738</v>
      </c>
      <c r="AX26" s="102">
        <f t="shared" si="39"/>
        <v>91.94045447</v>
      </c>
      <c r="AY26" s="108">
        <f t="shared" si="39"/>
        <v>53.87632511</v>
      </c>
      <c r="AZ26" s="1"/>
      <c r="BA26" s="1"/>
      <c r="BB26" s="1"/>
      <c r="BC26" s="1"/>
      <c r="BD26" s="1"/>
      <c r="BE26" s="18">
        <v>1.0</v>
      </c>
      <c r="BF26" s="90">
        <f t="shared" ref="BF26:CA26" si="40">BF6*100/BF$21</f>
        <v>99.53304233</v>
      </c>
      <c r="BG26" s="91">
        <f t="shared" si="40"/>
        <v>99.4291555</v>
      </c>
      <c r="BH26" s="92">
        <f t="shared" si="40"/>
        <v>98.70063039</v>
      </c>
      <c r="BI26" s="92">
        <f t="shared" si="40"/>
        <v>98.68513559</v>
      </c>
      <c r="BJ26" s="90">
        <f t="shared" si="40"/>
        <v>97.62954796</v>
      </c>
      <c r="BK26" s="91">
        <f t="shared" si="40"/>
        <v>97.55252752</v>
      </c>
      <c r="BL26" s="92">
        <f t="shared" si="40"/>
        <v>95.2528951</v>
      </c>
      <c r="BM26" s="92">
        <f t="shared" si="40"/>
        <v>95.01093683</v>
      </c>
      <c r="BN26" s="90">
        <f t="shared" si="40"/>
        <v>92.0038831</v>
      </c>
      <c r="BO26" s="91">
        <f t="shared" si="40"/>
        <v>91.67407364</v>
      </c>
      <c r="BP26" s="92">
        <f t="shared" si="40"/>
        <v>87.03221385</v>
      </c>
      <c r="BQ26" s="92">
        <f t="shared" si="40"/>
        <v>86.67310608</v>
      </c>
      <c r="BR26" s="90">
        <f t="shared" si="40"/>
        <v>76.74478829</v>
      </c>
      <c r="BS26" s="91">
        <f t="shared" si="40"/>
        <v>75.72522974</v>
      </c>
      <c r="BT26" s="92">
        <f t="shared" si="40"/>
        <v>52.63157895</v>
      </c>
      <c r="BU26" s="92">
        <f t="shared" si="40"/>
        <v>51.35192404</v>
      </c>
      <c r="BV26" s="90">
        <f t="shared" si="40"/>
        <v>20.58047493</v>
      </c>
      <c r="BW26" s="91">
        <f t="shared" si="40"/>
        <v>15.35933706</v>
      </c>
      <c r="BX26" s="90">
        <f t="shared" si="40"/>
        <v>1.298701299</v>
      </c>
      <c r="BY26" s="91">
        <f t="shared" si="40"/>
        <v>0.2964059656</v>
      </c>
      <c r="BZ26" s="90">
        <f t="shared" si="40"/>
        <v>92.05937988</v>
      </c>
      <c r="CA26" s="23">
        <f t="shared" si="40"/>
        <v>61.81338666</v>
      </c>
      <c r="CB26" s="1"/>
    </row>
    <row r="27" ht="12.75" customHeight="1">
      <c r="A27" s="24">
        <v>2.0</v>
      </c>
      <c r="B27" s="110">
        <f t="shared" ref="B27:W27" si="41">IF(ISBLANK(B7),"",B7*100/B$21)</f>
        <v>0.430120198</v>
      </c>
      <c r="C27" s="112">
        <f t="shared" si="41"/>
        <v>0.5484277604</v>
      </c>
      <c r="D27" s="114">
        <f t="shared" si="41"/>
        <v>1.363803907</v>
      </c>
      <c r="E27" s="114">
        <f t="shared" si="41"/>
        <v>1.370171521</v>
      </c>
      <c r="F27" s="110">
        <f t="shared" si="41"/>
        <v>2.441627752</v>
      </c>
      <c r="G27" s="112">
        <f t="shared" si="41"/>
        <v>2.438485376</v>
      </c>
      <c r="H27" s="114">
        <f t="shared" si="41"/>
        <v>4.049726085</v>
      </c>
      <c r="I27" s="114">
        <f t="shared" si="41"/>
        <v>4.206155936</v>
      </c>
      <c r="J27" s="110">
        <f t="shared" si="41"/>
        <v>6.438769126</v>
      </c>
      <c r="K27" s="112">
        <f t="shared" si="41"/>
        <v>6.628256021</v>
      </c>
      <c r="L27" s="114">
        <f t="shared" si="41"/>
        <v>9.338585262</v>
      </c>
      <c r="M27" s="114">
        <f t="shared" si="41"/>
        <v>9.45677614</v>
      </c>
      <c r="N27" s="110">
        <f t="shared" si="41"/>
        <v>14.72034419</v>
      </c>
      <c r="O27" s="112">
        <f t="shared" si="41"/>
        <v>15.18906116</v>
      </c>
      <c r="P27" s="114">
        <f t="shared" si="41"/>
        <v>20.63329928</v>
      </c>
      <c r="Q27" s="114">
        <f t="shared" si="41"/>
        <v>20.52869188</v>
      </c>
      <c r="R27" s="110">
        <f t="shared" si="41"/>
        <v>23.17380353</v>
      </c>
      <c r="S27" s="112">
        <f t="shared" si="41"/>
        <v>21.43363337</v>
      </c>
      <c r="T27" s="110">
        <f t="shared" si="41"/>
        <v>8.620689655</v>
      </c>
      <c r="U27" s="112">
        <f t="shared" si="41"/>
        <v>4.348874084</v>
      </c>
      <c r="V27" s="110">
        <f t="shared" si="41"/>
        <v>4.870052056</v>
      </c>
      <c r="W27" s="117">
        <f t="shared" si="41"/>
        <v>9.239563309</v>
      </c>
      <c r="X27" s="1"/>
      <c r="Y27" s="1"/>
      <c r="Z27" s="1"/>
      <c r="AA27" s="1"/>
      <c r="AB27" s="1"/>
      <c r="AC27" s="24">
        <v>2.0</v>
      </c>
      <c r="AD27" s="110">
        <f t="shared" ref="AD27:AY27" si="42">AD7*100/AD$21</f>
        <v>0.8999883118</v>
      </c>
      <c r="AE27" s="112">
        <f t="shared" si="42"/>
        <v>1.265173943</v>
      </c>
      <c r="AF27" s="114">
        <f t="shared" si="42"/>
        <v>3.014784037</v>
      </c>
      <c r="AG27" s="114">
        <f t="shared" si="42"/>
        <v>2.971173081</v>
      </c>
      <c r="AH27" s="110">
        <f t="shared" si="42"/>
        <v>4.147823629</v>
      </c>
      <c r="AI27" s="112">
        <f t="shared" si="42"/>
        <v>4.218523758</v>
      </c>
      <c r="AJ27" s="114">
        <f t="shared" si="42"/>
        <v>6.409429174</v>
      </c>
      <c r="AK27" s="114">
        <f t="shared" si="42"/>
        <v>6.566456865</v>
      </c>
      <c r="AL27" s="110">
        <f t="shared" si="42"/>
        <v>9.24973738</v>
      </c>
      <c r="AM27" s="112">
        <f t="shared" si="42"/>
        <v>9.455953875</v>
      </c>
      <c r="AN27" s="114">
        <f t="shared" si="42"/>
        <v>12.41374022</v>
      </c>
      <c r="AO27" s="114">
        <f t="shared" si="42"/>
        <v>12.64173246</v>
      </c>
      <c r="AP27" s="110">
        <f t="shared" si="42"/>
        <v>18.11953353</v>
      </c>
      <c r="AQ27" s="112">
        <f t="shared" si="42"/>
        <v>18.7017658</v>
      </c>
      <c r="AR27" s="114">
        <f t="shared" si="42"/>
        <v>24.82621648</v>
      </c>
      <c r="AS27" s="114">
        <f t="shared" si="42"/>
        <v>24.69050005</v>
      </c>
      <c r="AT27" s="110">
        <f t="shared" si="42"/>
        <v>18.22660099</v>
      </c>
      <c r="AU27" s="112">
        <f t="shared" si="42"/>
        <v>16.2106745</v>
      </c>
      <c r="AV27" s="110">
        <f t="shared" si="42"/>
        <v>3.80952381</v>
      </c>
      <c r="AW27" s="112">
        <f t="shared" si="42"/>
        <v>0.9481719747</v>
      </c>
      <c r="AX27" s="110">
        <f t="shared" si="42"/>
        <v>6.626698075</v>
      </c>
      <c r="AY27" s="117">
        <f t="shared" si="42"/>
        <v>10.39541068</v>
      </c>
      <c r="AZ27" s="1"/>
      <c r="BA27" s="1"/>
      <c r="BB27" s="1"/>
      <c r="BC27" s="1"/>
      <c r="BD27" s="1"/>
      <c r="BE27" s="24">
        <v>2.0</v>
      </c>
      <c r="BF27" s="105">
        <f t="shared" ref="BF27:CA27" si="43">BF7*100/BF$21</f>
        <v>0.4568064156</v>
      </c>
      <c r="BG27" s="106">
        <f t="shared" si="43"/>
        <v>0.5531147917</v>
      </c>
      <c r="BH27" s="107">
        <f t="shared" si="43"/>
        <v>1.286504567</v>
      </c>
      <c r="BI27" s="107">
        <f t="shared" si="43"/>
        <v>1.297027912</v>
      </c>
      <c r="BJ27" s="105">
        <f t="shared" si="43"/>
        <v>2.315325248</v>
      </c>
      <c r="BK27" s="106">
        <f t="shared" si="43"/>
        <v>2.388663843</v>
      </c>
      <c r="BL27" s="107">
        <f t="shared" si="43"/>
        <v>4.5001703</v>
      </c>
      <c r="BM27" s="107">
        <f t="shared" si="43"/>
        <v>4.73688197</v>
      </c>
      <c r="BN27" s="105">
        <f t="shared" si="43"/>
        <v>7.352340078</v>
      </c>
      <c r="BO27" s="106">
        <f t="shared" si="43"/>
        <v>7.620827528</v>
      </c>
      <c r="BP27" s="107">
        <f t="shared" si="43"/>
        <v>11.32967786</v>
      </c>
      <c r="BQ27" s="107">
        <f t="shared" si="43"/>
        <v>11.59730157</v>
      </c>
      <c r="BR27" s="105">
        <f t="shared" si="43"/>
        <v>17.85575554</v>
      </c>
      <c r="BS27" s="106">
        <f t="shared" si="43"/>
        <v>18.2842251</v>
      </c>
      <c r="BT27" s="107">
        <f t="shared" si="43"/>
        <v>24.97769848</v>
      </c>
      <c r="BU27" s="107">
        <f t="shared" si="43"/>
        <v>24.9719942</v>
      </c>
      <c r="BV27" s="105">
        <f t="shared" si="43"/>
        <v>15.83113456</v>
      </c>
      <c r="BW27" s="106">
        <f t="shared" si="43"/>
        <v>12.49803227</v>
      </c>
      <c r="BX27" s="105">
        <f t="shared" si="43"/>
        <v>2.597402597</v>
      </c>
      <c r="BY27" s="106">
        <f t="shared" si="43"/>
        <v>0.7728324011</v>
      </c>
      <c r="BZ27" s="105">
        <f t="shared" si="43"/>
        <v>6.485936343</v>
      </c>
      <c r="CA27" s="28">
        <f t="shared" si="43"/>
        <v>10.75744674</v>
      </c>
      <c r="CB27" s="1"/>
    </row>
    <row r="28" ht="12.75" customHeight="1">
      <c r="A28" s="24">
        <v>3.0</v>
      </c>
      <c r="B28" s="110" t="str">
        <f t="shared" ref="B28:W28" si="44">IF(ISBLANK(B8),"",B8*100/B$21)</f>
        <v/>
      </c>
      <c r="C28" s="112" t="str">
        <f t="shared" si="44"/>
        <v/>
      </c>
      <c r="D28" s="114">
        <f t="shared" si="44"/>
        <v>0.04607445632</v>
      </c>
      <c r="E28" s="114">
        <f t="shared" si="44"/>
        <v>0.04912032691</v>
      </c>
      <c r="F28" s="110">
        <f t="shared" si="44"/>
        <v>0.04669779853</v>
      </c>
      <c r="G28" s="112">
        <f t="shared" si="44"/>
        <v>0.04612445502</v>
      </c>
      <c r="H28" s="114">
        <f t="shared" si="44"/>
        <v>0.2191319005</v>
      </c>
      <c r="I28" s="114">
        <f t="shared" si="44"/>
        <v>0.2321070157</v>
      </c>
      <c r="J28" s="110">
        <f t="shared" si="44"/>
        <v>0.5801717763</v>
      </c>
      <c r="K28" s="112">
        <f t="shared" si="44"/>
        <v>0.6237692576</v>
      </c>
      <c r="L28" s="114">
        <f t="shared" si="44"/>
        <v>1.091416379</v>
      </c>
      <c r="M28" s="114">
        <f t="shared" si="44"/>
        <v>1.129660814</v>
      </c>
      <c r="N28" s="110">
        <f t="shared" si="44"/>
        <v>2.596803934</v>
      </c>
      <c r="O28" s="112">
        <f t="shared" si="44"/>
        <v>2.826036401</v>
      </c>
      <c r="P28" s="114">
        <f t="shared" si="44"/>
        <v>7.763023493</v>
      </c>
      <c r="Q28" s="114">
        <f t="shared" si="44"/>
        <v>8.217975192</v>
      </c>
      <c r="R28" s="110">
        <f t="shared" si="44"/>
        <v>9.823677582</v>
      </c>
      <c r="S28" s="112">
        <f t="shared" si="44"/>
        <v>9.039718198</v>
      </c>
      <c r="T28" s="110">
        <f t="shared" si="44"/>
        <v>3.448275862</v>
      </c>
      <c r="U28" s="112">
        <f t="shared" si="44"/>
        <v>0.8546774654</v>
      </c>
      <c r="V28" s="110">
        <f t="shared" si="44"/>
        <v>0.5627402671</v>
      </c>
      <c r="W28" s="117">
        <f t="shared" si="44"/>
        <v>2.11520945</v>
      </c>
      <c r="X28" s="1"/>
      <c r="Y28" s="1"/>
      <c r="Z28" s="1"/>
      <c r="AA28" s="1"/>
      <c r="AB28" s="1"/>
      <c r="AC28" s="24">
        <v>3.0</v>
      </c>
      <c r="AD28" s="110">
        <f t="shared" ref="AD28:AY28" si="45">AD8*100/AD$21</f>
        <v>0.007792106596</v>
      </c>
      <c r="AE28" s="112">
        <f t="shared" si="45"/>
        <v>0.01141626719</v>
      </c>
      <c r="AF28" s="114">
        <f t="shared" si="45"/>
        <v>0.06763938545</v>
      </c>
      <c r="AG28" s="114">
        <f t="shared" si="45"/>
        <v>0.06317799121</v>
      </c>
      <c r="AH28" s="110">
        <f t="shared" si="45"/>
        <v>0.1554550594</v>
      </c>
      <c r="AI28" s="112">
        <f t="shared" si="45"/>
        <v>0.1760517513</v>
      </c>
      <c r="AJ28" s="114">
        <f t="shared" si="45"/>
        <v>0.4344646621</v>
      </c>
      <c r="AK28" s="114">
        <f t="shared" si="45"/>
        <v>0.4498510182</v>
      </c>
      <c r="AL28" s="110">
        <f t="shared" si="45"/>
        <v>0.8459114281</v>
      </c>
      <c r="AM28" s="112">
        <f t="shared" si="45"/>
        <v>0.8938521408</v>
      </c>
      <c r="AN28" s="114">
        <f t="shared" si="45"/>
        <v>1.732863058</v>
      </c>
      <c r="AO28" s="114">
        <f t="shared" si="45"/>
        <v>1.731355419</v>
      </c>
      <c r="AP28" s="110">
        <f t="shared" si="45"/>
        <v>3.790087464</v>
      </c>
      <c r="AQ28" s="112">
        <f t="shared" si="45"/>
        <v>4.014331878</v>
      </c>
      <c r="AR28" s="114">
        <f t="shared" si="45"/>
        <v>7.348560079</v>
      </c>
      <c r="AS28" s="114">
        <f t="shared" si="45"/>
        <v>7.493170774</v>
      </c>
      <c r="AT28" s="110">
        <f t="shared" si="45"/>
        <v>9.359605911</v>
      </c>
      <c r="AU28" s="112">
        <f t="shared" si="45"/>
        <v>7.630303559</v>
      </c>
      <c r="AV28" s="110">
        <f t="shared" si="45"/>
        <v>0.9523809524</v>
      </c>
      <c r="AW28" s="112">
        <f t="shared" si="45"/>
        <v>0.3192992767</v>
      </c>
      <c r="AX28" s="110">
        <f t="shared" si="45"/>
        <v>0.7828412533</v>
      </c>
      <c r="AY28" s="117">
        <f t="shared" si="45"/>
        <v>2.301006806</v>
      </c>
      <c r="AZ28" s="1"/>
      <c r="BA28" s="1"/>
      <c r="BB28" s="1"/>
      <c r="BC28" s="1"/>
      <c r="BD28" s="1"/>
      <c r="BE28" s="24">
        <v>3.0</v>
      </c>
      <c r="BF28" s="105">
        <f t="shared" ref="BF28:CA28" si="46">BF8*100/BF$21</f>
        <v>0.01015125368</v>
      </c>
      <c r="BG28" s="106">
        <f t="shared" si="46"/>
        <v>0.01772970765</v>
      </c>
      <c r="BH28" s="107">
        <f t="shared" si="46"/>
        <v>0.01286504567</v>
      </c>
      <c r="BI28" s="107">
        <f t="shared" si="46"/>
        <v>0.01783649829</v>
      </c>
      <c r="BJ28" s="105">
        <f t="shared" si="46"/>
        <v>0.05512679162</v>
      </c>
      <c r="BK28" s="106">
        <f t="shared" si="46"/>
        <v>0.05880864022</v>
      </c>
      <c r="BL28" s="107">
        <f t="shared" si="46"/>
        <v>0.225647139</v>
      </c>
      <c r="BM28" s="107">
        <f t="shared" si="46"/>
        <v>0.2298540452</v>
      </c>
      <c r="BN28" s="105">
        <f t="shared" si="46"/>
        <v>0.5722460658</v>
      </c>
      <c r="BO28" s="106">
        <f t="shared" si="46"/>
        <v>0.6224208578</v>
      </c>
      <c r="BP28" s="107">
        <f t="shared" si="46"/>
        <v>1.315969842</v>
      </c>
      <c r="BQ28" s="107">
        <f t="shared" si="46"/>
        <v>1.372077232</v>
      </c>
      <c r="BR28" s="105">
        <f t="shared" si="46"/>
        <v>3.379515732</v>
      </c>
      <c r="BS28" s="106">
        <f t="shared" si="46"/>
        <v>3.574436958</v>
      </c>
      <c r="BT28" s="107">
        <f t="shared" si="46"/>
        <v>8.117752007</v>
      </c>
      <c r="BU28" s="107">
        <f t="shared" si="46"/>
        <v>8.427936412</v>
      </c>
      <c r="BV28" s="105">
        <f t="shared" si="46"/>
        <v>11.87335092</v>
      </c>
      <c r="BW28" s="106">
        <f t="shared" si="46"/>
        <v>10.26438551</v>
      </c>
      <c r="BX28" s="105">
        <f t="shared" si="46"/>
        <v>2.597402597</v>
      </c>
      <c r="BY28" s="106">
        <f t="shared" si="46"/>
        <v>0.7910799471</v>
      </c>
      <c r="BZ28" s="105">
        <f t="shared" si="46"/>
        <v>0.7864544782</v>
      </c>
      <c r="CA28" s="28">
        <f t="shared" si="46"/>
        <v>2.687734616</v>
      </c>
      <c r="CB28" s="1"/>
    </row>
    <row r="29" ht="12.75" customHeight="1">
      <c r="A29" s="24">
        <v>4.0</v>
      </c>
      <c r="B29" s="110" t="str">
        <f t="shared" ref="B29:W29" si="47">IF(ISBLANK(B9),"",B9*100/B$21)</f>
        <v/>
      </c>
      <c r="C29" s="112" t="str">
        <f t="shared" si="47"/>
        <v/>
      </c>
      <c r="D29" s="114" t="str">
        <f t="shared" si="47"/>
        <v/>
      </c>
      <c r="E29" s="114" t="str">
        <f t="shared" si="47"/>
        <v/>
      </c>
      <c r="F29" s="110">
        <f t="shared" si="47"/>
        <v>0.006671114076</v>
      </c>
      <c r="G29" s="112">
        <f t="shared" si="47"/>
        <v>0.006058127195</v>
      </c>
      <c r="H29" s="114">
        <f t="shared" si="47"/>
        <v>0.008428150021</v>
      </c>
      <c r="I29" s="114">
        <f t="shared" si="47"/>
        <v>0.01039262404</v>
      </c>
      <c r="J29" s="110">
        <f t="shared" si="47"/>
        <v>0.06256754451</v>
      </c>
      <c r="K29" s="112">
        <f t="shared" si="47"/>
        <v>0.06231559719</v>
      </c>
      <c r="L29" s="114">
        <f t="shared" si="47"/>
        <v>0.2297718694</v>
      </c>
      <c r="M29" s="114">
        <f t="shared" si="47"/>
        <v>0.2455421776</v>
      </c>
      <c r="N29" s="110">
        <f t="shared" si="47"/>
        <v>1.044867855</v>
      </c>
      <c r="O29" s="112">
        <f t="shared" si="47"/>
        <v>1.186611797</v>
      </c>
      <c r="P29" s="114">
        <f t="shared" si="47"/>
        <v>4.085801839</v>
      </c>
      <c r="Q29" s="114">
        <f t="shared" si="47"/>
        <v>4.554879364</v>
      </c>
      <c r="R29" s="110">
        <f t="shared" si="47"/>
        <v>7.556675063</v>
      </c>
      <c r="S29" s="112">
        <f t="shared" si="47"/>
        <v>7.571192925</v>
      </c>
      <c r="T29" s="110">
        <f t="shared" si="47"/>
        <v>2.586206897</v>
      </c>
      <c r="U29" s="112">
        <f t="shared" si="47"/>
        <v>0.5626661704</v>
      </c>
      <c r="V29" s="110">
        <f t="shared" si="47"/>
        <v>0.1754369146</v>
      </c>
      <c r="W29" s="117">
        <f t="shared" si="47"/>
        <v>1.210426903</v>
      </c>
      <c r="X29" s="1"/>
      <c r="Y29" s="1"/>
      <c r="Z29" s="1"/>
      <c r="AA29" s="1"/>
      <c r="AB29" s="1"/>
      <c r="AC29" s="24">
        <v>4.0</v>
      </c>
      <c r="AD29" s="110"/>
      <c r="AE29" s="112"/>
      <c r="AF29" s="114"/>
      <c r="AG29" s="114"/>
      <c r="AH29" s="110">
        <f t="shared" ref="AH29:AY29" si="48">AH9*100/AH$21</f>
        <v>0.01413227812</v>
      </c>
      <c r="AI29" s="112">
        <f t="shared" si="48"/>
        <v>0.01685838689</v>
      </c>
      <c r="AJ29" s="114">
        <f t="shared" si="48"/>
        <v>0.06452445477</v>
      </c>
      <c r="AK29" s="114">
        <f t="shared" si="48"/>
        <v>0.07674351517</v>
      </c>
      <c r="AL29" s="110">
        <f t="shared" si="48"/>
        <v>0.121634323</v>
      </c>
      <c r="AM29" s="112">
        <f t="shared" si="48"/>
        <v>0.1328426887</v>
      </c>
      <c r="AN29" s="114">
        <f t="shared" si="48"/>
        <v>0.3527066401</v>
      </c>
      <c r="AO29" s="114">
        <f t="shared" si="48"/>
        <v>0.3635484113</v>
      </c>
      <c r="AP29" s="110">
        <f t="shared" si="48"/>
        <v>1.180758017</v>
      </c>
      <c r="AQ29" s="112">
        <f t="shared" si="48"/>
        <v>1.323838008</v>
      </c>
      <c r="AR29" s="114">
        <f t="shared" si="48"/>
        <v>4.766633565</v>
      </c>
      <c r="AS29" s="114">
        <f t="shared" si="48"/>
        <v>5.08722629</v>
      </c>
      <c r="AT29" s="110">
        <f t="shared" si="48"/>
        <v>5.911330049</v>
      </c>
      <c r="AU29" s="112">
        <f t="shared" si="48"/>
        <v>5.776216242</v>
      </c>
      <c r="AV29" s="110">
        <f t="shared" si="48"/>
        <v>1.904761905</v>
      </c>
      <c r="AW29" s="112">
        <f t="shared" si="48"/>
        <v>0.443896389</v>
      </c>
      <c r="AX29" s="110">
        <f t="shared" si="48"/>
        <v>0.2125360869</v>
      </c>
      <c r="AY29" s="117">
        <f t="shared" si="48"/>
        <v>1.189068385</v>
      </c>
      <c r="AZ29" s="1"/>
      <c r="BA29" s="1"/>
      <c r="BB29" s="1"/>
      <c r="BC29" s="1"/>
      <c r="BD29" s="1"/>
      <c r="BE29" s="24">
        <v>4.0</v>
      </c>
      <c r="BF29" s="105"/>
      <c r="BG29" s="106"/>
      <c r="BH29" s="107"/>
      <c r="BI29" s="107"/>
      <c r="BJ29" s="105"/>
      <c r="BK29" s="106"/>
      <c r="BL29" s="107">
        <f t="shared" ref="BL29:CA29" si="49">BL9*100/BL$21</f>
        <v>0.02128746594</v>
      </c>
      <c r="BM29" s="107">
        <f t="shared" si="49"/>
        <v>0.02232715603</v>
      </c>
      <c r="BN29" s="105">
        <f t="shared" si="49"/>
        <v>0.06131207848</v>
      </c>
      <c r="BO29" s="106">
        <f t="shared" si="49"/>
        <v>0.07233409229</v>
      </c>
      <c r="BP29" s="107">
        <f t="shared" si="49"/>
        <v>0.2261823167</v>
      </c>
      <c r="BQ29" s="107">
        <f t="shared" si="49"/>
        <v>0.2454167946</v>
      </c>
      <c r="BR29" s="105">
        <f t="shared" si="49"/>
        <v>1.165350252</v>
      </c>
      <c r="BS29" s="106">
        <f t="shared" si="49"/>
        <v>1.366388815</v>
      </c>
      <c r="BT29" s="107">
        <f t="shared" si="49"/>
        <v>5.173951829</v>
      </c>
      <c r="BU29" s="107">
        <f t="shared" si="49"/>
        <v>5.296713575</v>
      </c>
      <c r="BV29" s="105">
        <f t="shared" si="49"/>
        <v>8.443271768</v>
      </c>
      <c r="BW29" s="106">
        <f t="shared" si="49"/>
        <v>8.833944981</v>
      </c>
      <c r="BX29" s="105">
        <f t="shared" si="49"/>
        <v>2.597402597</v>
      </c>
      <c r="BY29" s="106">
        <f t="shared" si="49"/>
        <v>0.7147556731</v>
      </c>
      <c r="BZ29" s="105">
        <f t="shared" si="49"/>
        <v>0.2385064561</v>
      </c>
      <c r="CA29" s="28">
        <f t="shared" si="49"/>
        <v>1.52852726</v>
      </c>
      <c r="CB29" s="1"/>
    </row>
    <row r="30" ht="12.75" customHeight="1">
      <c r="A30" s="24">
        <v>5.0</v>
      </c>
      <c r="B30" s="110">
        <f t="shared" ref="B30:W30" si="50">IF(ISBLANK(B10),"",B10*100/B$21)</f>
        <v>0.1414093802</v>
      </c>
      <c r="C30" s="112">
        <f t="shared" si="50"/>
        <v>0.1793229094</v>
      </c>
      <c r="D30" s="114" t="str">
        <f t="shared" si="50"/>
        <v/>
      </c>
      <c r="E30" s="114" t="str">
        <f t="shared" si="50"/>
        <v/>
      </c>
      <c r="F30" s="110" t="str">
        <f t="shared" si="50"/>
        <v/>
      </c>
      <c r="G30" s="112" t="str">
        <f t="shared" si="50"/>
        <v/>
      </c>
      <c r="H30" s="114" t="str">
        <f t="shared" si="50"/>
        <v/>
      </c>
      <c r="I30" s="114" t="str">
        <f t="shared" si="50"/>
        <v/>
      </c>
      <c r="J30" s="110">
        <f t="shared" si="50"/>
        <v>0.02275183437</v>
      </c>
      <c r="K30" s="112">
        <f t="shared" si="50"/>
        <v>0.02240443602</v>
      </c>
      <c r="L30" s="114">
        <f t="shared" si="50"/>
        <v>0.05744296734</v>
      </c>
      <c r="M30" s="114">
        <f t="shared" si="50"/>
        <v>0.06272603885</v>
      </c>
      <c r="N30" s="110">
        <f t="shared" si="50"/>
        <v>0.2612169637</v>
      </c>
      <c r="O30" s="112">
        <f t="shared" si="50"/>
        <v>0.320980675</v>
      </c>
      <c r="P30" s="114">
        <f t="shared" si="50"/>
        <v>2.247191011</v>
      </c>
      <c r="Q30" s="114">
        <f t="shared" si="50"/>
        <v>2.307830004</v>
      </c>
      <c r="R30" s="110">
        <f t="shared" si="50"/>
        <v>4.534005038</v>
      </c>
      <c r="S30" s="112">
        <f t="shared" si="50"/>
        <v>4.981260737</v>
      </c>
      <c r="T30" s="110">
        <f t="shared" si="50"/>
        <v>4.310344828</v>
      </c>
      <c r="U30" s="112">
        <f t="shared" si="50"/>
        <v>0.9266824062</v>
      </c>
      <c r="V30" s="110">
        <f t="shared" si="50"/>
        <v>0.09299115146</v>
      </c>
      <c r="W30" s="117">
        <f t="shared" si="50"/>
        <v>0.8483592593</v>
      </c>
      <c r="X30" s="128"/>
      <c r="Y30" s="1"/>
      <c r="Z30" s="1"/>
      <c r="AA30" s="1"/>
      <c r="AB30" s="1"/>
      <c r="AC30" s="24">
        <v>5.0</v>
      </c>
      <c r="AD30" s="110"/>
      <c r="AE30" s="112"/>
      <c r="AF30" s="114"/>
      <c r="AG30" s="114"/>
      <c r="AH30" s="110"/>
      <c r="AI30" s="112"/>
      <c r="AJ30" s="114">
        <f t="shared" ref="AJ30:AY30" si="51">AJ10*100/AJ$21</f>
        <v>0.004301630318</v>
      </c>
      <c r="AK30" s="114">
        <f t="shared" si="51"/>
        <v>0.004734737423</v>
      </c>
      <c r="AL30" s="110">
        <f t="shared" si="51"/>
        <v>0.02211533145</v>
      </c>
      <c r="AM30" s="112">
        <f t="shared" si="51"/>
        <v>0.02230406576</v>
      </c>
      <c r="AN30" s="114">
        <f t="shared" si="51"/>
        <v>0.1226805705</v>
      </c>
      <c r="AO30" s="114">
        <f t="shared" si="51"/>
        <v>0.1401299746</v>
      </c>
      <c r="AP30" s="110">
        <f t="shared" si="51"/>
        <v>0.4664723032</v>
      </c>
      <c r="AQ30" s="112">
        <f t="shared" si="51"/>
        <v>0.5384779445</v>
      </c>
      <c r="AR30" s="114">
        <f t="shared" si="51"/>
        <v>3.972194638</v>
      </c>
      <c r="AS30" s="114">
        <f t="shared" si="51"/>
        <v>4.245893814</v>
      </c>
      <c r="AT30" s="110">
        <f t="shared" si="51"/>
        <v>6.650246305</v>
      </c>
      <c r="AU30" s="112">
        <f t="shared" si="51"/>
        <v>6.551183778</v>
      </c>
      <c r="AV30" s="110">
        <f t="shared" si="51"/>
        <v>2.857142857</v>
      </c>
      <c r="AW30" s="112">
        <f t="shared" si="51"/>
        <v>0.5871236845</v>
      </c>
      <c r="AX30" s="110">
        <f t="shared" si="51"/>
        <v>0.1089247445</v>
      </c>
      <c r="AY30" s="117">
        <f t="shared" si="51"/>
        <v>1.026498695</v>
      </c>
      <c r="AZ30" s="128"/>
      <c r="BA30" s="1"/>
      <c r="BB30" s="1"/>
      <c r="BC30" s="1"/>
      <c r="BD30" s="1"/>
      <c r="BE30" s="24">
        <v>5.0</v>
      </c>
      <c r="BF30" s="105"/>
      <c r="BG30" s="106"/>
      <c r="BH30" s="107"/>
      <c r="BI30" s="107"/>
      <c r="BJ30" s="105"/>
      <c r="BK30" s="106"/>
      <c r="BL30" s="107"/>
      <c r="BM30" s="107"/>
      <c r="BN30" s="105">
        <f t="shared" ref="BN30:CA30" si="52">BN10*100/BN$21</f>
        <v>0.005109339873</v>
      </c>
      <c r="BO30" s="106">
        <f t="shared" si="52"/>
        <v>0.003868677516</v>
      </c>
      <c r="BP30" s="107">
        <f t="shared" si="52"/>
        <v>0.06168608636</v>
      </c>
      <c r="BQ30" s="107">
        <f t="shared" si="52"/>
        <v>0.067759583</v>
      </c>
      <c r="BR30" s="105">
        <f t="shared" si="52"/>
        <v>0.466140101</v>
      </c>
      <c r="BS30" s="106">
        <f t="shared" si="52"/>
        <v>0.5381999128</v>
      </c>
      <c r="BT30" s="107">
        <f t="shared" si="52"/>
        <v>3.211418376</v>
      </c>
      <c r="BU30" s="107">
        <f t="shared" si="52"/>
        <v>3.506912141</v>
      </c>
      <c r="BV30" s="105">
        <f t="shared" si="52"/>
        <v>5.013192612</v>
      </c>
      <c r="BW30" s="106">
        <f t="shared" si="52"/>
        <v>4.906413127</v>
      </c>
      <c r="BX30" s="105">
        <f t="shared" si="52"/>
        <v>1.298701299</v>
      </c>
      <c r="BY30" s="106">
        <f t="shared" si="52"/>
        <v>0.3980589525</v>
      </c>
      <c r="BZ30" s="105">
        <f t="shared" si="52"/>
        <v>0.1048605971</v>
      </c>
      <c r="CA30" s="28">
        <f t="shared" si="52"/>
        <v>0.8218216646</v>
      </c>
      <c r="CB30" s="128"/>
    </row>
    <row r="31" ht="12.75" customHeight="1">
      <c r="A31" s="24">
        <v>6.0</v>
      </c>
      <c r="B31" s="110" t="str">
        <f t="shared" ref="B31:W31" si="53">IF(ISBLANK(B11),"",B11*100/B$21)</f>
        <v/>
      </c>
      <c r="C31" s="112" t="str">
        <f t="shared" si="53"/>
        <v/>
      </c>
      <c r="D31" s="114" t="str">
        <f t="shared" si="53"/>
        <v/>
      </c>
      <c r="E31" s="114" t="str">
        <f t="shared" si="53"/>
        <v/>
      </c>
      <c r="F31" s="110" t="str">
        <f t="shared" si="53"/>
        <v/>
      </c>
      <c r="G31" s="112" t="str">
        <f t="shared" si="53"/>
        <v/>
      </c>
      <c r="H31" s="114" t="str">
        <f t="shared" si="53"/>
        <v/>
      </c>
      <c r="I31" s="114" t="str">
        <f t="shared" si="53"/>
        <v/>
      </c>
      <c r="J31" s="110">
        <f t="shared" si="53"/>
        <v>0.005687958592</v>
      </c>
      <c r="K31" s="112">
        <f t="shared" si="53"/>
        <v>0.007369958472</v>
      </c>
      <c r="L31" s="114">
        <f t="shared" si="53"/>
        <v>0.008206138191</v>
      </c>
      <c r="M31" s="114">
        <f t="shared" si="53"/>
        <v>0.01113996813</v>
      </c>
      <c r="N31" s="110">
        <f t="shared" si="53"/>
        <v>0.0921942225</v>
      </c>
      <c r="O31" s="112">
        <f t="shared" si="53"/>
        <v>0.09949230542</v>
      </c>
      <c r="P31" s="114">
        <f t="shared" si="53"/>
        <v>0.6128702758</v>
      </c>
      <c r="Q31" s="114">
        <f t="shared" si="53"/>
        <v>0.691935296</v>
      </c>
      <c r="R31" s="110">
        <f t="shared" si="53"/>
        <v>3.274559194</v>
      </c>
      <c r="S31" s="112">
        <f t="shared" si="53"/>
        <v>2.928133404</v>
      </c>
      <c r="T31" s="110">
        <f t="shared" si="53"/>
        <v>2.586206897</v>
      </c>
      <c r="U31" s="112">
        <f t="shared" si="53"/>
        <v>0.7530500902</v>
      </c>
      <c r="V31" s="110">
        <f t="shared" si="53"/>
        <v>0.02876014994</v>
      </c>
      <c r="W31" s="117">
        <f t="shared" si="53"/>
        <v>0.510083826</v>
      </c>
      <c r="X31" s="1"/>
      <c r="Y31" s="1"/>
      <c r="Z31" s="1"/>
      <c r="AA31" s="1"/>
      <c r="AB31" s="1"/>
      <c r="AC31" s="24">
        <v>6.0</v>
      </c>
      <c r="AD31" s="110"/>
      <c r="AE31" s="112"/>
      <c r="AF31" s="114"/>
      <c r="AG31" s="114"/>
      <c r="AH31" s="110"/>
      <c r="AI31" s="112"/>
      <c r="AJ31" s="114">
        <f t="shared" ref="AJ31:AY31" si="54">AJ11*100/AJ$21</f>
        <v>0.008603260636</v>
      </c>
      <c r="AK31" s="114">
        <f t="shared" si="54"/>
        <v>0.009135861911</v>
      </c>
      <c r="AL31" s="110">
        <f t="shared" si="54"/>
        <v>0.005528832863</v>
      </c>
      <c r="AM31" s="112">
        <f t="shared" si="54"/>
        <v>0.004909462253</v>
      </c>
      <c r="AN31" s="114">
        <f t="shared" si="54"/>
        <v>0.01533507131</v>
      </c>
      <c r="AO31" s="114">
        <f t="shared" si="54"/>
        <v>0.01669008709</v>
      </c>
      <c r="AP31" s="110">
        <f t="shared" si="54"/>
        <v>0.306122449</v>
      </c>
      <c r="AQ31" s="112">
        <f t="shared" si="54"/>
        <v>0.3685069856</v>
      </c>
      <c r="AR31" s="114">
        <f t="shared" si="54"/>
        <v>2.284011917</v>
      </c>
      <c r="AS31" s="114">
        <f t="shared" si="54"/>
        <v>2.252788462</v>
      </c>
      <c r="AT31" s="110">
        <f t="shared" si="54"/>
        <v>4.679802956</v>
      </c>
      <c r="AU31" s="112">
        <f t="shared" si="54"/>
        <v>4.567911692</v>
      </c>
      <c r="AV31" s="110">
        <f t="shared" si="54"/>
        <v>2.857142857</v>
      </c>
      <c r="AW31" s="112">
        <f t="shared" si="54"/>
        <v>0.9935616496</v>
      </c>
      <c r="AX31" s="110">
        <f t="shared" si="54"/>
        <v>0.06287525903</v>
      </c>
      <c r="AY31" s="117">
        <f t="shared" si="54"/>
        <v>0.8183923046</v>
      </c>
      <c r="AZ31" s="1"/>
      <c r="BA31" s="1"/>
      <c r="BB31" s="1"/>
      <c r="BC31" s="1"/>
      <c r="BD31" s="1"/>
      <c r="BE31" s="24">
        <v>6.0</v>
      </c>
      <c r="BF31" s="105"/>
      <c r="BG31" s="106"/>
      <c r="BH31" s="107"/>
      <c r="BI31" s="107"/>
      <c r="BJ31" s="105"/>
      <c r="BK31" s="106"/>
      <c r="BL31" s="107"/>
      <c r="BM31" s="107"/>
      <c r="BN31" s="105">
        <f t="shared" ref="BN31:CA31" si="55">BN11*100/BN$21</f>
        <v>0.005109339873</v>
      </c>
      <c r="BO31" s="106">
        <f t="shared" si="55"/>
        <v>0.006475207932</v>
      </c>
      <c r="BP31" s="107">
        <f t="shared" si="55"/>
        <v>0.01370801919</v>
      </c>
      <c r="BQ31" s="107">
        <f t="shared" si="55"/>
        <v>0.01778656571</v>
      </c>
      <c r="BR31" s="105">
        <f t="shared" si="55"/>
        <v>0.1942250421</v>
      </c>
      <c r="BS31" s="106">
        <f t="shared" si="55"/>
        <v>0.2481125028</v>
      </c>
      <c r="BT31" s="107">
        <f t="shared" si="55"/>
        <v>1.605709188</v>
      </c>
      <c r="BU31" s="107">
        <f t="shared" si="55"/>
        <v>1.659644268</v>
      </c>
      <c r="BV31" s="105">
        <f t="shared" si="55"/>
        <v>6.332453826</v>
      </c>
      <c r="BW31" s="106">
        <f t="shared" si="55"/>
        <v>6.694929503</v>
      </c>
      <c r="BX31" s="105">
        <f t="shared" si="55"/>
        <v>2.597402597</v>
      </c>
      <c r="BY31" s="106">
        <f t="shared" si="55"/>
        <v>1.011313669</v>
      </c>
      <c r="BZ31" s="105">
        <f t="shared" si="55"/>
        <v>0.06373879431</v>
      </c>
      <c r="CA31" s="28">
        <f t="shared" si="55"/>
        <v>0.8569598444</v>
      </c>
      <c r="CB31" s="1"/>
    </row>
    <row r="32" ht="12.75" customHeight="1">
      <c r="A32" s="24">
        <v>7.0</v>
      </c>
      <c r="B32" s="110" t="str">
        <f t="shared" ref="B32:W32" si="56">IF(ISBLANK(B12),"",B12*100/B$21)</f>
        <v/>
      </c>
      <c r="C32" s="112" t="str">
        <f t="shared" si="56"/>
        <v/>
      </c>
      <c r="D32" s="114" t="str">
        <f t="shared" si="56"/>
        <v/>
      </c>
      <c r="E32" s="114" t="str">
        <f t="shared" si="56"/>
        <v/>
      </c>
      <c r="F32" s="110" t="str">
        <f t="shared" si="56"/>
        <v/>
      </c>
      <c r="G32" s="112" t="str">
        <f t="shared" si="56"/>
        <v/>
      </c>
      <c r="H32" s="114" t="str">
        <f t="shared" si="56"/>
        <v/>
      </c>
      <c r="I32" s="114" t="str">
        <f t="shared" si="56"/>
        <v/>
      </c>
      <c r="J32" s="110" t="str">
        <f t="shared" si="56"/>
        <v/>
      </c>
      <c r="K32" s="112" t="str">
        <f t="shared" si="56"/>
        <v/>
      </c>
      <c r="L32" s="114">
        <f t="shared" si="56"/>
        <v>0.008206138191</v>
      </c>
      <c r="M32" s="114">
        <f t="shared" si="56"/>
        <v>0.007469709784</v>
      </c>
      <c r="N32" s="110">
        <f t="shared" si="56"/>
        <v>0.061462815</v>
      </c>
      <c r="O32" s="112">
        <f t="shared" si="56"/>
        <v>0.06919691043</v>
      </c>
      <c r="P32" s="114">
        <f t="shared" si="56"/>
        <v>0.6128702758</v>
      </c>
      <c r="Q32" s="114">
        <f t="shared" si="56"/>
        <v>0.717866032</v>
      </c>
      <c r="R32" s="110">
        <f t="shared" si="56"/>
        <v>3.778337531</v>
      </c>
      <c r="S32" s="112">
        <f t="shared" si="56"/>
        <v>4.006760689</v>
      </c>
      <c r="T32" s="110">
        <f t="shared" si="56"/>
        <v>6.034482759</v>
      </c>
      <c r="U32" s="112">
        <f t="shared" si="56"/>
        <v>1.998019471</v>
      </c>
      <c r="V32" s="110">
        <f t="shared" si="56"/>
        <v>0.03163616493</v>
      </c>
      <c r="W32" s="117">
        <f t="shared" si="56"/>
        <v>0.996944522</v>
      </c>
      <c r="X32" s="1"/>
      <c r="Y32" s="1"/>
      <c r="Z32" s="1"/>
      <c r="AA32" s="1"/>
      <c r="AB32" s="1"/>
      <c r="AC32" s="24">
        <v>7.0</v>
      </c>
      <c r="AD32" s="110"/>
      <c r="AE32" s="112"/>
      <c r="AF32" s="114"/>
      <c r="AG32" s="114"/>
      <c r="AH32" s="110"/>
      <c r="AI32" s="112"/>
      <c r="AJ32" s="114"/>
      <c r="AK32" s="114"/>
      <c r="AL32" s="110">
        <f t="shared" ref="AL32:AU32" si="57">AL12*100/AL$21</f>
        <v>0.005528832863</v>
      </c>
      <c r="AM32" s="112">
        <f t="shared" si="57"/>
        <v>0.006294092466</v>
      </c>
      <c r="AN32" s="114">
        <f t="shared" si="57"/>
        <v>0.01533507131</v>
      </c>
      <c r="AO32" s="114">
        <f t="shared" si="57"/>
        <v>0.01595147372</v>
      </c>
      <c r="AP32" s="110">
        <f t="shared" si="57"/>
        <v>0.1603498542</v>
      </c>
      <c r="AQ32" s="112">
        <f t="shared" si="57"/>
        <v>0.1879498086</v>
      </c>
      <c r="AR32" s="114">
        <f t="shared" si="57"/>
        <v>1.290963257</v>
      </c>
      <c r="AS32" s="114">
        <f t="shared" si="57"/>
        <v>1.483510676</v>
      </c>
      <c r="AT32" s="110">
        <f t="shared" si="57"/>
        <v>3.448275862</v>
      </c>
      <c r="AU32" s="112">
        <f t="shared" si="57"/>
        <v>3.198483334</v>
      </c>
      <c r="AV32" s="110"/>
      <c r="AW32" s="112"/>
      <c r="AX32" s="110">
        <f t="shared" ref="AX32:AY32" si="58">AX12*100/AX$21</f>
        <v>0.03630824817</v>
      </c>
      <c r="AY32" s="117">
        <f t="shared" si="58"/>
        <v>0.360158901</v>
      </c>
      <c r="AZ32" s="1"/>
      <c r="BA32" s="1"/>
      <c r="BB32" s="1"/>
      <c r="BC32" s="1"/>
      <c r="BD32" s="1"/>
      <c r="BE32" s="24">
        <v>7.0</v>
      </c>
      <c r="BF32" s="105"/>
      <c r="BG32" s="106"/>
      <c r="BH32" s="107"/>
      <c r="BI32" s="107"/>
      <c r="BJ32" s="105"/>
      <c r="BK32" s="106"/>
      <c r="BL32" s="107"/>
      <c r="BM32" s="107"/>
      <c r="BN32" s="105"/>
      <c r="BO32" s="106"/>
      <c r="BP32" s="107">
        <f t="shared" ref="BP32:CA32" si="59">BP12*100/BP$21</f>
        <v>0.01370801919</v>
      </c>
      <c r="BQ32" s="107">
        <f t="shared" si="59"/>
        <v>0.01902842459</v>
      </c>
      <c r="BR32" s="105">
        <f t="shared" si="59"/>
        <v>0.07769001683</v>
      </c>
      <c r="BS32" s="106">
        <f t="shared" si="59"/>
        <v>0.1050286865</v>
      </c>
      <c r="BT32" s="107">
        <f t="shared" si="59"/>
        <v>1.694915254</v>
      </c>
      <c r="BU32" s="107">
        <f t="shared" si="59"/>
        <v>1.942154505</v>
      </c>
      <c r="BV32" s="105">
        <f t="shared" si="59"/>
        <v>5.80474934</v>
      </c>
      <c r="BW32" s="106">
        <f t="shared" si="59"/>
        <v>5.54064316</v>
      </c>
      <c r="BX32" s="105">
        <f t="shared" si="59"/>
        <v>1.298701299</v>
      </c>
      <c r="BY32" s="106">
        <f t="shared" si="59"/>
        <v>0.3012289845</v>
      </c>
      <c r="BZ32" s="105">
        <f t="shared" si="59"/>
        <v>0.05140225347</v>
      </c>
      <c r="CA32" s="28">
        <f t="shared" si="59"/>
        <v>0.6277119915</v>
      </c>
      <c r="CB32" s="1"/>
    </row>
    <row r="33" ht="12.75" customHeight="1">
      <c r="A33" s="24">
        <v>8.0</v>
      </c>
      <c r="B33" s="110" t="str">
        <f t="shared" ref="B33:W33" si="60">IF(ISBLANK(B13),"",B13*100/B$21)</f>
        <v/>
      </c>
      <c r="C33" s="112" t="str">
        <f t="shared" si="60"/>
        <v/>
      </c>
      <c r="D33" s="114" t="str">
        <f t="shared" si="60"/>
        <v/>
      </c>
      <c r="E33" s="114" t="str">
        <f t="shared" si="60"/>
        <v/>
      </c>
      <c r="F33" s="110" t="str">
        <f t="shared" si="60"/>
        <v/>
      </c>
      <c r="G33" s="112" t="str">
        <f t="shared" si="60"/>
        <v/>
      </c>
      <c r="H33" s="114" t="str">
        <f t="shared" si="60"/>
        <v/>
      </c>
      <c r="I33" s="114" t="str">
        <f t="shared" si="60"/>
        <v/>
      </c>
      <c r="J33" s="110" t="str">
        <f t="shared" si="60"/>
        <v/>
      </c>
      <c r="K33" s="112" t="str">
        <f t="shared" si="60"/>
        <v/>
      </c>
      <c r="L33" s="114" t="str">
        <f t="shared" si="60"/>
        <v/>
      </c>
      <c r="M33" s="114" t="str">
        <f t="shared" si="60"/>
        <v/>
      </c>
      <c r="N33" s="110">
        <f t="shared" si="60"/>
        <v>0.1075599262</v>
      </c>
      <c r="O33" s="112">
        <f t="shared" si="60"/>
        <v>0.1212879017</v>
      </c>
      <c r="P33" s="114">
        <f t="shared" si="60"/>
        <v>0.4085801839</v>
      </c>
      <c r="Q33" s="114">
        <f t="shared" si="60"/>
        <v>0.4923647467</v>
      </c>
      <c r="R33" s="110">
        <f t="shared" si="60"/>
        <v>2.267002519</v>
      </c>
      <c r="S33" s="112">
        <f t="shared" si="60"/>
        <v>3.156808157</v>
      </c>
      <c r="T33" s="110">
        <f t="shared" si="60"/>
        <v>2.586206897</v>
      </c>
      <c r="U33" s="112">
        <f t="shared" si="60"/>
        <v>0.6818491308</v>
      </c>
      <c r="V33" s="110">
        <f t="shared" si="60"/>
        <v>0.02204944828</v>
      </c>
      <c r="W33" s="117">
        <f t="shared" si="60"/>
        <v>0.4910431107</v>
      </c>
      <c r="X33" s="1"/>
      <c r="Y33" s="1"/>
      <c r="Z33" s="1"/>
      <c r="AA33" s="1"/>
      <c r="AB33" s="1"/>
      <c r="AC33" s="24">
        <v>8.0</v>
      </c>
      <c r="AD33" s="110"/>
      <c r="AE33" s="112"/>
      <c r="AF33" s="114"/>
      <c r="AG33" s="114"/>
      <c r="AH33" s="110"/>
      <c r="AI33" s="112"/>
      <c r="AJ33" s="114"/>
      <c r="AK33" s="114"/>
      <c r="AL33" s="110">
        <f t="shared" ref="AL33:AY33" si="61">AL13*100/AL$21</f>
        <v>0.01105766573</v>
      </c>
      <c r="AM33" s="112">
        <f t="shared" si="61"/>
        <v>0.01308771608</v>
      </c>
      <c r="AN33" s="114">
        <f t="shared" si="61"/>
        <v>0.007667535654</v>
      </c>
      <c r="AO33" s="114">
        <f t="shared" si="61"/>
        <v>0.007272070171</v>
      </c>
      <c r="AP33" s="110">
        <f t="shared" si="61"/>
        <v>0.0583090379</v>
      </c>
      <c r="AQ33" s="112">
        <f t="shared" si="61"/>
        <v>0.08945740846</v>
      </c>
      <c r="AR33" s="114">
        <f t="shared" si="61"/>
        <v>0.6951340616</v>
      </c>
      <c r="AS33" s="114">
        <f t="shared" si="61"/>
        <v>0.8199112022</v>
      </c>
      <c r="AT33" s="110">
        <f t="shared" si="61"/>
        <v>2.709359606</v>
      </c>
      <c r="AU33" s="112">
        <f t="shared" si="61"/>
        <v>2.916379698</v>
      </c>
      <c r="AV33" s="110">
        <f t="shared" si="61"/>
        <v>2.857142857</v>
      </c>
      <c r="AW33" s="112">
        <f t="shared" si="61"/>
        <v>0.7012616503</v>
      </c>
      <c r="AX33" s="110">
        <f t="shared" si="61"/>
        <v>0.0247958768</v>
      </c>
      <c r="AY33" s="117">
        <f t="shared" si="61"/>
        <v>0.4750724903</v>
      </c>
      <c r="AZ33" s="1"/>
      <c r="BA33" s="1"/>
      <c r="BB33" s="1"/>
      <c r="BC33" s="1"/>
      <c r="BD33" s="1"/>
      <c r="BE33" s="24">
        <v>8.0</v>
      </c>
      <c r="BF33" s="105"/>
      <c r="BG33" s="106"/>
      <c r="BH33" s="107"/>
      <c r="BI33" s="107"/>
      <c r="BJ33" s="105"/>
      <c r="BK33" s="106"/>
      <c r="BL33" s="107"/>
      <c r="BM33" s="107"/>
      <c r="BN33" s="105"/>
      <c r="BO33" s="106"/>
      <c r="BP33" s="107">
        <f t="shared" ref="BP33:CA33" si="62">BP13*100/BP$21</f>
        <v>0.006854009596</v>
      </c>
      <c r="BQ33" s="107">
        <f t="shared" si="62"/>
        <v>0.007523757281</v>
      </c>
      <c r="BR33" s="105">
        <f t="shared" si="62"/>
        <v>0.03884500842</v>
      </c>
      <c r="BS33" s="106">
        <f t="shared" si="62"/>
        <v>0.04729831863</v>
      </c>
      <c r="BT33" s="107">
        <f t="shared" si="62"/>
        <v>1.070472792</v>
      </c>
      <c r="BU33" s="107">
        <f t="shared" si="62"/>
        <v>1.116005219</v>
      </c>
      <c r="BV33" s="105">
        <f t="shared" si="62"/>
        <v>3.166226913</v>
      </c>
      <c r="BW33" s="106">
        <f t="shared" si="62"/>
        <v>2.667189455</v>
      </c>
      <c r="BX33" s="105">
        <f t="shared" si="62"/>
        <v>2.597402597</v>
      </c>
      <c r="BY33" s="106">
        <f t="shared" si="62"/>
        <v>0.9793978654</v>
      </c>
      <c r="BZ33" s="105">
        <f t="shared" si="62"/>
        <v>0.03084135208</v>
      </c>
      <c r="CA33" s="28">
        <f t="shared" si="62"/>
        <v>0.4718895406</v>
      </c>
      <c r="CB33" s="1"/>
    </row>
    <row r="34" ht="12.75" customHeight="1">
      <c r="A34" s="24">
        <v>9.0</v>
      </c>
      <c r="B34" s="110" t="str">
        <f t="shared" ref="B34:W34" si="63">IF(ISBLANK(B14),"",B14*100/B$21)</f>
        <v/>
      </c>
      <c r="C34" s="112" t="str">
        <f t="shared" si="63"/>
        <v/>
      </c>
      <c r="D34" s="114" t="str">
        <f t="shared" si="63"/>
        <v/>
      </c>
      <c r="E34" s="114" t="str">
        <f t="shared" si="63"/>
        <v/>
      </c>
      <c r="F34" s="110" t="str">
        <f t="shared" si="63"/>
        <v/>
      </c>
      <c r="G34" s="112" t="str">
        <f t="shared" si="63"/>
        <v/>
      </c>
      <c r="H34" s="114" t="str">
        <f t="shared" si="63"/>
        <v/>
      </c>
      <c r="I34" s="114" t="str">
        <f t="shared" si="63"/>
        <v/>
      </c>
      <c r="J34" s="110" t="str">
        <f t="shared" si="63"/>
        <v/>
      </c>
      <c r="K34" s="112" t="str">
        <f t="shared" si="63"/>
        <v/>
      </c>
      <c r="L34" s="114" t="str">
        <f t="shared" si="63"/>
        <v/>
      </c>
      <c r="M34" s="114" t="str">
        <f t="shared" si="63"/>
        <v/>
      </c>
      <c r="N34" s="110">
        <f t="shared" si="63"/>
        <v>0.0307314075</v>
      </c>
      <c r="O34" s="112">
        <f t="shared" si="63"/>
        <v>0.03324342324</v>
      </c>
      <c r="P34" s="114">
        <f t="shared" si="63"/>
        <v>0.6128702758</v>
      </c>
      <c r="Q34" s="114">
        <f t="shared" si="63"/>
        <v>0.6256925707</v>
      </c>
      <c r="R34" s="110">
        <f t="shared" si="63"/>
        <v>2.770780856</v>
      </c>
      <c r="S34" s="112">
        <f t="shared" si="63"/>
        <v>2.915169131</v>
      </c>
      <c r="T34" s="110">
        <f t="shared" si="63"/>
        <v>5.172413793</v>
      </c>
      <c r="U34" s="112">
        <f t="shared" si="63"/>
        <v>2.541327522</v>
      </c>
      <c r="V34" s="110">
        <f t="shared" si="63"/>
        <v>0.02396679161</v>
      </c>
      <c r="W34" s="117">
        <f t="shared" si="63"/>
        <v>1.094061043</v>
      </c>
      <c r="X34" s="1"/>
      <c r="Y34" s="1"/>
      <c r="Z34" s="1"/>
      <c r="AA34" s="1"/>
      <c r="AB34" s="1"/>
      <c r="AC34" s="24">
        <v>9.0</v>
      </c>
      <c r="AD34" s="110"/>
      <c r="AE34" s="112"/>
      <c r="AF34" s="114"/>
      <c r="AG34" s="114"/>
      <c r="AH34" s="110"/>
      <c r="AI34" s="112"/>
      <c r="AJ34" s="114"/>
      <c r="AK34" s="114"/>
      <c r="AL34" s="110"/>
      <c r="AM34" s="112"/>
      <c r="AN34" s="114">
        <f t="shared" ref="AN34:AY34" si="64">AN14*100/AN$21</f>
        <v>0.007667535654</v>
      </c>
      <c r="AO34" s="114">
        <f t="shared" si="64"/>
        <v>0.01038332168</v>
      </c>
      <c r="AP34" s="110">
        <f t="shared" si="64"/>
        <v>0.02915451895</v>
      </c>
      <c r="AQ34" s="112">
        <f t="shared" si="64"/>
        <v>0.03270930139</v>
      </c>
      <c r="AR34" s="114">
        <f t="shared" si="64"/>
        <v>1.290963257</v>
      </c>
      <c r="AS34" s="114">
        <f t="shared" si="64"/>
        <v>1.368507173</v>
      </c>
      <c r="AT34" s="110">
        <f t="shared" si="64"/>
        <v>5.172413793</v>
      </c>
      <c r="AU34" s="112">
        <f t="shared" si="64"/>
        <v>5.608805001</v>
      </c>
      <c r="AV34" s="110">
        <f t="shared" si="64"/>
        <v>1.904761905</v>
      </c>
      <c r="AW34" s="112">
        <f t="shared" si="64"/>
        <v>0.4845499206</v>
      </c>
      <c r="AX34" s="110">
        <f t="shared" si="64"/>
        <v>0.03453711411</v>
      </c>
      <c r="AY34" s="117">
        <f t="shared" si="64"/>
        <v>0.6291945755</v>
      </c>
      <c r="AZ34" s="1"/>
      <c r="BA34" s="1"/>
      <c r="BB34" s="1"/>
      <c r="BC34" s="1"/>
      <c r="BD34" s="1"/>
      <c r="BE34" s="24">
        <v>9.0</v>
      </c>
      <c r="BF34" s="105"/>
      <c r="BG34" s="106"/>
      <c r="BH34" s="107"/>
      <c r="BI34" s="107"/>
      <c r="BJ34" s="105"/>
      <c r="BK34" s="106"/>
      <c r="BL34" s="107"/>
      <c r="BM34" s="107"/>
      <c r="BN34" s="105"/>
      <c r="BO34" s="106"/>
      <c r="BP34" s="107"/>
      <c r="BQ34" s="107"/>
      <c r="BR34" s="105">
        <f t="shared" ref="BR34:CA34" si="65">BR14*100/BR$21</f>
        <v>0.03884500842</v>
      </c>
      <c r="BS34" s="106">
        <f t="shared" si="65"/>
        <v>0.05452473076</v>
      </c>
      <c r="BT34" s="107">
        <f t="shared" si="65"/>
        <v>0.8028545941</v>
      </c>
      <c r="BU34" s="107">
        <f t="shared" si="65"/>
        <v>0.8860727601</v>
      </c>
      <c r="BV34" s="105">
        <f t="shared" si="65"/>
        <v>4.485488127</v>
      </c>
      <c r="BW34" s="106">
        <f t="shared" si="65"/>
        <v>4.632622442</v>
      </c>
      <c r="BX34" s="105">
        <f t="shared" si="65"/>
        <v>5.194805195</v>
      </c>
      <c r="BY34" s="106">
        <f t="shared" si="65"/>
        <v>1.242568604</v>
      </c>
      <c r="BZ34" s="105">
        <f t="shared" si="65"/>
        <v>0.03392548729</v>
      </c>
      <c r="CA34" s="28">
        <f t="shared" si="65"/>
        <v>0.6469677099</v>
      </c>
      <c r="CB34" s="1"/>
    </row>
    <row r="35" ht="12.75" customHeight="1">
      <c r="A35" s="24">
        <v>10.0</v>
      </c>
      <c r="B35" s="110" t="str">
        <f t="shared" ref="B35:W35" si="66">IF(ISBLANK(B15),"",B15*100/B$21)</f>
        <v/>
      </c>
      <c r="C35" s="112" t="str">
        <f t="shared" si="66"/>
        <v/>
      </c>
      <c r="D35" s="114" t="str">
        <f t="shared" si="66"/>
        <v/>
      </c>
      <c r="E35" s="114" t="str">
        <f t="shared" si="66"/>
        <v/>
      </c>
      <c r="F35" s="110" t="str">
        <f t="shared" si="66"/>
        <v/>
      </c>
      <c r="G35" s="112" t="str">
        <f t="shared" si="66"/>
        <v/>
      </c>
      <c r="H35" s="114" t="str">
        <f t="shared" si="66"/>
        <v/>
      </c>
      <c r="I35" s="114" t="str">
        <f t="shared" si="66"/>
        <v/>
      </c>
      <c r="J35" s="110" t="str">
        <f t="shared" si="66"/>
        <v/>
      </c>
      <c r="K35" s="112" t="str">
        <f t="shared" si="66"/>
        <v/>
      </c>
      <c r="L35" s="114" t="str">
        <f t="shared" si="66"/>
        <v/>
      </c>
      <c r="M35" s="114" t="str">
        <f t="shared" si="66"/>
        <v/>
      </c>
      <c r="N35" s="110">
        <f t="shared" si="66"/>
        <v>0.04609711125</v>
      </c>
      <c r="O35" s="112">
        <f t="shared" si="66"/>
        <v>0.06666527242</v>
      </c>
      <c r="P35" s="114">
        <f t="shared" si="66"/>
        <v>0.5107252298</v>
      </c>
      <c r="Q35" s="114">
        <f t="shared" si="66"/>
        <v>0.4693174762</v>
      </c>
      <c r="R35" s="110">
        <f t="shared" si="66"/>
        <v>2.770780856</v>
      </c>
      <c r="S35" s="112">
        <f t="shared" si="66"/>
        <v>2.784163355</v>
      </c>
      <c r="T35" s="110">
        <f t="shared" si="66"/>
        <v>2.586206897</v>
      </c>
      <c r="U35" s="112">
        <f t="shared" si="66"/>
        <v>2.570490513</v>
      </c>
      <c r="V35" s="110">
        <f t="shared" si="66"/>
        <v>0.02109077662</v>
      </c>
      <c r="W35" s="117">
        <f t="shared" si="66"/>
        <v>1.091706353</v>
      </c>
      <c r="X35" s="1"/>
      <c r="Y35" s="1"/>
      <c r="Z35" s="1"/>
      <c r="AA35" s="1"/>
      <c r="AB35" s="1"/>
      <c r="AC35" s="24">
        <v>10.0</v>
      </c>
      <c r="AD35" s="110"/>
      <c r="AE35" s="112"/>
      <c r="AF35" s="114"/>
      <c r="AG35" s="114"/>
      <c r="AH35" s="110"/>
      <c r="AI35" s="112"/>
      <c r="AJ35" s="114"/>
      <c r="AK35" s="114"/>
      <c r="AL35" s="110"/>
      <c r="AM35" s="112"/>
      <c r="AN35" s="114"/>
      <c r="AO35" s="114"/>
      <c r="AP35" s="110">
        <f t="shared" ref="AP35:AY35" si="67">AP15*100/AP$21</f>
        <v>0.01457725948</v>
      </c>
      <c r="AQ35" s="112">
        <f t="shared" si="67"/>
        <v>0.01751552882</v>
      </c>
      <c r="AR35" s="114">
        <f t="shared" si="67"/>
        <v>0.09930486594</v>
      </c>
      <c r="AS35" s="114">
        <f t="shared" si="67"/>
        <v>0.08347656965</v>
      </c>
      <c r="AT35" s="110">
        <f t="shared" si="67"/>
        <v>2.216748768</v>
      </c>
      <c r="AU35" s="112">
        <f t="shared" si="67"/>
        <v>3.150563048</v>
      </c>
      <c r="AV35" s="110">
        <f t="shared" si="67"/>
        <v>1.904761905</v>
      </c>
      <c r="AW35" s="112">
        <f t="shared" si="67"/>
        <v>3.176033654</v>
      </c>
      <c r="AX35" s="110">
        <f t="shared" si="67"/>
        <v>0.01151237137</v>
      </c>
      <c r="AY35" s="117">
        <f t="shared" si="67"/>
        <v>1.120600669</v>
      </c>
      <c r="AZ35" s="1"/>
      <c r="BA35" s="1"/>
      <c r="BB35" s="1"/>
      <c r="BC35" s="1"/>
      <c r="BD35" s="1"/>
      <c r="BE35" s="24">
        <v>10.0</v>
      </c>
      <c r="BF35" s="105"/>
      <c r="BG35" s="106"/>
      <c r="BH35" s="107"/>
      <c r="BI35" s="107"/>
      <c r="BJ35" s="105"/>
      <c r="BK35" s="106"/>
      <c r="BL35" s="107"/>
      <c r="BM35" s="107"/>
      <c r="BN35" s="105"/>
      <c r="BO35" s="106"/>
      <c r="BP35" s="107"/>
      <c r="BQ35" s="107"/>
      <c r="BR35" s="105">
        <f t="shared" ref="BR35:CA35" si="68">BR15*100/BR$21</f>
        <v>0.02589667228</v>
      </c>
      <c r="BS35" s="106">
        <f t="shared" si="68"/>
        <v>0.03970426635</v>
      </c>
      <c r="BT35" s="107">
        <f t="shared" si="68"/>
        <v>0.267618198</v>
      </c>
      <c r="BU35" s="107">
        <f t="shared" si="68"/>
        <v>0.2954101935</v>
      </c>
      <c r="BV35" s="105">
        <f t="shared" si="68"/>
        <v>1.055408971</v>
      </c>
      <c r="BW35" s="106">
        <f t="shared" si="68"/>
        <v>1.590323308</v>
      </c>
      <c r="BX35" s="105">
        <f t="shared" si="68"/>
        <v>3.896103896</v>
      </c>
      <c r="BY35" s="106">
        <f t="shared" si="68"/>
        <v>0.9434244353</v>
      </c>
      <c r="BZ35" s="105">
        <f t="shared" si="68"/>
        <v>0.01233654083</v>
      </c>
      <c r="CA35" s="28">
        <f t="shared" si="68"/>
        <v>0.3236623765</v>
      </c>
      <c r="CB35" s="1"/>
    </row>
    <row r="36" ht="12.75" customHeight="1">
      <c r="A36" s="42" t="s">
        <v>34</v>
      </c>
      <c r="B36" s="110" t="str">
        <f t="shared" ref="B36:W36" si="69">IF(ISBLANK(B16),"",B16*100/B$21)</f>
        <v/>
      </c>
      <c r="C36" s="112" t="str">
        <f t="shared" si="69"/>
        <v/>
      </c>
      <c r="D36" s="114" t="str">
        <f t="shared" si="69"/>
        <v/>
      </c>
      <c r="E36" s="114" t="str">
        <f t="shared" si="69"/>
        <v/>
      </c>
      <c r="F36" s="110" t="str">
        <f t="shared" si="69"/>
        <v/>
      </c>
      <c r="G36" s="112" t="str">
        <f t="shared" si="69"/>
        <v/>
      </c>
      <c r="H36" s="114" t="str">
        <f t="shared" si="69"/>
        <v/>
      </c>
      <c r="I36" s="114" t="str">
        <f t="shared" si="69"/>
        <v/>
      </c>
      <c r="J36" s="110" t="str">
        <f t="shared" si="69"/>
        <v/>
      </c>
      <c r="K36" s="112" t="str">
        <f t="shared" si="69"/>
        <v/>
      </c>
      <c r="L36" s="114" t="str">
        <f t="shared" si="69"/>
        <v/>
      </c>
      <c r="M36" s="114" t="str">
        <f t="shared" si="69"/>
        <v/>
      </c>
      <c r="N36" s="110">
        <f t="shared" si="69"/>
        <v>0.04609711125</v>
      </c>
      <c r="O36" s="112">
        <f t="shared" si="69"/>
        <v>0.05980923164</v>
      </c>
      <c r="P36" s="114">
        <f t="shared" si="69"/>
        <v>0.9193054137</v>
      </c>
      <c r="Q36" s="114">
        <f t="shared" si="69"/>
        <v>1.009394556</v>
      </c>
      <c r="R36" s="110">
        <f t="shared" si="69"/>
        <v>11.08312343</v>
      </c>
      <c r="S36" s="112">
        <f t="shared" si="69"/>
        <v>15.55498331</v>
      </c>
      <c r="T36" s="110">
        <f t="shared" si="69"/>
        <v>20.68965517</v>
      </c>
      <c r="U36" s="112">
        <f t="shared" si="69"/>
        <v>11.94887675</v>
      </c>
      <c r="V36" s="110">
        <f t="shared" si="69"/>
        <v>0.07669373316</v>
      </c>
      <c r="W36" s="117">
        <f t="shared" si="69"/>
        <v>5.139534359</v>
      </c>
      <c r="X36" s="1"/>
      <c r="Y36" s="1"/>
      <c r="Z36" s="1"/>
      <c r="AA36" s="1"/>
      <c r="AB36" s="1"/>
      <c r="AC36" s="42" t="s">
        <v>34</v>
      </c>
      <c r="AD36" s="110"/>
      <c r="AE36" s="112"/>
      <c r="AF36" s="114"/>
      <c r="AG36" s="114"/>
      <c r="AH36" s="110"/>
      <c r="AI36" s="112"/>
      <c r="AJ36" s="114"/>
      <c r="AK36" s="114"/>
      <c r="AL36" s="110">
        <f t="shared" ref="AL36:AY36" si="70">AL16*100/AL$21</f>
        <v>0.005528832863</v>
      </c>
      <c r="AM36" s="112">
        <f t="shared" si="70"/>
        <v>0.004349763536</v>
      </c>
      <c r="AN36" s="114">
        <f t="shared" si="70"/>
        <v>0</v>
      </c>
      <c r="AO36" s="114">
        <f t="shared" si="70"/>
        <v>0</v>
      </c>
      <c r="AP36" s="110">
        <f t="shared" si="70"/>
        <v>0.04373177843</v>
      </c>
      <c r="AQ36" s="112">
        <f t="shared" si="70"/>
        <v>0.05219457825</v>
      </c>
      <c r="AR36" s="114">
        <f t="shared" si="70"/>
        <v>0.5958291956</v>
      </c>
      <c r="AS36" s="114">
        <f t="shared" si="70"/>
        <v>0.6504092717</v>
      </c>
      <c r="AT36" s="110">
        <f t="shared" si="70"/>
        <v>15.27093596</v>
      </c>
      <c r="AU36" s="112">
        <f t="shared" si="70"/>
        <v>20.01931773</v>
      </c>
      <c r="AV36" s="110">
        <f t="shared" si="70"/>
        <v>16.19047619</v>
      </c>
      <c r="AW36" s="112">
        <f t="shared" si="70"/>
        <v>6.772356464</v>
      </c>
      <c r="AX36" s="110">
        <f t="shared" si="70"/>
        <v>0.07881546554</v>
      </c>
      <c r="AY36" s="117">
        <f t="shared" si="70"/>
        <v>3.370400528</v>
      </c>
      <c r="AZ36" s="1"/>
      <c r="BA36" s="1"/>
      <c r="BB36" s="1"/>
      <c r="BC36" s="1"/>
      <c r="BD36" s="1"/>
      <c r="BE36" s="42" t="s">
        <v>34</v>
      </c>
      <c r="BF36" s="105"/>
      <c r="BG36" s="106"/>
      <c r="BH36" s="107"/>
      <c r="BI36" s="107"/>
      <c r="BJ36" s="105"/>
      <c r="BK36" s="106"/>
      <c r="BL36" s="107"/>
      <c r="BM36" s="107"/>
      <c r="BN36" s="105"/>
      <c r="BO36" s="106"/>
      <c r="BP36" s="107"/>
      <c r="BQ36" s="107"/>
      <c r="BR36" s="105">
        <f t="shared" ref="BR36:CA36" si="71">BR16*100/BR$21</f>
        <v>0.01294833614</v>
      </c>
      <c r="BS36" s="106">
        <f t="shared" si="71"/>
        <v>0.01685097082</v>
      </c>
      <c r="BT36" s="107">
        <f t="shared" si="71"/>
        <v>0.4460303301</v>
      </c>
      <c r="BU36" s="107">
        <f t="shared" si="71"/>
        <v>0.5452326865</v>
      </c>
      <c r="BV36" s="105">
        <f t="shared" si="71"/>
        <v>12.92875989</v>
      </c>
      <c r="BW36" s="106">
        <f t="shared" si="71"/>
        <v>18.899186</v>
      </c>
      <c r="BX36" s="105">
        <f t="shared" si="71"/>
        <v>14.28571429</v>
      </c>
      <c r="BY36" s="106">
        <f t="shared" si="71"/>
        <v>5.219958871</v>
      </c>
      <c r="BZ36" s="105">
        <f t="shared" si="71"/>
        <v>0.06785097459</v>
      </c>
      <c r="CA36" s="28">
        <f t="shared" si="71"/>
        <v>2.396456972</v>
      </c>
      <c r="CB36" s="1"/>
    </row>
    <row r="37" ht="12.75" customHeight="1">
      <c r="A37" s="43" t="s">
        <v>35</v>
      </c>
      <c r="B37" s="110" t="str">
        <f t="shared" ref="B37:W37" si="72">IF(ISBLANK(B17),"",B17*100/B$21)</f>
        <v/>
      </c>
      <c r="C37" s="112" t="str">
        <f t="shared" si="72"/>
        <v/>
      </c>
      <c r="D37" s="114" t="str">
        <f t="shared" si="72"/>
        <v/>
      </c>
      <c r="E37" s="114" t="str">
        <f t="shared" si="72"/>
        <v/>
      </c>
      <c r="F37" s="110" t="str">
        <f t="shared" si="72"/>
        <v/>
      </c>
      <c r="G37" s="112" t="str">
        <f t="shared" si="72"/>
        <v/>
      </c>
      <c r="H37" s="114" t="str">
        <f t="shared" si="72"/>
        <v/>
      </c>
      <c r="I37" s="114" t="str">
        <f t="shared" si="72"/>
        <v/>
      </c>
      <c r="J37" s="110" t="str">
        <f t="shared" si="72"/>
        <v/>
      </c>
      <c r="K37" s="112" t="str">
        <f t="shared" si="72"/>
        <v/>
      </c>
      <c r="L37" s="114" t="str">
        <f t="shared" si="72"/>
        <v/>
      </c>
      <c r="M37" s="114" t="str">
        <f t="shared" si="72"/>
        <v/>
      </c>
      <c r="N37" s="110" t="str">
        <f t="shared" si="72"/>
        <v/>
      </c>
      <c r="O37" s="112" t="str">
        <f t="shared" si="72"/>
        <v/>
      </c>
      <c r="P37" s="114" t="str">
        <f t="shared" si="72"/>
        <v/>
      </c>
      <c r="Q37" s="114" t="str">
        <f t="shared" si="72"/>
        <v/>
      </c>
      <c r="R37" s="110">
        <f t="shared" si="72"/>
        <v>2.770780856</v>
      </c>
      <c r="S37" s="112">
        <f t="shared" si="72"/>
        <v>4.743307107</v>
      </c>
      <c r="T37" s="110">
        <f t="shared" si="72"/>
        <v>12.06896552</v>
      </c>
      <c r="U37" s="112">
        <f t="shared" si="72"/>
        <v>12.13861939</v>
      </c>
      <c r="V37" s="110">
        <f t="shared" si="72"/>
        <v>0.02396679161</v>
      </c>
      <c r="W37" s="117">
        <f t="shared" si="72"/>
        <v>4.408484504</v>
      </c>
      <c r="X37" s="1"/>
      <c r="Y37" s="1"/>
      <c r="Z37" s="1"/>
      <c r="AA37" s="1"/>
      <c r="AB37" s="1"/>
      <c r="AC37" s="43" t="s">
        <v>35</v>
      </c>
      <c r="AD37" s="110"/>
      <c r="AE37" s="112"/>
      <c r="AF37" s="114"/>
      <c r="AG37" s="114"/>
      <c r="AH37" s="110"/>
      <c r="AI37" s="112"/>
      <c r="AJ37" s="114"/>
      <c r="AK37" s="114"/>
      <c r="AL37" s="110"/>
      <c r="AM37" s="112"/>
      <c r="AN37" s="114"/>
      <c r="AO37" s="114"/>
      <c r="AP37" s="110"/>
      <c r="AQ37" s="112"/>
      <c r="AR37" s="114">
        <f t="shared" ref="AR37:AY37" si="73">AR17*100/AR$21</f>
        <v>0.1986097319</v>
      </c>
      <c r="AS37" s="114">
        <f t="shared" si="73"/>
        <v>0.2820676703</v>
      </c>
      <c r="AT37" s="110">
        <f t="shared" si="73"/>
        <v>4.187192118</v>
      </c>
      <c r="AU37" s="112">
        <f t="shared" si="73"/>
        <v>6.531914935</v>
      </c>
      <c r="AV37" s="110">
        <f t="shared" si="73"/>
        <v>11.42857143</v>
      </c>
      <c r="AW37" s="112">
        <f t="shared" si="73"/>
        <v>8.987031856</v>
      </c>
      <c r="AX37" s="110">
        <f t="shared" si="73"/>
        <v>0.02745257789</v>
      </c>
      <c r="AY37" s="117">
        <f t="shared" si="73"/>
        <v>2.994659328</v>
      </c>
      <c r="AZ37" s="1"/>
      <c r="BA37" s="1"/>
      <c r="BB37" s="1"/>
      <c r="BC37" s="1"/>
      <c r="BD37" s="1"/>
      <c r="BE37" s="43" t="s">
        <v>35</v>
      </c>
      <c r="BF37" s="105"/>
      <c r="BG37" s="106"/>
      <c r="BH37" s="107"/>
      <c r="BI37" s="107"/>
      <c r="BJ37" s="105"/>
      <c r="BK37" s="106"/>
      <c r="BL37" s="107"/>
      <c r="BM37" s="107"/>
      <c r="BN37" s="105"/>
      <c r="BO37" s="106"/>
      <c r="BP37" s="107"/>
      <c r="BQ37" s="107"/>
      <c r="BR37" s="105"/>
      <c r="BS37" s="106"/>
      <c r="BT37" s="107"/>
      <c r="BU37" s="107"/>
      <c r="BV37" s="105">
        <f t="shared" ref="BV37:CA37" si="74">BV17*100/BV$21</f>
        <v>3.693931398</v>
      </c>
      <c r="BW37" s="106">
        <f t="shared" si="74"/>
        <v>6.475003462</v>
      </c>
      <c r="BX37" s="105">
        <f t="shared" si="74"/>
        <v>16.88311688</v>
      </c>
      <c r="BY37" s="106">
        <f t="shared" si="74"/>
        <v>7.059676969</v>
      </c>
      <c r="BZ37" s="105">
        <f t="shared" si="74"/>
        <v>0.02775721688</v>
      </c>
      <c r="CA37" s="28">
        <f t="shared" si="74"/>
        <v>1.800804764</v>
      </c>
      <c r="CB37" s="1"/>
    </row>
    <row r="38" ht="12.75" customHeight="1">
      <c r="A38" s="44" t="s">
        <v>36</v>
      </c>
      <c r="B38" s="110" t="str">
        <f t="shared" ref="B38:W38" si="75">IF(ISBLANK(B18),"",B18*100/B$21)</f>
        <v/>
      </c>
      <c r="C38" s="112" t="str">
        <f t="shared" si="75"/>
        <v/>
      </c>
      <c r="D38" s="114" t="str">
        <f t="shared" si="75"/>
        <v/>
      </c>
      <c r="E38" s="114" t="str">
        <f t="shared" si="75"/>
        <v/>
      </c>
      <c r="F38" s="110" t="str">
        <f t="shared" si="75"/>
        <v/>
      </c>
      <c r="G38" s="112" t="str">
        <f t="shared" si="75"/>
        <v/>
      </c>
      <c r="H38" s="114" t="str">
        <f t="shared" si="75"/>
        <v/>
      </c>
      <c r="I38" s="114" t="str">
        <f t="shared" si="75"/>
        <v/>
      </c>
      <c r="J38" s="110" t="str">
        <f t="shared" si="75"/>
        <v/>
      </c>
      <c r="K38" s="112" t="str">
        <f t="shared" si="75"/>
        <v/>
      </c>
      <c r="L38" s="114" t="str">
        <f t="shared" si="75"/>
        <v/>
      </c>
      <c r="M38" s="114" t="str">
        <f t="shared" si="75"/>
        <v/>
      </c>
      <c r="N38" s="110" t="str">
        <f t="shared" si="75"/>
        <v/>
      </c>
      <c r="O38" s="112" t="str">
        <f t="shared" si="75"/>
        <v/>
      </c>
      <c r="P38" s="114">
        <f t="shared" si="75"/>
        <v>0.102145046</v>
      </c>
      <c r="Q38" s="114">
        <f t="shared" si="75"/>
        <v>0.1245236036</v>
      </c>
      <c r="R38" s="110">
        <f t="shared" si="75"/>
        <v>0.5037783375</v>
      </c>
      <c r="S38" s="112">
        <f t="shared" si="75"/>
        <v>0.4899594476</v>
      </c>
      <c r="T38" s="110">
        <f t="shared" si="75"/>
        <v>20.68965517</v>
      </c>
      <c r="U38" s="112">
        <f t="shared" si="75"/>
        <v>26.37006543</v>
      </c>
      <c r="V38" s="110">
        <f t="shared" si="75"/>
        <v>0.02588413494</v>
      </c>
      <c r="W38" s="117">
        <f t="shared" si="75"/>
        <v>8.925091783</v>
      </c>
      <c r="X38" s="1"/>
      <c r="Y38" s="1"/>
      <c r="Z38" s="1"/>
      <c r="AA38" s="1"/>
      <c r="AB38" s="1"/>
      <c r="AC38" s="44" t="s">
        <v>36</v>
      </c>
      <c r="AD38" s="110"/>
      <c r="AE38" s="112"/>
      <c r="AF38" s="114"/>
      <c r="AG38" s="114"/>
      <c r="AH38" s="110"/>
      <c r="AI38" s="112"/>
      <c r="AJ38" s="114"/>
      <c r="AK38" s="114"/>
      <c r="AL38" s="110"/>
      <c r="AM38" s="112"/>
      <c r="AN38" s="114"/>
      <c r="AO38" s="114"/>
      <c r="AP38" s="110"/>
      <c r="AQ38" s="112"/>
      <c r="AR38" s="114"/>
      <c r="AS38" s="114"/>
      <c r="AT38" s="110">
        <f t="shared" ref="AT38:AY38" si="76">AT18*100/AT$21</f>
        <v>0.9852216749</v>
      </c>
      <c r="AU38" s="112">
        <f t="shared" si="76"/>
        <v>1.422122062</v>
      </c>
      <c r="AV38" s="110">
        <f t="shared" si="76"/>
        <v>25.71428571</v>
      </c>
      <c r="AW38" s="112">
        <f t="shared" si="76"/>
        <v>14.634339</v>
      </c>
      <c r="AX38" s="110">
        <f t="shared" si="76"/>
        <v>0.02745257789</v>
      </c>
      <c r="AY38" s="117">
        <f t="shared" si="76"/>
        <v>4.190922494</v>
      </c>
      <c r="AZ38" s="1"/>
      <c r="BA38" s="1"/>
      <c r="BB38" s="1"/>
      <c r="BC38" s="1"/>
      <c r="BD38" s="1"/>
      <c r="BE38" s="44" t="s">
        <v>36</v>
      </c>
      <c r="BF38" s="105"/>
      <c r="BG38" s="106"/>
      <c r="BH38" s="107"/>
      <c r="BI38" s="107"/>
      <c r="BJ38" s="105"/>
      <c r="BK38" s="106"/>
      <c r="BL38" s="107"/>
      <c r="BM38" s="107"/>
      <c r="BN38" s="105"/>
      <c r="BO38" s="106"/>
      <c r="BP38" s="107"/>
      <c r="BQ38" s="107"/>
      <c r="BR38" s="105"/>
      <c r="BS38" s="106"/>
      <c r="BT38" s="107"/>
      <c r="BU38" s="107"/>
      <c r="BV38" s="105">
        <f t="shared" ref="BV38:CA38" si="77">BV18*100/BV$21</f>
        <v>0.7915567282</v>
      </c>
      <c r="BW38" s="106">
        <f t="shared" si="77"/>
        <v>1.637989735</v>
      </c>
      <c r="BX38" s="105">
        <f t="shared" si="77"/>
        <v>19.48051948</v>
      </c>
      <c r="BY38" s="106">
        <f t="shared" si="77"/>
        <v>16.96365982</v>
      </c>
      <c r="BZ38" s="105">
        <f t="shared" si="77"/>
        <v>0.01850481125</v>
      </c>
      <c r="CA38" s="28">
        <f t="shared" si="77"/>
        <v>3.319839667</v>
      </c>
      <c r="CB38" s="1"/>
    </row>
    <row r="39" ht="12.75" customHeight="1">
      <c r="A39" s="44" t="s">
        <v>37</v>
      </c>
      <c r="B39" s="110" t="str">
        <f t="shared" ref="B39:W39" si="78">IF(ISBLANK(B19),"",B19*100/B$21)</f>
        <v/>
      </c>
      <c r="C39" s="112" t="str">
        <f t="shared" si="78"/>
        <v/>
      </c>
      <c r="D39" s="114" t="str">
        <f t="shared" si="78"/>
        <v/>
      </c>
      <c r="E39" s="114" t="str">
        <f t="shared" si="78"/>
        <v/>
      </c>
      <c r="F39" s="110" t="str">
        <f t="shared" si="78"/>
        <v/>
      </c>
      <c r="G39" s="112" t="str">
        <f t="shared" si="78"/>
        <v/>
      </c>
      <c r="H39" s="114" t="str">
        <f t="shared" si="78"/>
        <v/>
      </c>
      <c r="I39" s="114" t="str">
        <f t="shared" si="78"/>
        <v/>
      </c>
      <c r="J39" s="110" t="str">
        <f t="shared" si="78"/>
        <v/>
      </c>
      <c r="K39" s="112" t="str">
        <f t="shared" si="78"/>
        <v/>
      </c>
      <c r="L39" s="114" t="str">
        <f t="shared" si="78"/>
        <v/>
      </c>
      <c r="M39" s="114" t="str">
        <f t="shared" si="78"/>
        <v/>
      </c>
      <c r="N39" s="110" t="str">
        <f t="shared" si="78"/>
        <v/>
      </c>
      <c r="O39" s="112" t="str">
        <f t="shared" si="78"/>
        <v/>
      </c>
      <c r="P39" s="114" t="str">
        <f t="shared" si="78"/>
        <v/>
      </c>
      <c r="Q39" s="114" t="str">
        <f t="shared" si="78"/>
        <v/>
      </c>
      <c r="R39" s="110" t="str">
        <f t="shared" si="78"/>
        <v/>
      </c>
      <c r="S39" s="112" t="str">
        <f t="shared" si="78"/>
        <v/>
      </c>
      <c r="T39" s="110">
        <f t="shared" si="78"/>
        <v>7.75862069</v>
      </c>
      <c r="U39" s="112">
        <f t="shared" si="78"/>
        <v>34.11598856</v>
      </c>
      <c r="V39" s="110">
        <f t="shared" si="78"/>
        <v>0.008628044981</v>
      </c>
      <c r="W39" s="117">
        <f t="shared" si="78"/>
        <v>11.49481115</v>
      </c>
      <c r="X39" s="1"/>
      <c r="Y39" s="1"/>
      <c r="Z39" s="1"/>
      <c r="AA39" s="1"/>
      <c r="AB39" s="1"/>
      <c r="AC39" s="44" t="s">
        <v>37</v>
      </c>
      <c r="AD39" s="110"/>
      <c r="AE39" s="112"/>
      <c r="AF39" s="114"/>
      <c r="AG39" s="114"/>
      <c r="AH39" s="110"/>
      <c r="AI39" s="112"/>
      <c r="AJ39" s="114"/>
      <c r="AK39" s="114"/>
      <c r="AL39" s="110"/>
      <c r="AM39" s="112"/>
      <c r="AN39" s="114"/>
      <c r="AO39" s="114"/>
      <c r="AP39" s="110"/>
      <c r="AQ39" s="112"/>
      <c r="AR39" s="114"/>
      <c r="AS39" s="114"/>
      <c r="AT39" s="110"/>
      <c r="AU39" s="112"/>
      <c r="AV39" s="110">
        <f t="shared" ref="AV39:AY39" si="79">AV19*100/AV$21</f>
        <v>18.0952381</v>
      </c>
      <c r="AW39" s="112">
        <f t="shared" si="79"/>
        <v>32.30223665</v>
      </c>
      <c r="AX39" s="110">
        <f t="shared" si="79"/>
        <v>0.01682577354</v>
      </c>
      <c r="AY39" s="117">
        <f t="shared" si="79"/>
        <v>9.026898424</v>
      </c>
      <c r="AZ39" s="1"/>
      <c r="BA39" s="1"/>
      <c r="BB39" s="1"/>
      <c r="BC39" s="1"/>
      <c r="BD39" s="1"/>
      <c r="BE39" s="44" t="s">
        <v>37</v>
      </c>
      <c r="BF39" s="105"/>
      <c r="BG39" s="106"/>
      <c r="BH39" s="107"/>
      <c r="BI39" s="107"/>
      <c r="BJ39" s="105"/>
      <c r="BK39" s="106"/>
      <c r="BL39" s="107"/>
      <c r="BM39" s="107"/>
      <c r="BN39" s="105"/>
      <c r="BO39" s="106"/>
      <c r="BP39" s="107"/>
      <c r="BQ39" s="107"/>
      <c r="BR39" s="105"/>
      <c r="BS39" s="106"/>
      <c r="BT39" s="107"/>
      <c r="BU39" s="107"/>
      <c r="BV39" s="105"/>
      <c r="BW39" s="106"/>
      <c r="BX39" s="105">
        <f t="shared" ref="BX39:CA39" si="80">BX19*100/BX$21</f>
        <v>12.98701299</v>
      </c>
      <c r="BY39" s="106">
        <f t="shared" si="80"/>
        <v>31.14437915</v>
      </c>
      <c r="BZ39" s="105">
        <f t="shared" si="80"/>
        <v>0.01028045069</v>
      </c>
      <c r="CA39" s="28">
        <f t="shared" si="80"/>
        <v>5.877444351</v>
      </c>
      <c r="CB39" s="1"/>
    </row>
    <row r="40" ht="12.75" customHeight="1">
      <c r="A40" s="45" t="s">
        <v>38</v>
      </c>
      <c r="B40" s="135" t="str">
        <f t="shared" ref="B40:W40" si="81">IF(ISBLANK(B20),"",B20*100/B$21)</f>
        <v/>
      </c>
      <c r="C40" s="136" t="str">
        <f t="shared" si="81"/>
        <v/>
      </c>
      <c r="D40" s="137" t="str">
        <f t="shared" si="81"/>
        <v/>
      </c>
      <c r="E40" s="137" t="str">
        <f t="shared" si="81"/>
        <v/>
      </c>
      <c r="F40" s="135" t="str">
        <f t="shared" si="81"/>
        <v/>
      </c>
      <c r="G40" s="136" t="str">
        <f t="shared" si="81"/>
        <v/>
      </c>
      <c r="H40" s="137" t="str">
        <f t="shared" si="81"/>
        <v/>
      </c>
      <c r="I40" s="137" t="str">
        <f t="shared" si="81"/>
        <v/>
      </c>
      <c r="J40" s="135" t="str">
        <f t="shared" si="81"/>
        <v/>
      </c>
      <c r="K40" s="136" t="str">
        <f t="shared" si="81"/>
        <v/>
      </c>
      <c r="L40" s="137" t="str">
        <f t="shared" si="81"/>
        <v/>
      </c>
      <c r="M40" s="137" t="str">
        <f t="shared" si="81"/>
        <v/>
      </c>
      <c r="N40" s="135" t="str">
        <f t="shared" si="81"/>
        <v/>
      </c>
      <c r="O40" s="136" t="str">
        <f t="shared" si="81"/>
        <v/>
      </c>
      <c r="P40" s="137" t="str">
        <f t="shared" si="81"/>
        <v/>
      </c>
      <c r="Q40" s="137" t="str">
        <f t="shared" si="81"/>
        <v/>
      </c>
      <c r="R40" s="135" t="str">
        <f t="shared" si="81"/>
        <v/>
      </c>
      <c r="S40" s="136" t="str">
        <f t="shared" si="81"/>
        <v/>
      </c>
      <c r="T40" s="135" t="str">
        <f t="shared" si="81"/>
        <v/>
      </c>
      <c r="U40" s="136" t="str">
        <f t="shared" si="81"/>
        <v/>
      </c>
      <c r="V40" s="135">
        <f t="shared" si="81"/>
        <v>0</v>
      </c>
      <c r="W40" s="138">
        <f t="shared" si="81"/>
        <v>0</v>
      </c>
      <c r="X40" s="1"/>
      <c r="Y40" s="1"/>
      <c r="Z40" s="1"/>
      <c r="AA40" s="1"/>
      <c r="AB40" s="1"/>
      <c r="AC40" s="45" t="s">
        <v>38</v>
      </c>
      <c r="AD40" s="135"/>
      <c r="AE40" s="136"/>
      <c r="AF40" s="137"/>
      <c r="AG40" s="137"/>
      <c r="AH40" s="135"/>
      <c r="AI40" s="136"/>
      <c r="AJ40" s="137"/>
      <c r="AK40" s="137"/>
      <c r="AL40" s="135"/>
      <c r="AM40" s="136"/>
      <c r="AN40" s="137"/>
      <c r="AO40" s="137"/>
      <c r="AP40" s="135"/>
      <c r="AQ40" s="136"/>
      <c r="AR40" s="137"/>
      <c r="AS40" s="137"/>
      <c r="AT40" s="135"/>
      <c r="AU40" s="136"/>
      <c r="AV40" s="135">
        <f t="shared" ref="AV40:AY40" si="82">AV20*100/AV$21</f>
        <v>8.571428571</v>
      </c>
      <c r="AW40" s="136">
        <f t="shared" si="82"/>
        <v>29.43408705</v>
      </c>
      <c r="AX40" s="135">
        <f t="shared" si="82"/>
        <v>0.007970103257</v>
      </c>
      <c r="AY40" s="138">
        <f t="shared" si="82"/>
        <v>8.225390608</v>
      </c>
      <c r="AZ40" s="1"/>
      <c r="BA40" s="1"/>
      <c r="BB40" s="1"/>
      <c r="BC40" s="1"/>
      <c r="BD40" s="1"/>
      <c r="BE40" s="45" t="s">
        <v>38</v>
      </c>
      <c r="BF40" s="139"/>
      <c r="BG40" s="140"/>
      <c r="BH40" s="141"/>
      <c r="BI40" s="141"/>
      <c r="BJ40" s="139"/>
      <c r="BK40" s="140"/>
      <c r="BL40" s="141"/>
      <c r="BM40" s="141"/>
      <c r="BN40" s="139"/>
      <c r="BO40" s="140"/>
      <c r="BP40" s="141"/>
      <c r="BQ40" s="141"/>
      <c r="BR40" s="139"/>
      <c r="BS40" s="140"/>
      <c r="BT40" s="141"/>
      <c r="BU40" s="141"/>
      <c r="BV40" s="139"/>
      <c r="BW40" s="140"/>
      <c r="BX40" s="139">
        <f t="shared" ref="BX40:CA40" si="83">BX20*100/BX$21</f>
        <v>10.38961039</v>
      </c>
      <c r="BY40" s="140">
        <f t="shared" si="83"/>
        <v>32.16125869</v>
      </c>
      <c r="BZ40" s="139">
        <f t="shared" si="83"/>
        <v>0.008224360556</v>
      </c>
      <c r="CA40" s="49">
        <f t="shared" si="83"/>
        <v>6.069345844</v>
      </c>
      <c r="CB40" s="1"/>
    </row>
    <row r="41" ht="12.75" customHeight="1">
      <c r="A41" s="55" t="s">
        <v>17</v>
      </c>
      <c r="B41" s="57">
        <f t="shared" ref="B41:W41" si="84">IF(ISBLANK(B21),"",B21*100/B$21)</f>
        <v>100</v>
      </c>
      <c r="C41" s="58">
        <f t="shared" si="84"/>
        <v>100</v>
      </c>
      <c r="D41" s="59">
        <f t="shared" si="84"/>
        <v>100</v>
      </c>
      <c r="E41" s="59">
        <f t="shared" si="84"/>
        <v>100</v>
      </c>
      <c r="F41" s="57">
        <f t="shared" si="84"/>
        <v>100</v>
      </c>
      <c r="G41" s="58">
        <f t="shared" si="84"/>
        <v>100</v>
      </c>
      <c r="H41" s="59">
        <f t="shared" si="84"/>
        <v>100</v>
      </c>
      <c r="I41" s="59">
        <f t="shared" si="84"/>
        <v>100</v>
      </c>
      <c r="J41" s="57">
        <f t="shared" si="84"/>
        <v>100</v>
      </c>
      <c r="K41" s="58">
        <f t="shared" si="84"/>
        <v>100</v>
      </c>
      <c r="L41" s="59">
        <f t="shared" si="84"/>
        <v>100</v>
      </c>
      <c r="M41" s="59">
        <f t="shared" si="84"/>
        <v>100</v>
      </c>
      <c r="N41" s="57">
        <f t="shared" si="84"/>
        <v>100</v>
      </c>
      <c r="O41" s="58">
        <f t="shared" si="84"/>
        <v>100</v>
      </c>
      <c r="P41" s="59">
        <f t="shared" si="84"/>
        <v>100</v>
      </c>
      <c r="Q41" s="59">
        <f t="shared" si="84"/>
        <v>100</v>
      </c>
      <c r="R41" s="57">
        <f t="shared" si="84"/>
        <v>100</v>
      </c>
      <c r="S41" s="58">
        <f t="shared" si="84"/>
        <v>100</v>
      </c>
      <c r="T41" s="57">
        <f t="shared" si="84"/>
        <v>100</v>
      </c>
      <c r="U41" s="58">
        <f t="shared" si="84"/>
        <v>100</v>
      </c>
      <c r="V41" s="57">
        <f t="shared" si="84"/>
        <v>100</v>
      </c>
      <c r="W41" s="64">
        <f t="shared" si="84"/>
        <v>100</v>
      </c>
      <c r="X41" s="1"/>
      <c r="Y41" s="1"/>
      <c r="Z41" s="1"/>
      <c r="AA41" s="1"/>
      <c r="AB41" s="1"/>
      <c r="AC41" s="55" t="s">
        <v>17</v>
      </c>
      <c r="AD41" s="57">
        <f t="shared" ref="AD41:AY41" si="85">AD21*100/AD$21</f>
        <v>100</v>
      </c>
      <c r="AE41" s="58">
        <f t="shared" si="85"/>
        <v>100</v>
      </c>
      <c r="AF41" s="59">
        <f t="shared" si="85"/>
        <v>100</v>
      </c>
      <c r="AG41" s="59">
        <f t="shared" si="85"/>
        <v>100</v>
      </c>
      <c r="AH41" s="57">
        <f t="shared" si="85"/>
        <v>100</v>
      </c>
      <c r="AI41" s="58">
        <f t="shared" si="85"/>
        <v>100</v>
      </c>
      <c r="AJ41" s="59">
        <f t="shared" si="85"/>
        <v>100</v>
      </c>
      <c r="AK41" s="59">
        <f t="shared" si="85"/>
        <v>100</v>
      </c>
      <c r="AL41" s="57">
        <f t="shared" si="85"/>
        <v>100</v>
      </c>
      <c r="AM41" s="58">
        <f t="shared" si="85"/>
        <v>100</v>
      </c>
      <c r="AN41" s="59">
        <f t="shared" si="85"/>
        <v>100</v>
      </c>
      <c r="AO41" s="59">
        <f t="shared" si="85"/>
        <v>100</v>
      </c>
      <c r="AP41" s="57">
        <f t="shared" si="85"/>
        <v>100</v>
      </c>
      <c r="AQ41" s="58">
        <f t="shared" si="85"/>
        <v>100</v>
      </c>
      <c r="AR41" s="59">
        <f t="shared" si="85"/>
        <v>100</v>
      </c>
      <c r="AS41" s="59">
        <f t="shared" si="85"/>
        <v>100</v>
      </c>
      <c r="AT41" s="57">
        <f t="shared" si="85"/>
        <v>100</v>
      </c>
      <c r="AU41" s="58">
        <f t="shared" si="85"/>
        <v>100</v>
      </c>
      <c r="AV41" s="57">
        <f t="shared" si="85"/>
        <v>100</v>
      </c>
      <c r="AW41" s="58">
        <f t="shared" si="85"/>
        <v>100</v>
      </c>
      <c r="AX41" s="57">
        <f t="shared" si="85"/>
        <v>100</v>
      </c>
      <c r="AY41" s="64">
        <f t="shared" si="85"/>
        <v>100</v>
      </c>
      <c r="AZ41" s="1"/>
      <c r="BA41" s="1"/>
      <c r="BB41" s="1"/>
      <c r="BC41" s="1"/>
      <c r="BD41" s="1"/>
      <c r="BE41" s="55" t="s">
        <v>17</v>
      </c>
      <c r="BF41" s="57">
        <f t="shared" ref="BF41:CA41" si="86">BF21*100/BF$21</f>
        <v>100</v>
      </c>
      <c r="BG41" s="58">
        <f t="shared" si="86"/>
        <v>100</v>
      </c>
      <c r="BH41" s="59">
        <f t="shared" si="86"/>
        <v>100</v>
      </c>
      <c r="BI41" s="59">
        <f t="shared" si="86"/>
        <v>100</v>
      </c>
      <c r="BJ41" s="57">
        <f t="shared" si="86"/>
        <v>100</v>
      </c>
      <c r="BK41" s="58">
        <f t="shared" si="86"/>
        <v>100</v>
      </c>
      <c r="BL41" s="59">
        <f t="shared" si="86"/>
        <v>100</v>
      </c>
      <c r="BM41" s="59">
        <f t="shared" si="86"/>
        <v>100</v>
      </c>
      <c r="BN41" s="57">
        <f t="shared" si="86"/>
        <v>100</v>
      </c>
      <c r="BO41" s="58">
        <f t="shared" si="86"/>
        <v>100</v>
      </c>
      <c r="BP41" s="59">
        <f t="shared" si="86"/>
        <v>100</v>
      </c>
      <c r="BQ41" s="59">
        <f t="shared" si="86"/>
        <v>100</v>
      </c>
      <c r="BR41" s="57">
        <f t="shared" si="86"/>
        <v>100</v>
      </c>
      <c r="BS41" s="58">
        <f t="shared" si="86"/>
        <v>100</v>
      </c>
      <c r="BT41" s="59">
        <f t="shared" si="86"/>
        <v>100</v>
      </c>
      <c r="BU41" s="59">
        <f t="shared" si="86"/>
        <v>100</v>
      </c>
      <c r="BV41" s="57">
        <f t="shared" si="86"/>
        <v>100</v>
      </c>
      <c r="BW41" s="58">
        <f t="shared" si="86"/>
        <v>100</v>
      </c>
      <c r="BX41" s="57">
        <f t="shared" si="86"/>
        <v>100</v>
      </c>
      <c r="BY41" s="58">
        <f t="shared" si="86"/>
        <v>100</v>
      </c>
      <c r="BZ41" s="57">
        <f t="shared" si="86"/>
        <v>100</v>
      </c>
      <c r="CA41" s="64">
        <f t="shared" si="86"/>
        <v>100</v>
      </c>
      <c r="CB41" s="1"/>
    </row>
    <row r="42" ht="12.75" customHeight="1">
      <c r="A42" s="1"/>
      <c r="B42" s="71" t="s">
        <v>46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3"/>
      <c r="X42" s="1"/>
      <c r="Y42" s="1"/>
      <c r="Z42" s="1"/>
      <c r="AA42" s="1"/>
      <c r="AB42" s="1"/>
      <c r="AC42" s="1"/>
      <c r="AD42" s="71" t="s">
        <v>46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3"/>
      <c r="AZ42" s="1"/>
      <c r="BA42" s="1"/>
      <c r="BB42" s="1"/>
      <c r="BC42" s="1"/>
      <c r="BD42" s="1"/>
      <c r="BE42" s="1"/>
      <c r="BF42" s="71" t="s">
        <v>46</v>
      </c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3"/>
      <c r="CB42" s="1"/>
    </row>
    <row r="43" ht="12.75" customHeight="1">
      <c r="A43" s="18">
        <v>1.0</v>
      </c>
      <c r="B43" s="102">
        <f t="shared" ref="B43:B58" si="87">IF(ISBLANK(B6),"",B6*100/$V6)</f>
        <v>17.20358854</v>
      </c>
      <c r="C43" s="103">
        <f t="shared" ref="C43:C58" si="88">IF(ISBLANK(C6),"",C6*100/$W6)</f>
        <v>0.7085415313</v>
      </c>
      <c r="D43" s="104">
        <f t="shared" ref="D43:D58" si="89">IF(ISBLANK(D6),"",D6*100/$V6)</f>
        <v>10.90733</v>
      </c>
      <c r="E43" s="104">
        <f t="shared" ref="E43:E58" si="90">IF(ISBLANK(E6),"",E6*100/$W6)</f>
        <v>1.362218271</v>
      </c>
      <c r="F43" s="102">
        <f t="shared" ref="F43:F58" si="91">IF(ISBLANK(F6),"",F6*100/$V6)</f>
        <v>14.90060149</v>
      </c>
      <c r="G43" s="103">
        <f t="shared" ref="G43:G58" si="92">IF(ISBLANK(G6),"",G6*100/$W6)</f>
        <v>3.676327911</v>
      </c>
      <c r="H43" s="104">
        <f t="shared" ref="H43:H58" si="93">IF(ISBLANK(H6),"",H6*100/$V6)</f>
        <v>23.15730452</v>
      </c>
      <c r="I43" s="104">
        <f t="shared" ref="I43:I58" si="94">IF(ISBLANK(I6),"",I6*100/$W6)</f>
        <v>12.85558062</v>
      </c>
      <c r="J43" s="102">
        <f t="shared" ref="J43:J58" si="95">IF(ISBLANK(J6),"",J6*100/$V6)</f>
        <v>16.64899582</v>
      </c>
      <c r="K43" s="103">
        <f t="shared" ref="K43:K58" si="96">IF(ISBLANK(K6),"",K6*100/$W6)</f>
        <v>20.0039655</v>
      </c>
      <c r="L43" s="104">
        <f t="shared" ref="L43:L58" si="97">IF(ISBLANK(L6),"",L6*100/$V6)</f>
        <v>11.08981548</v>
      </c>
      <c r="M43" s="104">
        <f t="shared" ref="M43:M58" si="98">IF(ISBLANK(M6),"",M6*100/$W6)</f>
        <v>25.95501975</v>
      </c>
      <c r="N43" s="102">
        <f t="shared" ref="N43:N58" si="99">IF(ISBLANK(N6),"",N6*100/$V6)</f>
        <v>5.373636456</v>
      </c>
      <c r="O43" s="103">
        <f t="shared" ref="O43:O58" si="100">IF(ISBLANK(O6),"",O6*100/$W6)</f>
        <v>26.03013346</v>
      </c>
      <c r="P43" s="104">
        <f t="shared" ref="P43:P58" si="101">IF(ISBLANK(P6),"",P6*100/$V6)</f>
        <v>0.613722092</v>
      </c>
      <c r="Q43" s="104">
        <f t="shared" ref="Q43:Q58" si="102">IF(ISBLANK(Q6),"",Q6*100/$W6)</f>
        <v>6.674482003</v>
      </c>
      <c r="R43" s="102">
        <f t="shared" ref="R43:R58" si="103">IF(ISBLANK(R6),"",R6*100/$V6)</f>
        <v>0.1039861352</v>
      </c>
      <c r="S43" s="103">
        <f t="shared" ref="S43:S58" si="104">IF(ISBLANK(S6),"",S6*100/$W6)</f>
        <v>2.612404033</v>
      </c>
      <c r="T43" s="102">
        <f t="shared" ref="T43:T58" si="105">IF(ISBLANK(T6),"",T6*100/$V6)</f>
        <v>0.001019471914</v>
      </c>
      <c r="U43" s="103">
        <f t="shared" ref="U43:U58" si="106">IF(ISBLANK(U6),"",U6*100/$W6)</f>
        <v>0.1213269178</v>
      </c>
      <c r="V43" s="19">
        <f t="shared" ref="V43:V58" si="107">IF(ISBLANK(V6),"",V6*100/$V6)</f>
        <v>100</v>
      </c>
      <c r="W43" s="33">
        <f t="shared" ref="W43:W58" si="108">IF(ISBLANK(W6),"",W6*100/$W6)</f>
        <v>100</v>
      </c>
      <c r="X43" s="1"/>
      <c r="Y43" s="1"/>
      <c r="Z43" s="1"/>
      <c r="AA43" s="1"/>
      <c r="AB43" s="1"/>
      <c r="AC43" s="18">
        <v>1.0</v>
      </c>
      <c r="AD43" s="102">
        <f t="shared" ref="AD43:AD45" si="109">AD6*100/$AX6</f>
        <v>24.49793394</v>
      </c>
      <c r="AE43" s="103">
        <f t="shared" ref="AE43:AE45" si="110">AE6*100/$AY6</f>
        <v>0.9824813721</v>
      </c>
      <c r="AF43" s="104">
        <f t="shared" ref="AF43:AF45" si="111">AF6*100/$AX6</f>
        <v>9.660858593</v>
      </c>
      <c r="AG43" s="104">
        <f t="shared" ref="AG43:AG45" si="112">AG6*100/$AY6</f>
        <v>1.30818345</v>
      </c>
      <c r="AH43" s="102">
        <f t="shared" ref="AH43:AH46" si="113">AH6*100/$AX6</f>
        <v>13.0426407</v>
      </c>
      <c r="AI43" s="103">
        <f t="shared" ref="AI43:AI46" si="114">AI6*100/$AY6</f>
        <v>3.494950099</v>
      </c>
      <c r="AJ43" s="104">
        <f t="shared" ref="AJ43:AJ48" si="115">AJ6*100/$AX6</f>
        <v>20.8416409</v>
      </c>
      <c r="AK43" s="104">
        <f t="shared" ref="AK43:AK48" si="116">AK6*100/$AY6</f>
        <v>12.60554442</v>
      </c>
      <c r="AL43" s="102">
        <f t="shared" ref="AL43:AL50" si="117">AL6*100/$AX6</f>
        <v>15.63267547</v>
      </c>
      <c r="AM43" s="103">
        <f t="shared" ref="AM43:AM50" si="118">AM6*100/$AY6</f>
        <v>20.27022465</v>
      </c>
      <c r="AN43" s="104">
        <f t="shared" ref="AN43:AN51" si="119">AN6*100/$AX6</f>
        <v>10.71941129</v>
      </c>
      <c r="AO43" s="104">
        <f t="shared" ref="AO43:AO51" si="120">AO6*100/$AY6</f>
        <v>26.98963612</v>
      </c>
      <c r="AP43" s="102">
        <f t="shared" ref="AP43:AP53" si="121">AP6*100/$AX6</f>
        <v>5.010546999</v>
      </c>
      <c r="AQ43" s="103">
        <f t="shared" ref="AQ43:AQ53" si="122">AQ6*100/$AY6</f>
        <v>26.04049211</v>
      </c>
      <c r="AR43" s="104">
        <f t="shared" ref="AR43:AR54" si="123">AR6*100/$AX6</f>
        <v>0.5104940234</v>
      </c>
      <c r="AS43" s="104">
        <f t="shared" ref="AS43:AS54" si="124">AS6*100/$AY6</f>
        <v>6.025160049</v>
      </c>
      <c r="AT43" s="102">
        <f t="shared" ref="AT43:AT55" si="125">AT6*100/$AX6</f>
        <v>0.08283487926</v>
      </c>
      <c r="AU43" s="103">
        <f t="shared" ref="AU43:AU55" si="126">AU6*100/$AY6</f>
        <v>2.171264323</v>
      </c>
      <c r="AV43" s="102">
        <f t="shared" ref="AV43:AV48" si="127">AV6*100/$AX6</f>
        <v>0.0009631962705</v>
      </c>
      <c r="AW43" s="103">
        <f t="shared" ref="AW43:AW48" si="128">AW6*100/$AY6</f>
        <v>0.112063407</v>
      </c>
      <c r="AX43" s="19">
        <f t="shared" ref="AX43:AX58" si="129">AX6*100/$AX6</f>
        <v>100</v>
      </c>
      <c r="AY43" s="33">
        <f t="shared" ref="AY43:AY58" si="130">AY6*100/$AY6</f>
        <v>100</v>
      </c>
      <c r="AZ43" s="1"/>
      <c r="BA43" s="1"/>
      <c r="BB43" s="1"/>
      <c r="BC43" s="1"/>
      <c r="BD43" s="1"/>
      <c r="BE43" s="18">
        <v>1.0</v>
      </c>
      <c r="BF43" s="90">
        <f t="shared" ref="BF43:BF45" si="131">BF6*100/$BZ6</f>
        <v>10.94943494</v>
      </c>
      <c r="BG43" s="91">
        <f t="shared" ref="BG43:BG45" si="132">BG6*100/$CA6</f>
        <v>0.4196035561</v>
      </c>
      <c r="BH43" s="92">
        <f t="shared" ref="BH43:BH45" si="133">BH6*100/$BZ6</f>
        <v>8.567472194</v>
      </c>
      <c r="BI43" s="92">
        <f t="shared" ref="BI43:BI45" si="134">BI6*100/$CA6</f>
        <v>0.8832821088</v>
      </c>
      <c r="BJ43" s="90">
        <f t="shared" ref="BJ43:BJ45" si="135">BJ6*100/$BZ6</f>
        <v>13.84397195</v>
      </c>
      <c r="BK43" s="91">
        <f t="shared" ref="BK43:BK45" si="136">BK6*100/$CA6</f>
        <v>2.893381247</v>
      </c>
      <c r="BL43" s="92">
        <f t="shared" ref="BL43:BL46" si="137">BL6*100/$BZ6</f>
        <v>24.98436593</v>
      </c>
      <c r="BM43" s="92">
        <f t="shared" ref="BM43:BM46" si="138">BM6*100/$CA6</f>
        <v>11.84056247</v>
      </c>
      <c r="BN43" s="90">
        <f t="shared" ref="BN43:BN48" si="139">BN6*100/$BZ6</f>
        <v>20.10876848</v>
      </c>
      <c r="BO43" s="91">
        <f t="shared" ref="BO43:BO48" si="140">BO6*100/$CA6</f>
        <v>20.51817413</v>
      </c>
      <c r="BP43" s="92">
        <f t="shared" ref="BP43:BP50" si="141">BP6*100/$BZ6</f>
        <v>14.18010452</v>
      </c>
      <c r="BQ43" s="92">
        <f t="shared" ref="BQ43:BQ50" si="142">BQ6*100/$CA6</f>
        <v>28.1912618</v>
      </c>
      <c r="BR43" s="90">
        <f t="shared" ref="BR43:BR53" si="143">BR6*100/$BZ6</f>
        <v>6.618796623</v>
      </c>
      <c r="BS43" s="91">
        <f t="shared" ref="BS43:BS53" si="144">BS6*100/$CA6</f>
        <v>27.25915119</v>
      </c>
      <c r="BT43" s="92">
        <f t="shared" ref="BT43:BT53" si="145">BT6*100/$BZ6</f>
        <v>0.6588645196</v>
      </c>
      <c r="BU43" s="92">
        <f t="shared" ref="BU43:BU53" si="146">BU6*100/$CA6</f>
        <v>6.106099153</v>
      </c>
      <c r="BV43" s="90">
        <f t="shared" ref="BV43:BV55" si="147">BV6*100/$BZ6</f>
        <v>0.08710412293</v>
      </c>
      <c r="BW43" s="91">
        <f t="shared" ref="BW43:BW55" si="148">BW6*100/$CA6</f>
        <v>1.797991709</v>
      </c>
      <c r="BX43" s="90">
        <f t="shared" ref="BX43:BX58" si="149">BX6*100/$BZ6</f>
        <v>0.001116719525</v>
      </c>
      <c r="BY43" s="91">
        <f t="shared" ref="BY43:BY58" si="150">BY6*100/$CA6</f>
        <v>0.09049263818</v>
      </c>
      <c r="BZ43" s="19">
        <f t="shared" ref="BZ43:BZ58" si="151">BZ6*100/$BZ6</f>
        <v>100</v>
      </c>
      <c r="CA43" s="33">
        <f t="shared" ref="CA43:CA58" si="152">CA6*100/$CA6</f>
        <v>100</v>
      </c>
      <c r="CB43" s="1"/>
    </row>
    <row r="44" ht="12.75" customHeight="1">
      <c r="A44" s="24">
        <v>2.0</v>
      </c>
      <c r="B44" s="110">
        <f t="shared" si="87"/>
        <v>1.437007874</v>
      </c>
      <c r="C44" s="112">
        <f t="shared" si="88"/>
        <v>0.02221386146</v>
      </c>
      <c r="D44" s="114">
        <f t="shared" si="89"/>
        <v>2.913385827</v>
      </c>
      <c r="E44" s="114">
        <f t="shared" si="90"/>
        <v>0.1074476406</v>
      </c>
      <c r="F44" s="110">
        <f t="shared" si="91"/>
        <v>7.204724409</v>
      </c>
      <c r="G44" s="112">
        <f t="shared" si="92"/>
        <v>0.5217415154</v>
      </c>
      <c r="H44" s="114">
        <f t="shared" si="93"/>
        <v>18.91732283</v>
      </c>
      <c r="I44" s="114">
        <f t="shared" si="94"/>
        <v>3.21149643</v>
      </c>
      <c r="J44" s="110">
        <f t="shared" si="95"/>
        <v>22.28346457</v>
      </c>
      <c r="K44" s="112">
        <f t="shared" si="96"/>
        <v>8.121000635</v>
      </c>
      <c r="L44" s="114">
        <f t="shared" si="97"/>
        <v>22.4015748</v>
      </c>
      <c r="M44" s="114">
        <f t="shared" si="98"/>
        <v>15.63575486</v>
      </c>
      <c r="N44" s="110">
        <f t="shared" si="99"/>
        <v>18.85826772</v>
      </c>
      <c r="O44" s="112">
        <f t="shared" si="100"/>
        <v>28.0371995</v>
      </c>
      <c r="P44" s="114">
        <f t="shared" si="101"/>
        <v>3.976377953</v>
      </c>
      <c r="Q44" s="114">
        <f t="shared" si="102"/>
        <v>12.90387917</v>
      </c>
      <c r="R44" s="110">
        <f t="shared" si="103"/>
        <v>1.811023622</v>
      </c>
      <c r="S44" s="112">
        <f t="shared" si="104"/>
        <v>15.58050488</v>
      </c>
      <c r="T44" s="110">
        <f t="shared" si="105"/>
        <v>0.1968503937</v>
      </c>
      <c r="U44" s="112">
        <f t="shared" si="106"/>
        <v>15.85876151</v>
      </c>
      <c r="V44" s="25">
        <f t="shared" si="107"/>
        <v>100</v>
      </c>
      <c r="W44" s="34">
        <f t="shared" si="108"/>
        <v>100</v>
      </c>
      <c r="X44" s="1"/>
      <c r="Y44" s="1"/>
      <c r="Z44" s="1"/>
      <c r="AA44" s="1"/>
      <c r="AB44" s="1"/>
      <c r="AC44" s="24">
        <v>2.0</v>
      </c>
      <c r="AD44" s="110">
        <f t="shared" si="109"/>
        <v>3.086997194</v>
      </c>
      <c r="AE44" s="112">
        <f t="shared" si="110"/>
        <v>0.06525453966</v>
      </c>
      <c r="AF44" s="114">
        <f t="shared" si="111"/>
        <v>4.169450755</v>
      </c>
      <c r="AG44" s="114">
        <f t="shared" si="112"/>
        <v>0.2077471179</v>
      </c>
      <c r="AH44" s="110">
        <f t="shared" si="113"/>
        <v>7.844447414</v>
      </c>
      <c r="AI44" s="112">
        <f t="shared" si="114"/>
        <v>0.7993773624</v>
      </c>
      <c r="AJ44" s="114">
        <f t="shared" si="115"/>
        <v>19.91180008</v>
      </c>
      <c r="AK44" s="114">
        <f t="shared" si="116"/>
        <v>4.618124778</v>
      </c>
      <c r="AL44" s="110">
        <f t="shared" si="117"/>
        <v>22.35734331</v>
      </c>
      <c r="AM44" s="112">
        <f t="shared" si="118"/>
        <v>11.10350847</v>
      </c>
      <c r="AN44" s="114">
        <f t="shared" si="119"/>
        <v>21.6357076</v>
      </c>
      <c r="AO44" s="114">
        <f t="shared" si="120"/>
        <v>20.78588463</v>
      </c>
      <c r="AP44" s="110">
        <f t="shared" si="121"/>
        <v>16.6109849</v>
      </c>
      <c r="AQ44" s="112">
        <f t="shared" si="122"/>
        <v>33.80049382</v>
      </c>
      <c r="AR44" s="114">
        <f t="shared" si="123"/>
        <v>3.340906054</v>
      </c>
      <c r="AS44" s="114">
        <f t="shared" si="124"/>
        <v>14.95853241</v>
      </c>
      <c r="AT44" s="110">
        <f t="shared" si="125"/>
        <v>0.9889081919</v>
      </c>
      <c r="AU44" s="112">
        <f t="shared" si="126"/>
        <v>11.11218493</v>
      </c>
      <c r="AV44" s="110">
        <f t="shared" si="127"/>
        <v>0.05345449686</v>
      </c>
      <c r="AW44" s="112">
        <f t="shared" si="128"/>
        <v>2.548891942</v>
      </c>
      <c r="AX44" s="25">
        <f t="shared" si="129"/>
        <v>100</v>
      </c>
      <c r="AY44" s="34">
        <f t="shared" si="130"/>
        <v>100</v>
      </c>
      <c r="AZ44" s="1"/>
      <c r="BA44" s="1"/>
      <c r="BB44" s="1"/>
      <c r="BC44" s="1"/>
      <c r="BD44" s="1"/>
      <c r="BE44" s="24">
        <v>2.0</v>
      </c>
      <c r="BF44" s="105">
        <f t="shared" si="131"/>
        <v>0.7132667618</v>
      </c>
      <c r="BG44" s="106">
        <f t="shared" si="132"/>
        <v>0.01341263222</v>
      </c>
      <c r="BH44" s="107">
        <f t="shared" si="133"/>
        <v>1.585037248</v>
      </c>
      <c r="BI44" s="107">
        <f t="shared" si="134"/>
        <v>0.0667068369</v>
      </c>
      <c r="BJ44" s="105">
        <f t="shared" si="135"/>
        <v>4.66000951</v>
      </c>
      <c r="BK44" s="106">
        <f t="shared" si="136"/>
        <v>0.4070947542</v>
      </c>
      <c r="BL44" s="107">
        <f t="shared" si="137"/>
        <v>16.75384372</v>
      </c>
      <c r="BM44" s="107">
        <f t="shared" si="138"/>
        <v>3.39206863</v>
      </c>
      <c r="BN44" s="105">
        <f t="shared" si="139"/>
        <v>22.808686</v>
      </c>
      <c r="BO44" s="106">
        <f t="shared" si="140"/>
        <v>9.80093814</v>
      </c>
      <c r="BP44" s="107">
        <f t="shared" si="141"/>
        <v>26.20066572</v>
      </c>
      <c r="BQ44" s="107">
        <f t="shared" si="142"/>
        <v>21.6750665</v>
      </c>
      <c r="BR44" s="105">
        <f t="shared" si="143"/>
        <v>21.85766366</v>
      </c>
      <c r="BS44" s="106">
        <f t="shared" si="144"/>
        <v>37.8200085</v>
      </c>
      <c r="BT44" s="107">
        <f t="shared" si="145"/>
        <v>4.438104295</v>
      </c>
      <c r="BU44" s="107">
        <f t="shared" si="146"/>
        <v>17.06214748</v>
      </c>
      <c r="BV44" s="105">
        <f t="shared" si="147"/>
        <v>0.951022349</v>
      </c>
      <c r="BW44" s="106">
        <f t="shared" si="148"/>
        <v>8.406789821</v>
      </c>
      <c r="BX44" s="105">
        <f t="shared" si="149"/>
        <v>0.03170074497</v>
      </c>
      <c r="BY44" s="106">
        <f t="shared" si="150"/>
        <v>1.355766708</v>
      </c>
      <c r="BZ44" s="25">
        <f t="shared" si="151"/>
        <v>100</v>
      </c>
      <c r="CA44" s="34">
        <f t="shared" si="152"/>
        <v>100</v>
      </c>
      <c r="CB44" s="1"/>
    </row>
    <row r="45" ht="12.75" customHeight="1">
      <c r="A45" s="24">
        <v>3.0</v>
      </c>
      <c r="B45" s="110" t="str">
        <f t="shared" si="87"/>
        <v/>
      </c>
      <c r="C45" s="112" t="str">
        <f t="shared" si="88"/>
        <v/>
      </c>
      <c r="D45" s="114">
        <f t="shared" si="89"/>
        <v>0.8517887564</v>
      </c>
      <c r="E45" s="114">
        <f t="shared" si="90"/>
        <v>0.01682601467</v>
      </c>
      <c r="F45" s="110">
        <f t="shared" si="91"/>
        <v>1.192504259</v>
      </c>
      <c r="G45" s="112">
        <f t="shared" si="92"/>
        <v>0.04310866317</v>
      </c>
      <c r="H45" s="114">
        <f t="shared" si="93"/>
        <v>8.858603066</v>
      </c>
      <c r="I45" s="114">
        <f t="shared" si="94"/>
        <v>0.7741202166</v>
      </c>
      <c r="J45" s="110">
        <f t="shared" si="95"/>
        <v>17.37649063</v>
      </c>
      <c r="K45" s="112">
        <f t="shared" si="96"/>
        <v>3.338353357</v>
      </c>
      <c r="L45" s="114">
        <f t="shared" si="97"/>
        <v>22.65758092</v>
      </c>
      <c r="M45" s="114">
        <f t="shared" si="98"/>
        <v>8.158717124</v>
      </c>
      <c r="N45" s="110">
        <f t="shared" si="99"/>
        <v>28.79045997</v>
      </c>
      <c r="O45" s="112">
        <f t="shared" si="100"/>
        <v>22.78659955</v>
      </c>
      <c r="P45" s="114">
        <f t="shared" si="101"/>
        <v>12.9471891</v>
      </c>
      <c r="Q45" s="114">
        <f t="shared" si="102"/>
        <v>22.56430206</v>
      </c>
      <c r="R45" s="110">
        <f t="shared" si="103"/>
        <v>6.6439523</v>
      </c>
      <c r="S45" s="112">
        <f t="shared" si="104"/>
        <v>28.70375329</v>
      </c>
      <c r="T45" s="110">
        <f t="shared" si="105"/>
        <v>0.6814310051</v>
      </c>
      <c r="U45" s="112">
        <f t="shared" si="106"/>
        <v>13.61421973</v>
      </c>
      <c r="V45" s="25">
        <f t="shared" si="107"/>
        <v>100</v>
      </c>
      <c r="W45" s="34">
        <f t="shared" si="108"/>
        <v>100</v>
      </c>
      <c r="X45" s="1"/>
      <c r="Y45" s="1"/>
      <c r="Z45" s="1"/>
      <c r="AA45" s="1"/>
      <c r="AB45" s="1"/>
      <c r="AC45" s="24">
        <v>3.0</v>
      </c>
      <c r="AD45" s="110">
        <f t="shared" si="109"/>
        <v>0.2262443439</v>
      </c>
      <c r="AE45" s="112">
        <f t="shared" si="110"/>
        <v>0.002660163709</v>
      </c>
      <c r="AF45" s="114">
        <f t="shared" si="111"/>
        <v>0.7918552036</v>
      </c>
      <c r="AG45" s="114">
        <f t="shared" si="112"/>
        <v>0.01995706248</v>
      </c>
      <c r="AH45" s="110">
        <f t="shared" si="113"/>
        <v>2.488687783</v>
      </c>
      <c r="AI45" s="112">
        <f t="shared" si="114"/>
        <v>0.1507146411</v>
      </c>
      <c r="AJ45" s="114">
        <f t="shared" si="115"/>
        <v>11.42533937</v>
      </c>
      <c r="AK45" s="114">
        <f t="shared" si="116"/>
        <v>1.429311945</v>
      </c>
      <c r="AL45" s="110">
        <f t="shared" si="117"/>
        <v>17.30769231</v>
      </c>
      <c r="AM45" s="112">
        <f t="shared" si="118"/>
        <v>4.74181183</v>
      </c>
      <c r="AN45" s="114">
        <f t="shared" si="119"/>
        <v>25.56561086</v>
      </c>
      <c r="AO45" s="114">
        <f t="shared" si="120"/>
        <v>12.86091584</v>
      </c>
      <c r="AP45" s="110">
        <f t="shared" si="121"/>
        <v>29.41176471</v>
      </c>
      <c r="AQ45" s="112">
        <f t="shared" si="122"/>
        <v>32.77762282</v>
      </c>
      <c r="AR45" s="114">
        <f t="shared" si="123"/>
        <v>8.371040724</v>
      </c>
      <c r="AS45" s="114">
        <f t="shared" si="124"/>
        <v>20.50918864</v>
      </c>
      <c r="AT45" s="110">
        <f t="shared" si="125"/>
        <v>4.298642534</v>
      </c>
      <c r="AU45" s="112">
        <f t="shared" si="126"/>
        <v>23.63001182</v>
      </c>
      <c r="AV45" s="110">
        <f t="shared" si="127"/>
        <v>0.1131221719</v>
      </c>
      <c r="AW45" s="112">
        <f t="shared" si="128"/>
        <v>3.877805234</v>
      </c>
      <c r="AX45" s="25">
        <f t="shared" si="129"/>
        <v>100</v>
      </c>
      <c r="AY45" s="34">
        <f t="shared" si="130"/>
        <v>100</v>
      </c>
      <c r="AZ45" s="1"/>
      <c r="BA45" s="1"/>
      <c r="BB45" s="1"/>
      <c r="BC45" s="1"/>
      <c r="BD45" s="1"/>
      <c r="BE45" s="24">
        <v>3.0</v>
      </c>
      <c r="BF45" s="105">
        <f t="shared" si="131"/>
        <v>0.1307189542</v>
      </c>
      <c r="BG45" s="106">
        <f t="shared" si="132"/>
        <v>0.001720771235</v>
      </c>
      <c r="BH45" s="107">
        <f t="shared" si="133"/>
        <v>0.1307189542</v>
      </c>
      <c r="BI45" s="107">
        <f t="shared" si="134"/>
        <v>0.003671583775</v>
      </c>
      <c r="BJ45" s="105">
        <f t="shared" si="135"/>
        <v>0.9150326797</v>
      </c>
      <c r="BK45" s="106">
        <f t="shared" si="136"/>
        <v>0.04011478121</v>
      </c>
      <c r="BL45" s="107">
        <f t="shared" si="137"/>
        <v>6.928104575</v>
      </c>
      <c r="BM45" s="107">
        <f t="shared" si="138"/>
        <v>0.6587900605</v>
      </c>
      <c r="BN45" s="105">
        <f t="shared" si="139"/>
        <v>14.64052288</v>
      </c>
      <c r="BO45" s="106">
        <f t="shared" si="140"/>
        <v>3.203852198</v>
      </c>
      <c r="BP45" s="107">
        <f t="shared" si="141"/>
        <v>25.09803922</v>
      </c>
      <c r="BQ45" s="107">
        <f t="shared" si="142"/>
        <v>10.26372166</v>
      </c>
      <c r="BR45" s="105">
        <f t="shared" si="143"/>
        <v>34.11764706</v>
      </c>
      <c r="BS45" s="106">
        <f t="shared" si="144"/>
        <v>29.59208219</v>
      </c>
      <c r="BT45" s="107">
        <f t="shared" si="145"/>
        <v>11.89542484</v>
      </c>
      <c r="BU45" s="107">
        <f t="shared" si="146"/>
        <v>23.04753781</v>
      </c>
      <c r="BV45" s="105">
        <f t="shared" si="147"/>
        <v>5.882352941</v>
      </c>
      <c r="BW45" s="106">
        <f t="shared" si="148"/>
        <v>27.63403622</v>
      </c>
      <c r="BX45" s="105">
        <f t="shared" si="149"/>
        <v>0.2614379085</v>
      </c>
      <c r="BY45" s="106">
        <f t="shared" si="150"/>
        <v>5.554472733</v>
      </c>
      <c r="BZ45" s="25">
        <f t="shared" si="151"/>
        <v>100</v>
      </c>
      <c r="CA45" s="34">
        <f t="shared" si="152"/>
        <v>100</v>
      </c>
      <c r="CB45" s="1"/>
    </row>
    <row r="46" ht="12.75" customHeight="1">
      <c r="A46" s="24">
        <v>4.0</v>
      </c>
      <c r="B46" s="110" t="str">
        <f t="shared" si="87"/>
        <v/>
      </c>
      <c r="C46" s="112" t="str">
        <f t="shared" si="88"/>
        <v/>
      </c>
      <c r="D46" s="114" t="str">
        <f t="shared" si="89"/>
        <v/>
      </c>
      <c r="E46" s="114" t="str">
        <f t="shared" si="90"/>
        <v/>
      </c>
      <c r="F46" s="110">
        <f t="shared" si="91"/>
        <v>0.5464480874</v>
      </c>
      <c r="G46" s="112">
        <f t="shared" si="92"/>
        <v>0.0098943326</v>
      </c>
      <c r="H46" s="114">
        <f t="shared" si="93"/>
        <v>1.092896175</v>
      </c>
      <c r="I46" s="114">
        <f t="shared" si="94"/>
        <v>0.06057036193</v>
      </c>
      <c r="J46" s="110">
        <f t="shared" si="95"/>
        <v>6.010928962</v>
      </c>
      <c r="K46" s="112">
        <f t="shared" si="96"/>
        <v>0.5828004905</v>
      </c>
      <c r="L46" s="114">
        <f t="shared" si="97"/>
        <v>15.30054645</v>
      </c>
      <c r="M46" s="114">
        <f t="shared" si="98"/>
        <v>3.098951113</v>
      </c>
      <c r="N46" s="110">
        <f t="shared" si="99"/>
        <v>37.15846995</v>
      </c>
      <c r="O46" s="112">
        <f t="shared" si="100"/>
        <v>16.71957526</v>
      </c>
      <c r="P46" s="114">
        <f t="shared" si="101"/>
        <v>21.8579235</v>
      </c>
      <c r="Q46" s="114">
        <f t="shared" si="102"/>
        <v>21.85489722</v>
      </c>
      <c r="R46" s="110">
        <f t="shared" si="103"/>
        <v>16.39344262</v>
      </c>
      <c r="S46" s="112">
        <f t="shared" si="104"/>
        <v>42.01099035</v>
      </c>
      <c r="T46" s="110">
        <f t="shared" si="105"/>
        <v>1.639344262</v>
      </c>
      <c r="U46" s="112">
        <f t="shared" si="106"/>
        <v>15.66232087</v>
      </c>
      <c r="V46" s="25">
        <f t="shared" si="107"/>
        <v>100</v>
      </c>
      <c r="W46" s="34">
        <f t="shared" si="108"/>
        <v>100</v>
      </c>
      <c r="X46" s="1"/>
      <c r="Y46" s="1"/>
      <c r="Z46" s="1"/>
      <c r="AA46" s="1"/>
      <c r="AB46" s="1"/>
      <c r="AC46" s="24">
        <v>4.0</v>
      </c>
      <c r="AD46" s="110"/>
      <c r="AE46" s="112"/>
      <c r="AF46" s="114"/>
      <c r="AG46" s="114"/>
      <c r="AH46" s="110">
        <f t="shared" si="113"/>
        <v>0.8333333333</v>
      </c>
      <c r="AI46" s="112">
        <f t="shared" si="114"/>
        <v>0.02792815083</v>
      </c>
      <c r="AJ46" s="114">
        <f t="shared" si="115"/>
        <v>6.25</v>
      </c>
      <c r="AK46" s="114">
        <f t="shared" si="116"/>
        <v>0.47185773</v>
      </c>
      <c r="AL46" s="110">
        <f t="shared" si="117"/>
        <v>9.166666667</v>
      </c>
      <c r="AM46" s="112">
        <f t="shared" si="118"/>
        <v>1.363726749</v>
      </c>
      <c r="AN46" s="114">
        <f t="shared" si="119"/>
        <v>19.16666667</v>
      </c>
      <c r="AO46" s="114">
        <f t="shared" si="120"/>
        <v>5.225874642</v>
      </c>
      <c r="AP46" s="110">
        <f t="shared" si="121"/>
        <v>33.75</v>
      </c>
      <c r="AQ46" s="112">
        <f t="shared" si="122"/>
        <v>20.91751533</v>
      </c>
      <c r="AR46" s="114">
        <f t="shared" si="123"/>
        <v>20</v>
      </c>
      <c r="AS46" s="114">
        <f t="shared" si="124"/>
        <v>26.94480075</v>
      </c>
      <c r="AT46" s="110">
        <f t="shared" si="125"/>
        <v>10</v>
      </c>
      <c r="AU46" s="112">
        <f t="shared" si="126"/>
        <v>34.61598047</v>
      </c>
      <c r="AV46" s="110">
        <f t="shared" si="127"/>
        <v>0.8333333333</v>
      </c>
      <c r="AW46" s="112">
        <f t="shared" si="128"/>
        <v>10.43231617</v>
      </c>
      <c r="AX46" s="25">
        <f t="shared" si="129"/>
        <v>100</v>
      </c>
      <c r="AY46" s="34">
        <f t="shared" si="130"/>
        <v>100</v>
      </c>
      <c r="AZ46" s="1"/>
      <c r="BA46" s="1"/>
      <c r="BB46" s="1"/>
      <c r="BC46" s="1"/>
      <c r="BD46" s="1"/>
      <c r="BE46" s="24">
        <v>4.0</v>
      </c>
      <c r="BF46" s="105"/>
      <c r="BG46" s="106"/>
      <c r="BH46" s="107"/>
      <c r="BI46" s="107"/>
      <c r="BJ46" s="105"/>
      <c r="BK46" s="106"/>
      <c r="BL46" s="107">
        <f t="shared" si="137"/>
        <v>2.155172414</v>
      </c>
      <c r="BM46" s="107">
        <f t="shared" si="138"/>
        <v>0.1125230487</v>
      </c>
      <c r="BN46" s="105">
        <f t="shared" si="139"/>
        <v>5.172413793</v>
      </c>
      <c r="BO46" s="106">
        <f t="shared" si="140"/>
        <v>0.654703356</v>
      </c>
      <c r="BP46" s="107">
        <f t="shared" si="141"/>
        <v>14.22413793</v>
      </c>
      <c r="BQ46" s="107">
        <f t="shared" si="142"/>
        <v>3.228076245</v>
      </c>
      <c r="BR46" s="105">
        <f t="shared" si="143"/>
        <v>38.79310345</v>
      </c>
      <c r="BS46" s="106">
        <f t="shared" si="144"/>
        <v>19.89094319</v>
      </c>
      <c r="BT46" s="107">
        <f t="shared" si="145"/>
        <v>25</v>
      </c>
      <c r="BU46" s="107">
        <f t="shared" si="146"/>
        <v>25.46964963</v>
      </c>
      <c r="BV46" s="105">
        <f t="shared" si="147"/>
        <v>13.79310345</v>
      </c>
      <c r="BW46" s="106">
        <f t="shared" si="148"/>
        <v>41.81954025</v>
      </c>
      <c r="BX46" s="105">
        <f t="shared" si="149"/>
        <v>0.8620689655</v>
      </c>
      <c r="BY46" s="106">
        <f t="shared" si="150"/>
        <v>8.824564273</v>
      </c>
      <c r="BZ46" s="25">
        <f t="shared" si="151"/>
        <v>100</v>
      </c>
      <c r="CA46" s="34">
        <f t="shared" si="152"/>
        <v>100</v>
      </c>
      <c r="CB46" s="1"/>
    </row>
    <row r="47" ht="12.75" customHeight="1">
      <c r="A47" s="24">
        <v>5.0</v>
      </c>
      <c r="B47" s="110">
        <f t="shared" si="87"/>
        <v>24.74226804</v>
      </c>
      <c r="C47" s="112">
        <f t="shared" si="88"/>
        <v>0.0791064776</v>
      </c>
      <c r="D47" s="114" t="str">
        <f t="shared" si="89"/>
        <v/>
      </c>
      <c r="E47" s="114" t="str">
        <f t="shared" si="90"/>
        <v/>
      </c>
      <c r="F47" s="110" t="str">
        <f t="shared" si="91"/>
        <v/>
      </c>
      <c r="G47" s="112" t="str">
        <f t="shared" si="92"/>
        <v/>
      </c>
      <c r="H47" s="114" t="str">
        <f t="shared" si="93"/>
        <v/>
      </c>
      <c r="I47" s="114" t="str">
        <f t="shared" si="94"/>
        <v/>
      </c>
      <c r="J47" s="110">
        <f t="shared" si="95"/>
        <v>4.12371134</v>
      </c>
      <c r="K47" s="112">
        <f t="shared" si="96"/>
        <v>0.2989619563</v>
      </c>
      <c r="L47" s="114">
        <f t="shared" si="97"/>
        <v>7.216494845</v>
      </c>
      <c r="M47" s="114">
        <f t="shared" si="98"/>
        <v>1.129523441</v>
      </c>
      <c r="N47" s="110">
        <f t="shared" si="99"/>
        <v>17.5257732</v>
      </c>
      <c r="O47" s="112">
        <f t="shared" si="100"/>
        <v>6.452889502</v>
      </c>
      <c r="P47" s="114">
        <f t="shared" si="101"/>
        <v>22.68041237</v>
      </c>
      <c r="Q47" s="114">
        <f t="shared" si="102"/>
        <v>15.79917713</v>
      </c>
      <c r="R47" s="110">
        <f t="shared" si="103"/>
        <v>18.55670103</v>
      </c>
      <c r="S47" s="112">
        <f t="shared" si="104"/>
        <v>39.43634389</v>
      </c>
      <c r="T47" s="110">
        <f t="shared" si="105"/>
        <v>5.154639175</v>
      </c>
      <c r="U47" s="112">
        <f t="shared" si="106"/>
        <v>36.8039976</v>
      </c>
      <c r="V47" s="25">
        <f t="shared" si="107"/>
        <v>100</v>
      </c>
      <c r="W47" s="34">
        <f t="shared" si="108"/>
        <v>100</v>
      </c>
      <c r="X47" s="1"/>
      <c r="Y47" s="1"/>
      <c r="Z47" s="1"/>
      <c r="AA47" s="1"/>
      <c r="AB47" s="1"/>
      <c r="AC47" s="24">
        <v>5.0</v>
      </c>
      <c r="AD47" s="110"/>
      <c r="AE47" s="112"/>
      <c r="AF47" s="114"/>
      <c r="AG47" s="114"/>
      <c r="AH47" s="110"/>
      <c r="AI47" s="112"/>
      <c r="AJ47" s="114">
        <f t="shared" si="115"/>
        <v>0.8130081301</v>
      </c>
      <c r="AK47" s="114">
        <f t="shared" si="116"/>
        <v>0.03372203045</v>
      </c>
      <c r="AL47" s="110">
        <f t="shared" si="117"/>
        <v>3.25203252</v>
      </c>
      <c r="AM47" s="112">
        <f t="shared" si="118"/>
        <v>0.2652297097</v>
      </c>
      <c r="AN47" s="114">
        <f t="shared" si="119"/>
        <v>13.00813008</v>
      </c>
      <c r="AO47" s="114">
        <f t="shared" si="120"/>
        <v>2.333330246</v>
      </c>
      <c r="AP47" s="110">
        <f t="shared" si="121"/>
        <v>26.01626016</v>
      </c>
      <c r="AQ47" s="112">
        <f t="shared" si="122"/>
        <v>9.855793618</v>
      </c>
      <c r="AR47" s="114">
        <f t="shared" si="123"/>
        <v>32.5203252</v>
      </c>
      <c r="AS47" s="114">
        <f t="shared" si="124"/>
        <v>26.05022505</v>
      </c>
      <c r="AT47" s="110">
        <f t="shared" si="125"/>
        <v>21.95121951</v>
      </c>
      <c r="AU47" s="112">
        <f t="shared" si="126"/>
        <v>45.47800524</v>
      </c>
      <c r="AV47" s="110">
        <f t="shared" si="127"/>
        <v>2.43902439</v>
      </c>
      <c r="AW47" s="112">
        <f t="shared" si="128"/>
        <v>15.98369411</v>
      </c>
      <c r="AX47" s="25">
        <f t="shared" si="129"/>
        <v>100</v>
      </c>
      <c r="AY47" s="34">
        <f t="shared" si="130"/>
        <v>100</v>
      </c>
      <c r="AZ47" s="1"/>
      <c r="BA47" s="1"/>
      <c r="BB47" s="1"/>
      <c r="BC47" s="1"/>
      <c r="BD47" s="1"/>
      <c r="BE47" s="24">
        <v>5.0</v>
      </c>
      <c r="BF47" s="105"/>
      <c r="BG47" s="106"/>
      <c r="BH47" s="107"/>
      <c r="BI47" s="107"/>
      <c r="BJ47" s="105"/>
      <c r="BK47" s="106"/>
      <c r="BL47" s="107"/>
      <c r="BM47" s="107"/>
      <c r="BN47" s="105">
        <f t="shared" si="139"/>
        <v>0.9803921569</v>
      </c>
      <c r="BO47" s="106">
        <f t="shared" si="140"/>
        <v>0.06512678855</v>
      </c>
      <c r="BP47" s="107">
        <f t="shared" si="141"/>
        <v>8.823529412</v>
      </c>
      <c r="BQ47" s="107">
        <f t="shared" si="142"/>
        <v>1.657699596</v>
      </c>
      <c r="BR47" s="105">
        <f t="shared" si="143"/>
        <v>35.29411765</v>
      </c>
      <c r="BS47" s="106">
        <f t="shared" si="144"/>
        <v>14.57203832</v>
      </c>
      <c r="BT47" s="107">
        <f t="shared" si="145"/>
        <v>35.29411765</v>
      </c>
      <c r="BU47" s="107">
        <f t="shared" si="146"/>
        <v>31.36439902</v>
      </c>
      <c r="BV47" s="105">
        <f t="shared" si="147"/>
        <v>18.62745098</v>
      </c>
      <c r="BW47" s="106">
        <f t="shared" si="148"/>
        <v>43.20005306</v>
      </c>
      <c r="BX47" s="105">
        <f t="shared" si="149"/>
        <v>0.9803921569</v>
      </c>
      <c r="BY47" s="106">
        <f t="shared" si="150"/>
        <v>9.140683213</v>
      </c>
      <c r="BZ47" s="25">
        <f t="shared" si="151"/>
        <v>100</v>
      </c>
      <c r="CA47" s="34">
        <f t="shared" si="152"/>
        <v>100</v>
      </c>
      <c r="CB47" s="1"/>
    </row>
    <row r="48" ht="12.75" customHeight="1">
      <c r="A48" s="24">
        <v>6.0</v>
      </c>
      <c r="B48" s="110" t="str">
        <f t="shared" si="87"/>
        <v/>
      </c>
      <c r="C48" s="112" t="str">
        <f t="shared" si="88"/>
        <v/>
      </c>
      <c r="D48" s="114" t="str">
        <f t="shared" si="89"/>
        <v/>
      </c>
      <c r="E48" s="114" t="str">
        <f t="shared" si="90"/>
        <v/>
      </c>
      <c r="F48" s="110" t="str">
        <f t="shared" si="91"/>
        <v/>
      </c>
      <c r="G48" s="112" t="str">
        <f t="shared" si="92"/>
        <v/>
      </c>
      <c r="H48" s="114" t="str">
        <f t="shared" si="93"/>
        <v/>
      </c>
      <c r="I48" s="114" t="str">
        <f t="shared" si="94"/>
        <v/>
      </c>
      <c r="J48" s="110">
        <f t="shared" si="95"/>
        <v>3.333333333</v>
      </c>
      <c r="K48" s="112">
        <f t="shared" si="96"/>
        <v>0.163563051</v>
      </c>
      <c r="L48" s="114">
        <f t="shared" si="97"/>
        <v>3.333333333</v>
      </c>
      <c r="M48" s="114">
        <f t="shared" si="98"/>
        <v>0.3336334491</v>
      </c>
      <c r="N48" s="110">
        <f t="shared" si="99"/>
        <v>20</v>
      </c>
      <c r="O48" s="112">
        <f t="shared" si="100"/>
        <v>3.326619187</v>
      </c>
      <c r="P48" s="114">
        <f t="shared" si="101"/>
        <v>20</v>
      </c>
      <c r="Q48" s="114">
        <f t="shared" si="102"/>
        <v>7.878334004</v>
      </c>
      <c r="R48" s="110">
        <f t="shared" si="103"/>
        <v>43.33333333</v>
      </c>
      <c r="S48" s="112">
        <f t="shared" si="104"/>
        <v>38.55551252</v>
      </c>
      <c r="T48" s="110">
        <f t="shared" si="105"/>
        <v>10</v>
      </c>
      <c r="U48" s="112">
        <f t="shared" si="106"/>
        <v>49.74233779</v>
      </c>
      <c r="V48" s="25">
        <f t="shared" si="107"/>
        <v>100</v>
      </c>
      <c r="W48" s="34">
        <f t="shared" si="108"/>
        <v>100</v>
      </c>
      <c r="X48" s="1"/>
      <c r="Y48" s="1"/>
      <c r="Z48" s="1"/>
      <c r="AA48" s="1"/>
      <c r="AB48" s="1"/>
      <c r="AC48" s="24">
        <v>6.0</v>
      </c>
      <c r="AD48" s="110"/>
      <c r="AE48" s="112"/>
      <c r="AF48" s="114"/>
      <c r="AG48" s="114"/>
      <c r="AH48" s="110"/>
      <c r="AI48" s="112"/>
      <c r="AJ48" s="114">
        <f t="shared" si="115"/>
        <v>2.816901408</v>
      </c>
      <c r="AK48" s="114">
        <f t="shared" si="116"/>
        <v>0.08161391441</v>
      </c>
      <c r="AL48" s="110">
        <f t="shared" si="117"/>
        <v>1.408450704</v>
      </c>
      <c r="AM48" s="112">
        <f t="shared" si="118"/>
        <v>0.07322660893</v>
      </c>
      <c r="AN48" s="114">
        <f t="shared" si="119"/>
        <v>2.816901408</v>
      </c>
      <c r="AO48" s="114">
        <f t="shared" si="120"/>
        <v>0.3485785305</v>
      </c>
      <c r="AP48" s="110">
        <f t="shared" si="121"/>
        <v>29.57746479</v>
      </c>
      <c r="AQ48" s="112">
        <f t="shared" si="122"/>
        <v>8.459920277</v>
      </c>
      <c r="AR48" s="114">
        <f t="shared" si="123"/>
        <v>32.3943662</v>
      </c>
      <c r="AS48" s="114">
        <f t="shared" si="124"/>
        <v>17.33642833</v>
      </c>
      <c r="AT48" s="110">
        <f t="shared" si="125"/>
        <v>26.76056338</v>
      </c>
      <c r="AU48" s="112">
        <f t="shared" si="126"/>
        <v>39.77371785</v>
      </c>
      <c r="AV48" s="110">
        <f t="shared" si="127"/>
        <v>4.225352113</v>
      </c>
      <c r="AW48" s="112">
        <f t="shared" si="128"/>
        <v>33.92651449</v>
      </c>
      <c r="AX48" s="25">
        <f t="shared" si="129"/>
        <v>100</v>
      </c>
      <c r="AY48" s="34">
        <f t="shared" si="130"/>
        <v>100</v>
      </c>
      <c r="AZ48" s="1"/>
      <c r="BA48" s="1"/>
      <c r="BB48" s="1"/>
      <c r="BC48" s="1"/>
      <c r="BD48" s="1"/>
      <c r="BE48" s="24">
        <v>6.0</v>
      </c>
      <c r="BF48" s="105"/>
      <c r="BG48" s="106"/>
      <c r="BH48" s="107"/>
      <c r="BI48" s="107"/>
      <c r="BJ48" s="105"/>
      <c r="BK48" s="106"/>
      <c r="BL48" s="107"/>
      <c r="BM48" s="107"/>
      <c r="BN48" s="105">
        <f t="shared" si="139"/>
        <v>1.612903226</v>
      </c>
      <c r="BO48" s="106">
        <f t="shared" si="140"/>
        <v>0.1045365027</v>
      </c>
      <c r="BP48" s="107">
        <f t="shared" si="141"/>
        <v>3.225806452</v>
      </c>
      <c r="BQ48" s="107">
        <f t="shared" si="142"/>
        <v>0.4172960961</v>
      </c>
      <c r="BR48" s="105">
        <f t="shared" si="143"/>
        <v>24.19354839</v>
      </c>
      <c r="BS48" s="106">
        <f t="shared" si="144"/>
        <v>6.442322252</v>
      </c>
      <c r="BT48" s="107">
        <f t="shared" si="145"/>
        <v>29.03225806</v>
      </c>
      <c r="BU48" s="107">
        <f t="shared" si="146"/>
        <v>14.23456529</v>
      </c>
      <c r="BV48" s="105">
        <f t="shared" si="147"/>
        <v>38.70967742</v>
      </c>
      <c r="BW48" s="106">
        <f t="shared" si="148"/>
        <v>56.53056011</v>
      </c>
      <c r="BX48" s="105">
        <f t="shared" si="149"/>
        <v>3.225806452</v>
      </c>
      <c r="BY48" s="106">
        <f t="shared" si="150"/>
        <v>22.27071975</v>
      </c>
      <c r="BZ48" s="25">
        <f t="shared" si="151"/>
        <v>100</v>
      </c>
      <c r="CA48" s="34">
        <f t="shared" si="152"/>
        <v>100</v>
      </c>
      <c r="CB48" s="1"/>
    </row>
    <row r="49" ht="12.75" customHeight="1">
      <c r="A49" s="24">
        <v>7.0</v>
      </c>
      <c r="B49" s="110" t="str">
        <f t="shared" si="87"/>
        <v/>
      </c>
      <c r="C49" s="112" t="str">
        <f t="shared" si="88"/>
        <v/>
      </c>
      <c r="D49" s="114" t="str">
        <f t="shared" si="89"/>
        <v/>
      </c>
      <c r="E49" s="114" t="str">
        <f t="shared" si="90"/>
        <v/>
      </c>
      <c r="F49" s="110" t="str">
        <f t="shared" si="91"/>
        <v/>
      </c>
      <c r="G49" s="112" t="str">
        <f t="shared" si="92"/>
        <v/>
      </c>
      <c r="H49" s="114" t="str">
        <f t="shared" si="93"/>
        <v/>
      </c>
      <c r="I49" s="114" t="str">
        <f t="shared" si="94"/>
        <v/>
      </c>
      <c r="J49" s="110" t="str">
        <f t="shared" si="95"/>
        <v/>
      </c>
      <c r="K49" s="112" t="str">
        <f t="shared" si="96"/>
        <v/>
      </c>
      <c r="L49" s="114">
        <f t="shared" si="97"/>
        <v>3.03030303</v>
      </c>
      <c r="M49" s="114">
        <f t="shared" si="98"/>
        <v>0.1144616303</v>
      </c>
      <c r="N49" s="110">
        <f t="shared" si="99"/>
        <v>12.12121212</v>
      </c>
      <c r="O49" s="112">
        <f t="shared" si="100"/>
        <v>1.183779621</v>
      </c>
      <c r="P49" s="114">
        <f t="shared" si="101"/>
        <v>18.18181818</v>
      </c>
      <c r="Q49" s="114">
        <f t="shared" si="102"/>
        <v>4.18198884</v>
      </c>
      <c r="R49" s="110">
        <f t="shared" si="103"/>
        <v>45.45454545</v>
      </c>
      <c r="S49" s="112">
        <f t="shared" si="104"/>
        <v>26.99352413</v>
      </c>
      <c r="T49" s="110">
        <f t="shared" si="105"/>
        <v>21.21212121</v>
      </c>
      <c r="U49" s="112">
        <f t="shared" si="106"/>
        <v>67.52624578</v>
      </c>
      <c r="V49" s="25">
        <f t="shared" si="107"/>
        <v>100</v>
      </c>
      <c r="W49" s="34">
        <f t="shared" si="108"/>
        <v>100</v>
      </c>
      <c r="X49" s="1"/>
      <c r="Y49" s="1"/>
      <c r="Z49" s="1"/>
      <c r="AA49" s="1"/>
      <c r="AB49" s="1"/>
      <c r="AC49" s="24">
        <v>7.0</v>
      </c>
      <c r="AD49" s="110"/>
      <c r="AE49" s="112"/>
      <c r="AF49" s="114"/>
      <c r="AG49" s="114"/>
      <c r="AH49" s="110"/>
      <c r="AI49" s="112"/>
      <c r="AJ49" s="114"/>
      <c r="AK49" s="114"/>
      <c r="AL49" s="110">
        <f t="shared" si="117"/>
        <v>2.43902439</v>
      </c>
      <c r="AM49" s="112">
        <f t="shared" si="118"/>
        <v>0.2133219284</v>
      </c>
      <c r="AN49" s="114">
        <f t="shared" si="119"/>
        <v>4.87804878</v>
      </c>
      <c r="AO49" s="114">
        <f t="shared" si="120"/>
        <v>0.7570250128</v>
      </c>
      <c r="AP49" s="110">
        <f t="shared" si="121"/>
        <v>26.82926829</v>
      </c>
      <c r="AQ49" s="112">
        <f t="shared" si="122"/>
        <v>9.804598589</v>
      </c>
      <c r="AR49" s="114">
        <f t="shared" si="123"/>
        <v>31.70731707</v>
      </c>
      <c r="AS49" s="114">
        <f t="shared" si="124"/>
        <v>25.94163092</v>
      </c>
      <c r="AT49" s="110">
        <f t="shared" si="125"/>
        <v>34.14634146</v>
      </c>
      <c r="AU49" s="112">
        <f t="shared" si="126"/>
        <v>63.28342355</v>
      </c>
      <c r="AV49" s="110"/>
      <c r="AW49" s="112"/>
      <c r="AX49" s="25">
        <f t="shared" si="129"/>
        <v>100</v>
      </c>
      <c r="AY49" s="34">
        <f t="shared" si="130"/>
        <v>100</v>
      </c>
      <c r="AZ49" s="1"/>
      <c r="BA49" s="1"/>
      <c r="BB49" s="1"/>
      <c r="BC49" s="1"/>
      <c r="BD49" s="1"/>
      <c r="BE49" s="24">
        <v>7.0</v>
      </c>
      <c r="BF49" s="105"/>
      <c r="BG49" s="106"/>
      <c r="BH49" s="107"/>
      <c r="BI49" s="107"/>
      <c r="BJ49" s="105"/>
      <c r="BK49" s="106"/>
      <c r="BL49" s="107"/>
      <c r="BM49" s="107"/>
      <c r="BN49" s="105"/>
      <c r="BO49" s="106"/>
      <c r="BP49" s="107">
        <f t="shared" si="141"/>
        <v>4</v>
      </c>
      <c r="BQ49" s="107">
        <f t="shared" si="142"/>
        <v>0.6094738842</v>
      </c>
      <c r="BR49" s="105">
        <f t="shared" si="143"/>
        <v>12</v>
      </c>
      <c r="BS49" s="106">
        <f t="shared" si="144"/>
        <v>3.723074924</v>
      </c>
      <c r="BT49" s="107">
        <f t="shared" si="145"/>
        <v>38</v>
      </c>
      <c r="BU49" s="107">
        <f t="shared" si="146"/>
        <v>22.74118137</v>
      </c>
      <c r="BV49" s="105">
        <f t="shared" si="147"/>
        <v>44</v>
      </c>
      <c r="BW49" s="106">
        <f t="shared" si="148"/>
        <v>63.87008702</v>
      </c>
      <c r="BX49" s="105">
        <f t="shared" si="149"/>
        <v>2</v>
      </c>
      <c r="BY49" s="106">
        <f t="shared" si="150"/>
        <v>9.056182804</v>
      </c>
      <c r="BZ49" s="25">
        <f t="shared" si="151"/>
        <v>100</v>
      </c>
      <c r="CA49" s="34">
        <f t="shared" si="152"/>
        <v>100</v>
      </c>
      <c r="CB49" s="1"/>
    </row>
    <row r="50" ht="12.75" customHeight="1">
      <c r="A50" s="24">
        <v>8.0</v>
      </c>
      <c r="B50" s="110" t="str">
        <f t="shared" si="87"/>
        <v/>
      </c>
      <c r="C50" s="112" t="str">
        <f t="shared" si="88"/>
        <v/>
      </c>
      <c r="D50" s="114" t="str">
        <f t="shared" si="89"/>
        <v/>
      </c>
      <c r="E50" s="114" t="str">
        <f t="shared" si="90"/>
        <v/>
      </c>
      <c r="F50" s="110" t="str">
        <f t="shared" si="91"/>
        <v/>
      </c>
      <c r="G50" s="112" t="str">
        <f t="shared" si="92"/>
        <v/>
      </c>
      <c r="H50" s="114" t="str">
        <f t="shared" si="93"/>
        <v/>
      </c>
      <c r="I50" s="114" t="str">
        <f t="shared" si="94"/>
        <v/>
      </c>
      <c r="J50" s="110" t="str">
        <f t="shared" si="95"/>
        <v/>
      </c>
      <c r="K50" s="112" t="str">
        <f t="shared" si="96"/>
        <v/>
      </c>
      <c r="L50" s="114" t="str">
        <f t="shared" si="97"/>
        <v/>
      </c>
      <c r="M50" s="114" t="str">
        <f t="shared" si="98"/>
        <v/>
      </c>
      <c r="N50" s="110">
        <f t="shared" si="99"/>
        <v>30.43478261</v>
      </c>
      <c r="O50" s="112">
        <f t="shared" si="100"/>
        <v>4.212626999</v>
      </c>
      <c r="P50" s="114">
        <f t="shared" si="101"/>
        <v>17.39130435</v>
      </c>
      <c r="Q50" s="114">
        <f t="shared" si="102"/>
        <v>5.823415587</v>
      </c>
      <c r="R50" s="110">
        <f t="shared" si="103"/>
        <v>39.13043478</v>
      </c>
      <c r="S50" s="112">
        <f t="shared" si="104"/>
        <v>43.17832017</v>
      </c>
      <c r="T50" s="110">
        <f t="shared" si="105"/>
        <v>13.04347826</v>
      </c>
      <c r="U50" s="112">
        <f t="shared" si="106"/>
        <v>46.78563725</v>
      </c>
      <c r="V50" s="25">
        <f t="shared" si="107"/>
        <v>100</v>
      </c>
      <c r="W50" s="34">
        <f t="shared" si="108"/>
        <v>100</v>
      </c>
      <c r="X50" s="1"/>
      <c r="Y50" s="1"/>
      <c r="Z50" s="1"/>
      <c r="AA50" s="1"/>
      <c r="AB50" s="1"/>
      <c r="AC50" s="24">
        <v>8.0</v>
      </c>
      <c r="AD50" s="110"/>
      <c r="AE50" s="112"/>
      <c r="AF50" s="114"/>
      <c r="AG50" s="114"/>
      <c r="AH50" s="110"/>
      <c r="AI50" s="112"/>
      <c r="AJ50" s="114"/>
      <c r="AK50" s="114"/>
      <c r="AL50" s="110">
        <f t="shared" si="117"/>
        <v>7.142857143</v>
      </c>
      <c r="AM50" s="112">
        <f t="shared" si="118"/>
        <v>0.3362795958</v>
      </c>
      <c r="AN50" s="114">
        <f t="shared" si="119"/>
        <v>3.571428571</v>
      </c>
      <c r="AO50" s="114">
        <f t="shared" si="120"/>
        <v>0.2616385581</v>
      </c>
      <c r="AP50" s="110">
        <f t="shared" si="121"/>
        <v>14.28571429</v>
      </c>
      <c r="AQ50" s="112">
        <f t="shared" si="122"/>
        <v>3.537842644</v>
      </c>
      <c r="AR50" s="114">
        <f t="shared" si="123"/>
        <v>25</v>
      </c>
      <c r="AS50" s="114">
        <f t="shared" si="124"/>
        <v>10.86945302</v>
      </c>
      <c r="AT50" s="110">
        <f t="shared" si="125"/>
        <v>39.28571429</v>
      </c>
      <c r="AU50" s="112">
        <f t="shared" si="126"/>
        <v>43.74457583</v>
      </c>
      <c r="AV50" s="110">
        <f t="shared" ref="AV50:AV58" si="153">AV13*100/$AX13</f>
        <v>10.71428571</v>
      </c>
      <c r="AW50" s="112">
        <f t="shared" ref="AW50:AW58" si="154">AW13*100/$AY13</f>
        <v>41.25021036</v>
      </c>
      <c r="AX50" s="25">
        <f t="shared" si="129"/>
        <v>100</v>
      </c>
      <c r="AY50" s="34">
        <f t="shared" si="130"/>
        <v>100</v>
      </c>
      <c r="AZ50" s="1"/>
      <c r="BA50" s="1"/>
      <c r="BB50" s="1"/>
      <c r="BC50" s="1"/>
      <c r="BD50" s="1"/>
      <c r="BE50" s="24">
        <v>8.0</v>
      </c>
      <c r="BF50" s="105"/>
      <c r="BG50" s="106"/>
      <c r="BH50" s="107"/>
      <c r="BI50" s="107"/>
      <c r="BJ50" s="105"/>
      <c r="BK50" s="106"/>
      <c r="BL50" s="107"/>
      <c r="BM50" s="107"/>
      <c r="BN50" s="105"/>
      <c r="BO50" s="106"/>
      <c r="BP50" s="107">
        <f t="shared" si="141"/>
        <v>3.333333333</v>
      </c>
      <c r="BQ50" s="107">
        <f t="shared" si="142"/>
        <v>0.3205583677</v>
      </c>
      <c r="BR50" s="105">
        <f t="shared" si="143"/>
        <v>10</v>
      </c>
      <c r="BS50" s="106">
        <f t="shared" si="144"/>
        <v>2.230281175</v>
      </c>
      <c r="BT50" s="107">
        <f t="shared" si="145"/>
        <v>40</v>
      </c>
      <c r="BU50" s="107">
        <f t="shared" si="146"/>
        <v>17.38263235</v>
      </c>
      <c r="BV50" s="105">
        <f t="shared" si="147"/>
        <v>40</v>
      </c>
      <c r="BW50" s="106">
        <f t="shared" si="148"/>
        <v>40.89886599</v>
      </c>
      <c r="BX50" s="105">
        <f t="shared" si="149"/>
        <v>6.666666667</v>
      </c>
      <c r="BY50" s="106">
        <f t="shared" si="150"/>
        <v>39.16766212</v>
      </c>
      <c r="BZ50" s="25">
        <f t="shared" si="151"/>
        <v>100</v>
      </c>
      <c r="CA50" s="34">
        <f t="shared" si="152"/>
        <v>100</v>
      </c>
      <c r="CB50" s="1"/>
    </row>
    <row r="51" ht="12.75" customHeight="1">
      <c r="A51" s="24">
        <v>9.0</v>
      </c>
      <c r="B51" s="110" t="str">
        <f t="shared" si="87"/>
        <v/>
      </c>
      <c r="C51" s="112" t="str">
        <f t="shared" si="88"/>
        <v/>
      </c>
      <c r="D51" s="114" t="str">
        <f t="shared" si="89"/>
        <v/>
      </c>
      <c r="E51" s="114" t="str">
        <f t="shared" si="90"/>
        <v/>
      </c>
      <c r="F51" s="110" t="str">
        <f t="shared" si="91"/>
        <v/>
      </c>
      <c r="G51" s="112" t="str">
        <f t="shared" si="92"/>
        <v/>
      </c>
      <c r="H51" s="114" t="str">
        <f t="shared" si="93"/>
        <v/>
      </c>
      <c r="I51" s="114" t="str">
        <f t="shared" si="94"/>
        <v/>
      </c>
      <c r="J51" s="110" t="str">
        <f t="shared" si="95"/>
        <v/>
      </c>
      <c r="K51" s="112" t="str">
        <f t="shared" si="96"/>
        <v/>
      </c>
      <c r="L51" s="114" t="str">
        <f t="shared" si="97"/>
        <v/>
      </c>
      <c r="M51" s="114" t="str">
        <f t="shared" si="98"/>
        <v/>
      </c>
      <c r="N51" s="110">
        <f t="shared" si="99"/>
        <v>8</v>
      </c>
      <c r="O51" s="112">
        <f t="shared" si="100"/>
        <v>0.518226159</v>
      </c>
      <c r="P51" s="114">
        <f t="shared" si="101"/>
        <v>24</v>
      </c>
      <c r="Q51" s="114">
        <f t="shared" si="102"/>
        <v>3.32146669</v>
      </c>
      <c r="R51" s="110">
        <f t="shared" si="103"/>
        <v>44</v>
      </c>
      <c r="S51" s="112">
        <f t="shared" si="104"/>
        <v>17.89614035</v>
      </c>
      <c r="T51" s="110">
        <f t="shared" si="105"/>
        <v>24</v>
      </c>
      <c r="U51" s="112">
        <f t="shared" si="106"/>
        <v>78.2641668</v>
      </c>
      <c r="V51" s="25">
        <f t="shared" si="107"/>
        <v>100</v>
      </c>
      <c r="W51" s="34">
        <f t="shared" si="108"/>
        <v>100</v>
      </c>
      <c r="X51" s="1"/>
      <c r="Y51" s="1"/>
      <c r="Z51" s="1"/>
      <c r="AA51" s="1"/>
      <c r="AB51" s="1"/>
      <c r="AC51" s="24">
        <v>9.0</v>
      </c>
      <c r="AD51" s="110"/>
      <c r="AE51" s="112"/>
      <c r="AF51" s="114"/>
      <c r="AG51" s="114"/>
      <c r="AH51" s="110"/>
      <c r="AI51" s="112"/>
      <c r="AJ51" s="114"/>
      <c r="AK51" s="114"/>
      <c r="AL51" s="110"/>
      <c r="AM51" s="112"/>
      <c r="AN51" s="114">
        <f t="shared" si="119"/>
        <v>2.564102564</v>
      </c>
      <c r="AO51" s="114">
        <f t="shared" si="120"/>
        <v>0.2820687072</v>
      </c>
      <c r="AP51" s="110">
        <f t="shared" si="121"/>
        <v>5.128205128</v>
      </c>
      <c r="AQ51" s="112">
        <f t="shared" si="122"/>
        <v>0.976716178</v>
      </c>
      <c r="AR51" s="114">
        <f t="shared" si="123"/>
        <v>33.33333333</v>
      </c>
      <c r="AS51" s="114">
        <f t="shared" si="124"/>
        <v>13.69817975</v>
      </c>
      <c r="AT51" s="110">
        <f t="shared" si="125"/>
        <v>53.84615385</v>
      </c>
      <c r="AU51" s="112">
        <f t="shared" si="126"/>
        <v>63.52218053</v>
      </c>
      <c r="AV51" s="110">
        <f t="shared" si="153"/>
        <v>5.128205128</v>
      </c>
      <c r="AW51" s="112">
        <f t="shared" si="154"/>
        <v>21.52085483</v>
      </c>
      <c r="AX51" s="25">
        <f t="shared" si="129"/>
        <v>100</v>
      </c>
      <c r="AY51" s="34">
        <f t="shared" si="130"/>
        <v>100</v>
      </c>
      <c r="AZ51" s="1"/>
      <c r="BA51" s="1"/>
      <c r="BB51" s="1"/>
      <c r="BC51" s="1"/>
      <c r="BD51" s="1"/>
      <c r="BE51" s="24">
        <v>9.0</v>
      </c>
      <c r="BF51" s="105"/>
      <c r="BG51" s="106"/>
      <c r="BH51" s="107"/>
      <c r="BI51" s="107"/>
      <c r="BJ51" s="105"/>
      <c r="BK51" s="106"/>
      <c r="BL51" s="107"/>
      <c r="BM51" s="107"/>
      <c r="BN51" s="105"/>
      <c r="BO51" s="106"/>
      <c r="BP51" s="107"/>
      <c r="BQ51" s="107"/>
      <c r="BR51" s="105">
        <f t="shared" si="143"/>
        <v>9.090909091</v>
      </c>
      <c r="BS51" s="106">
        <f t="shared" si="144"/>
        <v>1.875275982</v>
      </c>
      <c r="BT51" s="107">
        <f t="shared" si="145"/>
        <v>27.27272727</v>
      </c>
      <c r="BU51" s="107">
        <f t="shared" si="146"/>
        <v>10.06645254</v>
      </c>
      <c r="BV51" s="105">
        <f t="shared" si="147"/>
        <v>51.51515152</v>
      </c>
      <c r="BW51" s="106">
        <f t="shared" si="148"/>
        <v>51.81339545</v>
      </c>
      <c r="BX51" s="105">
        <f t="shared" si="149"/>
        <v>12.12121212</v>
      </c>
      <c r="BY51" s="106">
        <f t="shared" si="150"/>
        <v>36.24487602</v>
      </c>
      <c r="BZ51" s="25">
        <f t="shared" si="151"/>
        <v>100</v>
      </c>
      <c r="CA51" s="34">
        <f t="shared" si="152"/>
        <v>100</v>
      </c>
      <c r="CB51" s="1"/>
    </row>
    <row r="52" ht="12.75" customHeight="1">
      <c r="A52" s="24">
        <v>10.0</v>
      </c>
      <c r="B52" s="110" t="str">
        <f t="shared" si="87"/>
        <v/>
      </c>
      <c r="C52" s="112" t="str">
        <f t="shared" si="88"/>
        <v/>
      </c>
      <c r="D52" s="114" t="str">
        <f t="shared" si="89"/>
        <v/>
      </c>
      <c r="E52" s="114" t="str">
        <f t="shared" si="90"/>
        <v/>
      </c>
      <c r="F52" s="110" t="str">
        <f t="shared" si="91"/>
        <v/>
      </c>
      <c r="G52" s="112" t="str">
        <f t="shared" si="92"/>
        <v/>
      </c>
      <c r="H52" s="114" t="str">
        <f t="shared" si="93"/>
        <v/>
      </c>
      <c r="I52" s="114" t="str">
        <f t="shared" si="94"/>
        <v/>
      </c>
      <c r="J52" s="110" t="str">
        <f t="shared" si="95"/>
        <v/>
      </c>
      <c r="K52" s="112" t="str">
        <f t="shared" si="96"/>
        <v/>
      </c>
      <c r="L52" s="114" t="str">
        <f t="shared" si="97"/>
        <v/>
      </c>
      <c r="M52" s="114" t="str">
        <f t="shared" si="98"/>
        <v/>
      </c>
      <c r="N52" s="110">
        <f t="shared" si="99"/>
        <v>13.63636364</v>
      </c>
      <c r="O52" s="112">
        <f t="shared" si="100"/>
        <v>1.041475282</v>
      </c>
      <c r="P52" s="114">
        <f t="shared" si="101"/>
        <v>22.72727273</v>
      </c>
      <c r="Q52" s="114">
        <f t="shared" si="102"/>
        <v>2.496728656</v>
      </c>
      <c r="R52" s="110">
        <f t="shared" si="103"/>
        <v>50</v>
      </c>
      <c r="S52" s="112">
        <f t="shared" si="104"/>
        <v>17.12876495</v>
      </c>
      <c r="T52" s="110">
        <f t="shared" si="105"/>
        <v>13.63636364</v>
      </c>
      <c r="U52" s="112">
        <f t="shared" si="106"/>
        <v>79.33303111</v>
      </c>
      <c r="V52" s="25">
        <f t="shared" si="107"/>
        <v>100</v>
      </c>
      <c r="W52" s="34">
        <f t="shared" si="108"/>
        <v>100</v>
      </c>
      <c r="X52" s="1"/>
      <c r="Y52" s="1"/>
      <c r="Z52" s="1"/>
      <c r="AA52" s="1"/>
      <c r="AB52" s="1"/>
      <c r="AC52" s="24">
        <v>10.0</v>
      </c>
      <c r="AD52" s="110"/>
      <c r="AE52" s="112"/>
      <c r="AF52" s="114"/>
      <c r="AG52" s="114"/>
      <c r="AH52" s="110"/>
      <c r="AI52" s="112"/>
      <c r="AJ52" s="114"/>
      <c r="AK52" s="114"/>
      <c r="AL52" s="110"/>
      <c r="AM52" s="112"/>
      <c r="AN52" s="114"/>
      <c r="AO52" s="114"/>
      <c r="AP52" s="110">
        <f t="shared" si="121"/>
        <v>7.692307692</v>
      </c>
      <c r="AQ52" s="112">
        <f t="shared" si="122"/>
        <v>0.2936665351</v>
      </c>
      <c r="AR52" s="114">
        <f t="shared" si="123"/>
        <v>7.692307692</v>
      </c>
      <c r="AS52" s="114">
        <f t="shared" si="124"/>
        <v>0.4691529692</v>
      </c>
      <c r="AT52" s="110">
        <f t="shared" si="125"/>
        <v>69.23076923</v>
      </c>
      <c r="AU52" s="112">
        <f t="shared" si="126"/>
        <v>20.03444537</v>
      </c>
      <c r="AV52" s="110">
        <f t="shared" si="153"/>
        <v>15.38461538</v>
      </c>
      <c r="AW52" s="112">
        <f t="shared" si="154"/>
        <v>79.20273513</v>
      </c>
      <c r="AX52" s="25">
        <f t="shared" si="129"/>
        <v>100</v>
      </c>
      <c r="AY52" s="34">
        <f t="shared" si="130"/>
        <v>100</v>
      </c>
      <c r="AZ52" s="1"/>
      <c r="BA52" s="1"/>
      <c r="BB52" s="1"/>
      <c r="BC52" s="1"/>
      <c r="BD52" s="1"/>
      <c r="BE52" s="24">
        <v>10.0</v>
      </c>
      <c r="BF52" s="105"/>
      <c r="BG52" s="106"/>
      <c r="BH52" s="107"/>
      <c r="BI52" s="107"/>
      <c r="BJ52" s="105"/>
      <c r="BK52" s="106"/>
      <c r="BL52" s="107"/>
      <c r="BM52" s="107"/>
      <c r="BN52" s="105"/>
      <c r="BO52" s="106"/>
      <c r="BP52" s="107"/>
      <c r="BQ52" s="107"/>
      <c r="BR52" s="105">
        <f t="shared" si="143"/>
        <v>16.66666667</v>
      </c>
      <c r="BS52" s="106">
        <f t="shared" si="144"/>
        <v>2.72960135</v>
      </c>
      <c r="BT52" s="107">
        <f t="shared" si="145"/>
        <v>25</v>
      </c>
      <c r="BU52" s="107">
        <f t="shared" si="146"/>
        <v>6.708461459</v>
      </c>
      <c r="BV52" s="105">
        <f t="shared" si="147"/>
        <v>33.33333333</v>
      </c>
      <c r="BW52" s="106">
        <f t="shared" si="148"/>
        <v>35.55420383</v>
      </c>
      <c r="BX52" s="105">
        <f t="shared" si="149"/>
        <v>25</v>
      </c>
      <c r="BY52" s="106">
        <f t="shared" si="150"/>
        <v>55.00773336</v>
      </c>
      <c r="BZ52" s="25">
        <f t="shared" si="151"/>
        <v>100</v>
      </c>
      <c r="CA52" s="34">
        <f t="shared" si="152"/>
        <v>100</v>
      </c>
      <c r="CB52" s="1"/>
    </row>
    <row r="53" ht="12.75" customHeight="1">
      <c r="A53" s="42" t="s">
        <v>34</v>
      </c>
      <c r="B53" s="110" t="str">
        <f t="shared" si="87"/>
        <v/>
      </c>
      <c r="C53" s="112" t="str">
        <f t="shared" si="88"/>
        <v/>
      </c>
      <c r="D53" s="114" t="str">
        <f t="shared" si="89"/>
        <v/>
      </c>
      <c r="E53" s="114" t="str">
        <f t="shared" si="90"/>
        <v/>
      </c>
      <c r="F53" s="110" t="str">
        <f t="shared" si="91"/>
        <v/>
      </c>
      <c r="G53" s="112" t="str">
        <f t="shared" si="92"/>
        <v/>
      </c>
      <c r="H53" s="114" t="str">
        <f t="shared" si="93"/>
        <v/>
      </c>
      <c r="I53" s="114" t="str">
        <f t="shared" si="94"/>
        <v/>
      </c>
      <c r="J53" s="110" t="str">
        <f t="shared" si="95"/>
        <v/>
      </c>
      <c r="K53" s="112" t="str">
        <f t="shared" si="96"/>
        <v/>
      </c>
      <c r="L53" s="114" t="str">
        <f t="shared" si="97"/>
        <v/>
      </c>
      <c r="M53" s="114" t="str">
        <f t="shared" si="98"/>
        <v/>
      </c>
      <c r="N53" s="110">
        <f t="shared" si="99"/>
        <v>3.75</v>
      </c>
      <c r="O53" s="112">
        <f t="shared" si="100"/>
        <v>0.1984721599</v>
      </c>
      <c r="P53" s="114">
        <f t="shared" si="101"/>
        <v>11.25</v>
      </c>
      <c r="Q53" s="114">
        <f t="shared" si="102"/>
        <v>1.140637489</v>
      </c>
      <c r="R53" s="110">
        <f t="shared" si="103"/>
        <v>55</v>
      </c>
      <c r="S53" s="112">
        <f t="shared" si="104"/>
        <v>20.32745228</v>
      </c>
      <c r="T53" s="110">
        <f t="shared" si="105"/>
        <v>30</v>
      </c>
      <c r="U53" s="112">
        <f t="shared" si="106"/>
        <v>78.33343807</v>
      </c>
      <c r="V53" s="25">
        <f t="shared" si="107"/>
        <v>100</v>
      </c>
      <c r="W53" s="34">
        <f t="shared" si="108"/>
        <v>100</v>
      </c>
      <c r="X53" s="1"/>
      <c r="Y53" s="1"/>
      <c r="Z53" s="1"/>
      <c r="AA53" s="1"/>
      <c r="AB53" s="1"/>
      <c r="AC53" s="42" t="s">
        <v>34</v>
      </c>
      <c r="AD53" s="110"/>
      <c r="AE53" s="112"/>
      <c r="AF53" s="114"/>
      <c r="AG53" s="114"/>
      <c r="AH53" s="110"/>
      <c r="AI53" s="112"/>
      <c r="AJ53" s="114"/>
      <c r="AK53" s="114"/>
      <c r="AL53" s="110">
        <f>AL16*100/$AX16</f>
        <v>1.123595506</v>
      </c>
      <c r="AM53" s="112">
        <f>AM16*100/$AY16</f>
        <v>0.015753631</v>
      </c>
      <c r="AN53" s="114">
        <f>AN16*100/$AX16</f>
        <v>0</v>
      </c>
      <c r="AO53" s="114">
        <f>AO16*100/$AY16</f>
        <v>0</v>
      </c>
      <c r="AP53" s="110">
        <f t="shared" si="121"/>
        <v>3.370786517</v>
      </c>
      <c r="AQ53" s="112">
        <f t="shared" si="122"/>
        <v>0.2909550912</v>
      </c>
      <c r="AR53" s="114">
        <f t="shared" si="123"/>
        <v>6.741573034</v>
      </c>
      <c r="AS53" s="114">
        <f t="shared" si="124"/>
        <v>1.215362863</v>
      </c>
      <c r="AT53" s="110">
        <f t="shared" si="125"/>
        <v>69.66292135</v>
      </c>
      <c r="AU53" s="112">
        <f t="shared" si="126"/>
        <v>42.32605427</v>
      </c>
      <c r="AV53" s="110">
        <f t="shared" si="153"/>
        <v>19.1011236</v>
      </c>
      <c r="AW53" s="112">
        <f t="shared" si="154"/>
        <v>56.15187415</v>
      </c>
      <c r="AX53" s="25">
        <f t="shared" si="129"/>
        <v>100</v>
      </c>
      <c r="AY53" s="34">
        <f t="shared" si="130"/>
        <v>100</v>
      </c>
      <c r="AZ53" s="1"/>
      <c r="BA53" s="1"/>
      <c r="BB53" s="1"/>
      <c r="BC53" s="1"/>
      <c r="BD53" s="1"/>
      <c r="BE53" s="42" t="s">
        <v>34</v>
      </c>
      <c r="BF53" s="105"/>
      <c r="BG53" s="106"/>
      <c r="BH53" s="107"/>
      <c r="BI53" s="107"/>
      <c r="BJ53" s="105"/>
      <c r="BK53" s="106"/>
      <c r="BL53" s="107"/>
      <c r="BM53" s="107"/>
      <c r="BN53" s="105"/>
      <c r="BO53" s="106"/>
      <c r="BP53" s="107"/>
      <c r="BQ53" s="107"/>
      <c r="BR53" s="105">
        <f t="shared" si="143"/>
        <v>1.515151515</v>
      </c>
      <c r="BS53" s="106">
        <f t="shared" si="144"/>
        <v>0.1564622453</v>
      </c>
      <c r="BT53" s="107">
        <f t="shared" si="145"/>
        <v>7.575757576</v>
      </c>
      <c r="BU53" s="107">
        <f t="shared" si="146"/>
        <v>1.672252749</v>
      </c>
      <c r="BV53" s="105">
        <f t="shared" si="147"/>
        <v>74.24242424</v>
      </c>
      <c r="BW53" s="106">
        <f t="shared" si="148"/>
        <v>57.06518321</v>
      </c>
      <c r="BX53" s="105">
        <f t="shared" si="149"/>
        <v>16.66666667</v>
      </c>
      <c r="BY53" s="106">
        <f t="shared" si="150"/>
        <v>41.1061018</v>
      </c>
      <c r="BZ53" s="25">
        <f t="shared" si="151"/>
        <v>100</v>
      </c>
      <c r="CA53" s="34">
        <f t="shared" si="152"/>
        <v>100</v>
      </c>
      <c r="CB53" s="1"/>
    </row>
    <row r="54" ht="12.75" customHeight="1">
      <c r="A54" s="43" t="s">
        <v>35</v>
      </c>
      <c r="B54" s="110" t="str">
        <f t="shared" si="87"/>
        <v/>
      </c>
      <c r="C54" s="112" t="str">
        <f t="shared" si="88"/>
        <v/>
      </c>
      <c r="D54" s="114" t="str">
        <f t="shared" si="89"/>
        <v/>
      </c>
      <c r="E54" s="114" t="str">
        <f t="shared" si="90"/>
        <v/>
      </c>
      <c r="F54" s="110" t="str">
        <f t="shared" si="91"/>
        <v/>
      </c>
      <c r="G54" s="112" t="str">
        <f t="shared" si="92"/>
        <v/>
      </c>
      <c r="H54" s="114" t="str">
        <f t="shared" si="93"/>
        <v/>
      </c>
      <c r="I54" s="114" t="str">
        <f t="shared" si="94"/>
        <v/>
      </c>
      <c r="J54" s="110" t="str">
        <f t="shared" si="95"/>
        <v/>
      </c>
      <c r="K54" s="112" t="str">
        <f t="shared" si="96"/>
        <v/>
      </c>
      <c r="L54" s="114" t="str">
        <f t="shared" si="97"/>
        <v/>
      </c>
      <c r="M54" s="114" t="str">
        <f t="shared" si="98"/>
        <v/>
      </c>
      <c r="N54" s="110" t="str">
        <f t="shared" si="99"/>
        <v/>
      </c>
      <c r="O54" s="112" t="str">
        <f t="shared" si="100"/>
        <v/>
      </c>
      <c r="P54" s="114" t="str">
        <f t="shared" si="101"/>
        <v/>
      </c>
      <c r="Q54" s="114" t="str">
        <f t="shared" si="102"/>
        <v/>
      </c>
      <c r="R54" s="110">
        <f t="shared" si="103"/>
        <v>44</v>
      </c>
      <c r="S54" s="112">
        <f t="shared" si="104"/>
        <v>7.226518188</v>
      </c>
      <c r="T54" s="110">
        <f t="shared" si="105"/>
        <v>56</v>
      </c>
      <c r="U54" s="112">
        <f t="shared" si="106"/>
        <v>92.77348181</v>
      </c>
      <c r="V54" s="25">
        <f t="shared" si="107"/>
        <v>100</v>
      </c>
      <c r="W54" s="34">
        <f t="shared" si="108"/>
        <v>100</v>
      </c>
      <c r="X54" s="1"/>
      <c r="Y54" s="1"/>
      <c r="Z54" s="1"/>
      <c r="AA54" s="1"/>
      <c r="AB54" s="1"/>
      <c r="AC54" s="43" t="s">
        <v>35</v>
      </c>
      <c r="AD54" s="110"/>
      <c r="AE54" s="112"/>
      <c r="AF54" s="114"/>
      <c r="AG54" s="114"/>
      <c r="AH54" s="110"/>
      <c r="AI54" s="112"/>
      <c r="AJ54" s="114"/>
      <c r="AK54" s="114"/>
      <c r="AL54" s="110"/>
      <c r="AM54" s="112"/>
      <c r="AN54" s="114"/>
      <c r="AO54" s="114"/>
      <c r="AP54" s="110"/>
      <c r="AQ54" s="112"/>
      <c r="AR54" s="114">
        <f t="shared" si="123"/>
        <v>6.451612903</v>
      </c>
      <c r="AS54" s="114">
        <f t="shared" si="124"/>
        <v>0.593207509</v>
      </c>
      <c r="AT54" s="110">
        <f t="shared" si="125"/>
        <v>54.83870968</v>
      </c>
      <c r="AU54" s="112">
        <f t="shared" si="126"/>
        <v>15.54293827</v>
      </c>
      <c r="AV54" s="110">
        <f t="shared" si="153"/>
        <v>38.70967742</v>
      </c>
      <c r="AW54" s="112">
        <f t="shared" si="154"/>
        <v>83.86385422</v>
      </c>
      <c r="AX54" s="25">
        <f t="shared" si="129"/>
        <v>100</v>
      </c>
      <c r="AY54" s="34">
        <f t="shared" si="130"/>
        <v>100</v>
      </c>
      <c r="AZ54" s="1"/>
      <c r="BA54" s="1"/>
      <c r="BB54" s="1"/>
      <c r="BC54" s="1"/>
      <c r="BD54" s="1"/>
      <c r="BE54" s="43" t="s">
        <v>35</v>
      </c>
      <c r="BF54" s="105"/>
      <c r="BG54" s="106"/>
      <c r="BH54" s="107"/>
      <c r="BI54" s="107"/>
      <c r="BJ54" s="105"/>
      <c r="BK54" s="106"/>
      <c r="BL54" s="107"/>
      <c r="BM54" s="107"/>
      <c r="BN54" s="105"/>
      <c r="BO54" s="106"/>
      <c r="BP54" s="107"/>
      <c r="BQ54" s="107"/>
      <c r="BR54" s="105"/>
      <c r="BS54" s="106"/>
      <c r="BT54" s="107"/>
      <c r="BU54" s="107"/>
      <c r="BV54" s="105">
        <f t="shared" si="147"/>
        <v>51.85185185</v>
      </c>
      <c r="BW54" s="106">
        <f t="shared" si="148"/>
        <v>26.01783328</v>
      </c>
      <c r="BX54" s="105">
        <f t="shared" si="149"/>
        <v>48.14814815</v>
      </c>
      <c r="BY54" s="106">
        <f t="shared" si="150"/>
        <v>73.98216672</v>
      </c>
      <c r="BZ54" s="25">
        <f t="shared" si="151"/>
        <v>100</v>
      </c>
      <c r="CA54" s="34">
        <f t="shared" si="152"/>
        <v>100</v>
      </c>
      <c r="CB54" s="1"/>
    </row>
    <row r="55" ht="12.75" customHeight="1">
      <c r="A55" s="44" t="s">
        <v>36</v>
      </c>
      <c r="B55" s="110" t="str">
        <f t="shared" si="87"/>
        <v/>
      </c>
      <c r="C55" s="112" t="str">
        <f t="shared" si="88"/>
        <v/>
      </c>
      <c r="D55" s="114" t="str">
        <f t="shared" si="89"/>
        <v/>
      </c>
      <c r="E55" s="114" t="str">
        <f t="shared" si="90"/>
        <v/>
      </c>
      <c r="F55" s="110" t="str">
        <f t="shared" si="91"/>
        <v/>
      </c>
      <c r="G55" s="112" t="str">
        <f t="shared" si="92"/>
        <v/>
      </c>
      <c r="H55" s="114" t="str">
        <f t="shared" si="93"/>
        <v/>
      </c>
      <c r="I55" s="114" t="str">
        <f t="shared" si="94"/>
        <v/>
      </c>
      <c r="J55" s="110" t="str">
        <f t="shared" si="95"/>
        <v/>
      </c>
      <c r="K55" s="112" t="str">
        <f t="shared" si="96"/>
        <v/>
      </c>
      <c r="L55" s="114" t="str">
        <f t="shared" si="97"/>
        <v/>
      </c>
      <c r="M55" s="114" t="str">
        <f t="shared" si="98"/>
        <v/>
      </c>
      <c r="N55" s="110" t="str">
        <f t="shared" si="99"/>
        <v/>
      </c>
      <c r="O55" s="112" t="str">
        <f t="shared" si="100"/>
        <v/>
      </c>
      <c r="P55" s="114">
        <f t="shared" si="101"/>
        <v>3.703703704</v>
      </c>
      <c r="Q55" s="114">
        <f t="shared" si="102"/>
        <v>0.08103067306</v>
      </c>
      <c r="R55" s="110">
        <f t="shared" si="103"/>
        <v>7.407407407</v>
      </c>
      <c r="S55" s="112">
        <f t="shared" si="104"/>
        <v>0.3687097481</v>
      </c>
      <c r="T55" s="110">
        <f t="shared" si="105"/>
        <v>88.88888889</v>
      </c>
      <c r="U55" s="112">
        <f t="shared" si="106"/>
        <v>99.55025958</v>
      </c>
      <c r="V55" s="25">
        <f t="shared" si="107"/>
        <v>100</v>
      </c>
      <c r="W55" s="34">
        <f t="shared" si="108"/>
        <v>100</v>
      </c>
      <c r="X55" s="1"/>
      <c r="Y55" s="1"/>
      <c r="Z55" s="1"/>
      <c r="AA55" s="1"/>
      <c r="AB55" s="1"/>
      <c r="AC55" s="44" t="s">
        <v>36</v>
      </c>
      <c r="AD55" s="110"/>
      <c r="AE55" s="112"/>
      <c r="AF55" s="114"/>
      <c r="AG55" s="114"/>
      <c r="AH55" s="110"/>
      <c r="AI55" s="112"/>
      <c r="AJ55" s="114"/>
      <c r="AK55" s="114"/>
      <c r="AL55" s="110"/>
      <c r="AM55" s="112"/>
      <c r="AN55" s="114"/>
      <c r="AO55" s="114"/>
      <c r="AP55" s="110"/>
      <c r="AQ55" s="112"/>
      <c r="AR55" s="114"/>
      <c r="AS55" s="114"/>
      <c r="AT55" s="110">
        <f t="shared" si="125"/>
        <v>12.90322581</v>
      </c>
      <c r="AU55" s="112">
        <f t="shared" si="126"/>
        <v>2.418061103</v>
      </c>
      <c r="AV55" s="110">
        <f t="shared" si="153"/>
        <v>87.09677419</v>
      </c>
      <c r="AW55" s="112">
        <f t="shared" si="154"/>
        <v>97.5819389</v>
      </c>
      <c r="AX55" s="25">
        <f t="shared" si="129"/>
        <v>100</v>
      </c>
      <c r="AY55" s="34">
        <f t="shared" si="130"/>
        <v>100</v>
      </c>
      <c r="AZ55" s="1"/>
      <c r="BA55" s="1"/>
      <c r="BB55" s="1"/>
      <c r="BC55" s="1"/>
      <c r="BD55" s="1"/>
      <c r="BE55" s="44" t="s">
        <v>36</v>
      </c>
      <c r="BF55" s="105"/>
      <c r="BG55" s="106"/>
      <c r="BH55" s="107"/>
      <c r="BI55" s="107"/>
      <c r="BJ55" s="105"/>
      <c r="BK55" s="106"/>
      <c r="BL55" s="107"/>
      <c r="BM55" s="107"/>
      <c r="BN55" s="105"/>
      <c r="BO55" s="106"/>
      <c r="BP55" s="107"/>
      <c r="BQ55" s="107"/>
      <c r="BR55" s="105"/>
      <c r="BS55" s="106"/>
      <c r="BT55" s="107"/>
      <c r="BU55" s="107"/>
      <c r="BV55" s="105">
        <f t="shared" si="147"/>
        <v>16.66666667</v>
      </c>
      <c r="BW55" s="106">
        <f t="shared" si="148"/>
        <v>3.57019402</v>
      </c>
      <c r="BX55" s="105">
        <f t="shared" si="149"/>
        <v>83.33333333</v>
      </c>
      <c r="BY55" s="106">
        <f t="shared" si="150"/>
        <v>96.42980598</v>
      </c>
      <c r="BZ55" s="25">
        <f t="shared" si="151"/>
        <v>100</v>
      </c>
      <c r="CA55" s="34">
        <f t="shared" si="152"/>
        <v>100</v>
      </c>
      <c r="CB55" s="1"/>
    </row>
    <row r="56" ht="12.75" customHeight="1">
      <c r="A56" s="44" t="s">
        <v>37</v>
      </c>
      <c r="B56" s="110" t="str">
        <f t="shared" si="87"/>
        <v/>
      </c>
      <c r="C56" s="112" t="str">
        <f t="shared" si="88"/>
        <v/>
      </c>
      <c r="D56" s="114" t="str">
        <f t="shared" si="89"/>
        <v/>
      </c>
      <c r="E56" s="114" t="str">
        <f t="shared" si="90"/>
        <v/>
      </c>
      <c r="F56" s="110" t="str">
        <f t="shared" si="91"/>
        <v/>
      </c>
      <c r="G56" s="112" t="str">
        <f t="shared" si="92"/>
        <v/>
      </c>
      <c r="H56" s="114" t="str">
        <f t="shared" si="93"/>
        <v/>
      </c>
      <c r="I56" s="114" t="str">
        <f t="shared" si="94"/>
        <v/>
      </c>
      <c r="J56" s="110" t="str">
        <f t="shared" si="95"/>
        <v/>
      </c>
      <c r="K56" s="112" t="str">
        <f t="shared" si="96"/>
        <v/>
      </c>
      <c r="L56" s="114" t="str">
        <f t="shared" si="97"/>
        <v/>
      </c>
      <c r="M56" s="114" t="str">
        <f t="shared" si="98"/>
        <v/>
      </c>
      <c r="N56" s="110" t="str">
        <f t="shared" si="99"/>
        <v/>
      </c>
      <c r="O56" s="112" t="str">
        <f t="shared" si="100"/>
        <v/>
      </c>
      <c r="P56" s="114" t="str">
        <f t="shared" si="101"/>
        <v/>
      </c>
      <c r="Q56" s="114" t="str">
        <f t="shared" si="102"/>
        <v/>
      </c>
      <c r="R56" s="110" t="str">
        <f t="shared" si="103"/>
        <v/>
      </c>
      <c r="S56" s="112" t="str">
        <f t="shared" si="104"/>
        <v/>
      </c>
      <c r="T56" s="110">
        <f t="shared" si="105"/>
        <v>100</v>
      </c>
      <c r="U56" s="112">
        <f t="shared" si="106"/>
        <v>100</v>
      </c>
      <c r="V56" s="25">
        <f t="shared" si="107"/>
        <v>100</v>
      </c>
      <c r="W56" s="34">
        <f t="shared" si="108"/>
        <v>100</v>
      </c>
      <c r="X56" s="1"/>
      <c r="Y56" s="1"/>
      <c r="Z56" s="1"/>
      <c r="AA56" s="1"/>
      <c r="AB56" s="1"/>
      <c r="AC56" s="44" t="s">
        <v>37</v>
      </c>
      <c r="AD56" s="110"/>
      <c r="AE56" s="112"/>
      <c r="AF56" s="114"/>
      <c r="AG56" s="114"/>
      <c r="AH56" s="110"/>
      <c r="AI56" s="112"/>
      <c r="AJ56" s="114"/>
      <c r="AK56" s="114"/>
      <c r="AL56" s="110"/>
      <c r="AM56" s="112"/>
      <c r="AN56" s="114"/>
      <c r="AO56" s="114"/>
      <c r="AP56" s="110"/>
      <c r="AQ56" s="112"/>
      <c r="AR56" s="114"/>
      <c r="AS56" s="114"/>
      <c r="AT56" s="110"/>
      <c r="AU56" s="112"/>
      <c r="AV56" s="110">
        <f t="shared" si="153"/>
        <v>100</v>
      </c>
      <c r="AW56" s="112">
        <f t="shared" si="154"/>
        <v>100</v>
      </c>
      <c r="AX56" s="25">
        <f t="shared" si="129"/>
        <v>100</v>
      </c>
      <c r="AY56" s="34">
        <f t="shared" si="130"/>
        <v>100</v>
      </c>
      <c r="AZ56" s="1"/>
      <c r="BA56" s="1"/>
      <c r="BB56" s="1"/>
      <c r="BC56" s="1"/>
      <c r="BD56" s="1"/>
      <c r="BE56" s="44" t="s">
        <v>37</v>
      </c>
      <c r="BF56" s="105"/>
      <c r="BG56" s="106"/>
      <c r="BH56" s="107"/>
      <c r="BI56" s="107"/>
      <c r="BJ56" s="105"/>
      <c r="BK56" s="106"/>
      <c r="BL56" s="107"/>
      <c r="BM56" s="107"/>
      <c r="BN56" s="105"/>
      <c r="BO56" s="106"/>
      <c r="BP56" s="107"/>
      <c r="BQ56" s="107"/>
      <c r="BR56" s="105"/>
      <c r="BS56" s="106"/>
      <c r="BT56" s="107"/>
      <c r="BU56" s="107"/>
      <c r="BV56" s="105"/>
      <c r="BW56" s="106"/>
      <c r="BX56" s="25">
        <f t="shared" si="149"/>
        <v>100</v>
      </c>
      <c r="BY56" s="26">
        <f t="shared" si="150"/>
        <v>100</v>
      </c>
      <c r="BZ56" s="25">
        <f t="shared" si="151"/>
        <v>100</v>
      </c>
      <c r="CA56" s="34">
        <f t="shared" si="152"/>
        <v>100</v>
      </c>
      <c r="CB56" s="1"/>
    </row>
    <row r="57" ht="12.75" customHeight="1">
      <c r="A57" s="45" t="s">
        <v>38</v>
      </c>
      <c r="B57" s="135" t="str">
        <f t="shared" si="87"/>
        <v/>
      </c>
      <c r="C57" s="136" t="str">
        <f t="shared" si="88"/>
        <v/>
      </c>
      <c r="D57" s="137" t="str">
        <f t="shared" si="89"/>
        <v/>
      </c>
      <c r="E57" s="137" t="str">
        <f t="shared" si="90"/>
        <v/>
      </c>
      <c r="F57" s="135" t="str">
        <f t="shared" si="91"/>
        <v/>
      </c>
      <c r="G57" s="136" t="str">
        <f t="shared" si="92"/>
        <v/>
      </c>
      <c r="H57" s="137" t="str">
        <f t="shared" si="93"/>
        <v/>
      </c>
      <c r="I57" s="137" t="str">
        <f t="shared" si="94"/>
        <v/>
      </c>
      <c r="J57" s="135" t="str">
        <f t="shared" si="95"/>
        <v/>
      </c>
      <c r="K57" s="136" t="str">
        <f t="shared" si="96"/>
        <v/>
      </c>
      <c r="L57" s="137" t="str">
        <f t="shared" si="97"/>
        <v/>
      </c>
      <c r="M57" s="137" t="str">
        <f t="shared" si="98"/>
        <v/>
      </c>
      <c r="N57" s="135" t="str">
        <f t="shared" si="99"/>
        <v/>
      </c>
      <c r="O57" s="136" t="str">
        <f t="shared" si="100"/>
        <v/>
      </c>
      <c r="P57" s="137" t="str">
        <f t="shared" si="101"/>
        <v/>
      </c>
      <c r="Q57" s="137" t="str">
        <f t="shared" si="102"/>
        <v/>
      </c>
      <c r="R57" s="135" t="str">
        <f t="shared" si="103"/>
        <v/>
      </c>
      <c r="S57" s="136" t="str">
        <f t="shared" si="104"/>
        <v/>
      </c>
      <c r="T57" s="135" t="str">
        <f t="shared" si="105"/>
        <v/>
      </c>
      <c r="U57" s="136" t="str">
        <f t="shared" si="106"/>
        <v/>
      </c>
      <c r="V57" s="46" t="str">
        <f t="shared" si="107"/>
        <v>#DIV/0!</v>
      </c>
      <c r="W57" s="54" t="str">
        <f t="shared" si="108"/>
        <v>#DIV/0!</v>
      </c>
      <c r="X57" s="1"/>
      <c r="Y57" s="1"/>
      <c r="Z57" s="1"/>
      <c r="AA57" s="1"/>
      <c r="AB57" s="1"/>
      <c r="AC57" s="45" t="s">
        <v>38</v>
      </c>
      <c r="AD57" s="135"/>
      <c r="AE57" s="136"/>
      <c r="AF57" s="137"/>
      <c r="AG57" s="137"/>
      <c r="AH57" s="135"/>
      <c r="AI57" s="136"/>
      <c r="AJ57" s="137"/>
      <c r="AK57" s="137"/>
      <c r="AL57" s="135"/>
      <c r="AM57" s="136"/>
      <c r="AN57" s="137"/>
      <c r="AO57" s="137"/>
      <c r="AP57" s="135"/>
      <c r="AQ57" s="136"/>
      <c r="AR57" s="137"/>
      <c r="AS57" s="137"/>
      <c r="AT57" s="135"/>
      <c r="AU57" s="136"/>
      <c r="AV57" s="135">
        <f t="shared" si="153"/>
        <v>100</v>
      </c>
      <c r="AW57" s="136">
        <f t="shared" si="154"/>
        <v>100</v>
      </c>
      <c r="AX57" s="46">
        <f t="shared" si="129"/>
        <v>100</v>
      </c>
      <c r="AY57" s="54">
        <f t="shared" si="130"/>
        <v>100</v>
      </c>
      <c r="AZ57" s="1"/>
      <c r="BA57" s="1"/>
      <c r="BB57" s="1"/>
      <c r="BC57" s="1"/>
      <c r="BD57" s="1"/>
      <c r="BE57" s="45" t="s">
        <v>38</v>
      </c>
      <c r="BF57" s="139"/>
      <c r="BG57" s="140"/>
      <c r="BH57" s="141"/>
      <c r="BI57" s="141"/>
      <c r="BJ57" s="139"/>
      <c r="BK57" s="140"/>
      <c r="BL57" s="141"/>
      <c r="BM57" s="141"/>
      <c r="BN57" s="139"/>
      <c r="BO57" s="140"/>
      <c r="BP57" s="141"/>
      <c r="BQ57" s="141"/>
      <c r="BR57" s="139"/>
      <c r="BS57" s="140"/>
      <c r="BT57" s="141"/>
      <c r="BU57" s="141"/>
      <c r="BV57" s="139"/>
      <c r="BW57" s="140"/>
      <c r="BX57" s="46">
        <f t="shared" si="149"/>
        <v>100</v>
      </c>
      <c r="BY57" s="47">
        <f t="shared" si="150"/>
        <v>100</v>
      </c>
      <c r="BZ57" s="46">
        <f t="shared" si="151"/>
        <v>100</v>
      </c>
      <c r="CA57" s="54">
        <f t="shared" si="152"/>
        <v>100</v>
      </c>
      <c r="CB57" s="1"/>
    </row>
    <row r="58" ht="12.75" customHeight="1">
      <c r="A58" s="146" t="s">
        <v>17</v>
      </c>
      <c r="B58" s="147">
        <f t="shared" si="87"/>
        <v>16.27057549</v>
      </c>
      <c r="C58" s="148">
        <f t="shared" si="88"/>
        <v>0.3742450586</v>
      </c>
      <c r="D58" s="149">
        <f t="shared" si="89"/>
        <v>10.4035049</v>
      </c>
      <c r="E58" s="149">
        <f t="shared" si="90"/>
        <v>0.7245583952</v>
      </c>
      <c r="F58" s="147">
        <f t="shared" si="91"/>
        <v>14.37048825</v>
      </c>
      <c r="G58" s="148">
        <f t="shared" si="92"/>
        <v>1.976909032</v>
      </c>
      <c r="H58" s="149">
        <f t="shared" si="93"/>
        <v>22.7492786</v>
      </c>
      <c r="I58" s="149">
        <f t="shared" si="94"/>
        <v>7.054618286</v>
      </c>
      <c r="J58" s="147">
        <f t="shared" si="95"/>
        <v>16.85440653</v>
      </c>
      <c r="K58" s="148">
        <f t="shared" si="96"/>
        <v>11.3203985</v>
      </c>
      <c r="L58" s="149">
        <f t="shared" si="97"/>
        <v>11.6823729</v>
      </c>
      <c r="M58" s="149">
        <f t="shared" si="98"/>
        <v>15.27661697</v>
      </c>
      <c r="N58" s="147">
        <f t="shared" si="99"/>
        <v>6.239035193</v>
      </c>
      <c r="O58" s="148">
        <f t="shared" si="100"/>
        <v>17.05513442</v>
      </c>
      <c r="P58" s="149">
        <f t="shared" si="101"/>
        <v>0.9385395596</v>
      </c>
      <c r="Q58" s="149">
        <f t="shared" si="102"/>
        <v>5.807784014</v>
      </c>
      <c r="R58" s="147">
        <f t="shared" si="103"/>
        <v>0.3805926508</v>
      </c>
      <c r="S58" s="148">
        <f t="shared" si="104"/>
        <v>6.716409612</v>
      </c>
      <c r="T58" s="147">
        <f t="shared" si="105"/>
        <v>0.1112059131</v>
      </c>
      <c r="U58" s="148">
        <f t="shared" si="106"/>
        <v>33.69332571</v>
      </c>
      <c r="V58" s="150">
        <f t="shared" si="107"/>
        <v>100</v>
      </c>
      <c r="W58" s="151">
        <f t="shared" si="108"/>
        <v>100</v>
      </c>
      <c r="X58" s="1"/>
      <c r="Y58" s="1"/>
      <c r="Z58" s="1"/>
      <c r="AA58" s="1"/>
      <c r="AB58" s="1"/>
      <c r="AC58" s="146" t="s">
        <v>17</v>
      </c>
      <c r="AD58" s="147">
        <f>AD21*100/$AX21</f>
        <v>22.72984892</v>
      </c>
      <c r="AE58" s="148">
        <f>AE21*100/$AY21</f>
        <v>0.5361695461</v>
      </c>
      <c r="AF58" s="149">
        <f>AF21*100/$AX21</f>
        <v>9.164733179</v>
      </c>
      <c r="AG58" s="149">
        <f>AG21*100/$AY21</f>
        <v>0.726856548</v>
      </c>
      <c r="AH58" s="147">
        <f>AH21*100/$AX21</f>
        <v>12.53254459</v>
      </c>
      <c r="AI58" s="148">
        <f>AI21*100/$AY21</f>
        <v>1.969849277</v>
      </c>
      <c r="AJ58" s="149">
        <f>AJ21*100/$AX21</f>
        <v>20.58677671</v>
      </c>
      <c r="AK58" s="149">
        <f>AK21*100/$AY21</f>
        <v>7.310990485</v>
      </c>
      <c r="AL58" s="147">
        <f>AL21*100/$AX21</f>
        <v>16.01725085</v>
      </c>
      <c r="AM58" s="148">
        <f>AM21*100/$AY21</f>
        <v>12.20665119</v>
      </c>
      <c r="AN58" s="149">
        <f>AN21*100/$AX21</f>
        <v>11.54956519</v>
      </c>
      <c r="AO58" s="149">
        <f>AO21*100/$AY21</f>
        <v>17.09242052</v>
      </c>
      <c r="AP58" s="147">
        <f>AP21*100/$AX21</f>
        <v>6.074989816</v>
      </c>
      <c r="AQ58" s="148">
        <f>AQ21*100/$AY21</f>
        <v>18.78806623</v>
      </c>
      <c r="AR58" s="149">
        <f>AR21*100/$AX21</f>
        <v>0.8917659978</v>
      </c>
      <c r="AS58" s="149">
        <f>AS21*100/$AY21</f>
        <v>6.297972391</v>
      </c>
      <c r="AT58" s="147">
        <f>AT21*100/$AX21</f>
        <v>0.3595402136</v>
      </c>
      <c r="AU58" s="148">
        <f>AU21*100/$AY21</f>
        <v>7.125904967</v>
      </c>
      <c r="AV58" s="147">
        <f t="shared" si="153"/>
        <v>0.092984538</v>
      </c>
      <c r="AW58" s="148">
        <f t="shared" si="154"/>
        <v>27.94511885</v>
      </c>
      <c r="AX58" s="150">
        <f t="shared" si="129"/>
        <v>100</v>
      </c>
      <c r="AY58" s="151">
        <f t="shared" si="130"/>
        <v>100</v>
      </c>
      <c r="AZ58" s="1"/>
      <c r="BA58" s="1"/>
      <c r="BB58" s="1"/>
      <c r="BC58" s="1"/>
      <c r="BD58" s="1"/>
      <c r="BE58" s="146" t="s">
        <v>17</v>
      </c>
      <c r="BF58" s="152">
        <f>BF21*100/$BZ21</f>
        <v>10.12727198</v>
      </c>
      <c r="BG58" s="153">
        <f>BG21*100/$CA21</f>
        <v>0.2608602751</v>
      </c>
      <c r="BH58" s="154">
        <f>BH21*100/$BZ21</f>
        <v>7.990994325</v>
      </c>
      <c r="BI58" s="154">
        <f>BI21*100/$CA21</f>
        <v>0.5532612201</v>
      </c>
      <c r="BJ58" s="152">
        <f>BJ21*100/$BZ21</f>
        <v>13.05411629</v>
      </c>
      <c r="BK58" s="153">
        <f>BK21*100/$CA21</f>
        <v>1.833368118</v>
      </c>
      <c r="BL58" s="154">
        <f>BL21*100/$BZ21</f>
        <v>24.14672259</v>
      </c>
      <c r="BM58" s="154">
        <f>BM21*100/$CA21</f>
        <v>7.70337911</v>
      </c>
      <c r="BN58" s="152">
        <f>BN21*100/$BZ21</f>
        <v>20.1208981</v>
      </c>
      <c r="BO58" s="153">
        <f>BO21*100/$CA21</f>
        <v>13.83485844</v>
      </c>
      <c r="BP58" s="154">
        <f>BP21*100/$BZ21</f>
        <v>14.99917756</v>
      </c>
      <c r="BQ58" s="154">
        <f>BQ21*100/$CA21</f>
        <v>20.10539884</v>
      </c>
      <c r="BR58" s="152">
        <f>BR21*100/$BZ21</f>
        <v>7.939592072</v>
      </c>
      <c r="BS58" s="153">
        <f>BS21*100/$CA21</f>
        <v>22.25124253</v>
      </c>
      <c r="BT58" s="154">
        <f>BT21*100/$BZ21</f>
        <v>1.152438523</v>
      </c>
      <c r="BU58" s="154">
        <f>BU21*100/$CA21</f>
        <v>7.350039458</v>
      </c>
      <c r="BV58" s="152">
        <f>BV21*100/$BZ21</f>
        <v>0.3896290813</v>
      </c>
      <c r="BW58" s="153">
        <f>BW21*100/$CA21</f>
        <v>7.235986575</v>
      </c>
      <c r="BX58" s="152">
        <f t="shared" si="149"/>
        <v>0.07915947035</v>
      </c>
      <c r="BY58" s="153">
        <f t="shared" si="150"/>
        <v>18.87160544</v>
      </c>
      <c r="BZ58" s="150">
        <f t="shared" si="151"/>
        <v>100</v>
      </c>
      <c r="CA58" s="151">
        <f t="shared" si="152"/>
        <v>100</v>
      </c>
      <c r="CB58" s="1"/>
    </row>
    <row r="59" ht="15.75" customHeight="1">
      <c r="A59" s="1"/>
      <c r="B59" s="71" t="s">
        <v>50</v>
      </c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3"/>
      <c r="X59" s="1"/>
      <c r="Y59" s="1"/>
      <c r="Z59" s="1"/>
      <c r="AA59" s="1"/>
      <c r="AB59" s="1"/>
      <c r="AC59" s="1"/>
      <c r="AD59" s="71" t="s">
        <v>50</v>
      </c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3"/>
      <c r="AZ59" s="1"/>
      <c r="BA59" s="1"/>
      <c r="BB59" s="1"/>
      <c r="BC59" s="1"/>
      <c r="BD59" s="1"/>
      <c r="BE59" s="1"/>
      <c r="BF59" s="71" t="s">
        <v>50</v>
      </c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3"/>
      <c r="CB59" s="1"/>
    </row>
    <row r="60" ht="12.75" customHeight="1">
      <c r="A60" s="18">
        <v>1.0</v>
      </c>
      <c r="B60" s="86">
        <f t="shared" ref="B60:B75" si="155">IF(ISBLANK(B6),"",B6*100/$V$21)</f>
        <v>16.17758434</v>
      </c>
      <c r="C60" s="87">
        <f t="shared" ref="C60:C75" si="156">IF(ISBLANK(C6),"",C6*100/$W$21)</f>
        <v>0.3715214877</v>
      </c>
      <c r="D60" s="88">
        <f t="shared" ref="D60:D75" si="157">IF(ISBLANK(D6),"",D6*100/$V$21)</f>
        <v>10.25682814</v>
      </c>
      <c r="E60" s="88">
        <f t="shared" ref="E60:E75" si="158">IF(ISBLANK(E6),"",E6*100/$W$21)</f>
        <v>0.714274797</v>
      </c>
      <c r="F60" s="86">
        <f t="shared" ref="F60:F75" si="159">IF(ISBLANK(F6),"",F6*100/$V$21)</f>
        <v>14.01194505</v>
      </c>
      <c r="G60" s="87">
        <f t="shared" ref="G60:G75" si="160">IF(ISBLANK(G6),"",G6*100/$W$21)</f>
        <v>1.927670792</v>
      </c>
      <c r="H60" s="88">
        <f t="shared" ref="H60:H75" si="161">IF(ISBLANK(H6),"",H6*100/$V$21)</f>
        <v>21.77622686</v>
      </c>
      <c r="I60" s="88">
        <f t="shared" ref="I60:I75" si="162">IF(ISBLANK(I6),"",I6*100/$W$21)</f>
        <v>6.740782616</v>
      </c>
      <c r="J60" s="86">
        <f t="shared" ref="J60:J75" si="163">IF(ISBLANK(J6),"",J6*100/$V$21)</f>
        <v>15.65606695</v>
      </c>
      <c r="K60" s="87">
        <f t="shared" ref="K60:K75" si="164">IF(ISBLANK(K6),"",K6*100/$W$21)</f>
        <v>10.48901538</v>
      </c>
      <c r="L60" s="88">
        <f t="shared" ref="L60:L75" si="165">IF(ISBLANK(L6),"",L6*100/$V$21)</f>
        <v>10.42843037</v>
      </c>
      <c r="M60" s="88">
        <f t="shared" ref="M60:M75" si="166">IF(ISBLANK(M6),"",M6*100/$W$21)</f>
        <v>13.60943166</v>
      </c>
      <c r="N60" s="86">
        <f t="shared" ref="N60:N75" si="167">IF(ISBLANK(N6),"",N6*100/$V$21)</f>
        <v>5.053158344</v>
      </c>
      <c r="O60" s="87">
        <f t="shared" ref="O60:O75" si="168">IF(ISBLANK(O6),"",O6*100/$W$21)</f>
        <v>13.6488173</v>
      </c>
      <c r="P60" s="88">
        <f t="shared" ref="P60:P75" si="169">IF(ISBLANK(P6),"",P6*100/$V$21)</f>
        <v>0.5771203421</v>
      </c>
      <c r="Q60" s="88">
        <f t="shared" ref="Q60:Q75" si="170">IF(ISBLANK(Q6),"",Q6*100/$W$21)</f>
        <v>3.499743309</v>
      </c>
      <c r="R60" s="86">
        <f t="shared" ref="R60:R75" si="171">IF(ISBLANK(R6),"",R6*100/$V$21)</f>
        <v>0.09778450978</v>
      </c>
      <c r="S60" s="87">
        <f t="shared" ref="S60:S75" si="172">IF(ISBLANK(S6),"",S6*100/$W$21)</f>
        <v>1.369805707</v>
      </c>
      <c r="T60" s="86">
        <f t="shared" ref="T60:T75" si="173">IF(ISBLANK(T6),"",T6*100/$V$21)</f>
        <v>0.0009586716645</v>
      </c>
      <c r="U60" s="87">
        <f t="shared" ref="U60:U75" si="174">IF(ISBLANK(U6),"",U6*100/$W$21)</f>
        <v>0.06361738161</v>
      </c>
      <c r="V60" s="86">
        <f t="shared" ref="V60:V75" si="175">IF(ISBLANK(V6),"",V6*100/$V$21)</f>
        <v>94.03610357</v>
      </c>
      <c r="W60" s="89">
        <f t="shared" ref="W60:W75" si="176">IF(ISBLANK(W6),"",W6*100/$W$21)</f>
        <v>52.43468043</v>
      </c>
      <c r="X60" s="1"/>
      <c r="Y60" s="1"/>
      <c r="Z60" s="1"/>
      <c r="AA60" s="1"/>
      <c r="AB60" s="1"/>
      <c r="AC60" s="18">
        <v>1.0</v>
      </c>
      <c r="AD60" s="86">
        <f t="shared" ref="AD60:AD62" si="177">AD6*100/$AX$21</f>
        <v>22.5235118</v>
      </c>
      <c r="AE60" s="87">
        <f t="shared" ref="AE60:AE62" si="178">AE6*100/$AY$21</f>
        <v>0.5293248582</v>
      </c>
      <c r="AF60" s="88">
        <f t="shared" ref="AF60:AF62" si="179">AF6*100/$AX$21</f>
        <v>8.882237297</v>
      </c>
      <c r="AG60" s="88">
        <f t="shared" ref="AG60:AG62" si="180">AG6*100/$AY$21</f>
        <v>0.7048011686</v>
      </c>
      <c r="AH60" s="86">
        <f t="shared" ref="AH60:AH63" si="181">AH6*100/$AX$21</f>
        <v>11.99146313</v>
      </c>
      <c r="AI60" s="87">
        <f t="shared" ref="AI60:AI63" si="182">AI6*100/$AY$21</f>
        <v>1.882950678</v>
      </c>
      <c r="AJ60" s="88">
        <f t="shared" ref="AJ60:AJ65" si="183">AJ6*100/$AX$21</f>
        <v>19.16189936</v>
      </c>
      <c r="AK60" s="88">
        <f t="shared" ref="AK60:AK65" si="184">AK6*100/$AY$21</f>
        <v>6.791404094</v>
      </c>
      <c r="AL60" s="86">
        <f t="shared" ref="AL60:AL67" si="185">AL6*100/$AX$21</f>
        <v>14.37275287</v>
      </c>
      <c r="AM60" s="87">
        <f t="shared" ref="AM60:AM67" si="186">AM6*100/$AY$21</f>
        <v>10.92085213</v>
      </c>
      <c r="AN60" s="88">
        <f t="shared" ref="AN60:AN70" si="187">AN6*100/$AX$21</f>
        <v>9.855475461</v>
      </c>
      <c r="AO60" s="88">
        <f t="shared" ref="AO60:AO70" si="188">AO6*100/$AY$21</f>
        <v>14.5410241</v>
      </c>
      <c r="AP60" s="86">
        <f t="shared" ref="AP60:AP70" si="189">AP6*100/$AX$21</f>
        <v>4.606719683</v>
      </c>
      <c r="AQ60" s="87">
        <f t="shared" ref="AQ60:AQ70" si="190">AQ6*100/$AY$21</f>
        <v>14.02966019</v>
      </c>
      <c r="AR60" s="88">
        <f t="shared" ref="AR60:AR71" si="191">AR6*100/$AX$21</f>
        <v>0.4693505251</v>
      </c>
      <c r="AS60" s="88">
        <f t="shared" ref="AS60:AS71" si="192">AS6*100/$AY$21</f>
        <v>3.246134816</v>
      </c>
      <c r="AT60" s="86">
        <f t="shared" ref="AT60:AT72" si="193">AT6*100/$AX$21</f>
        <v>0.07615876446</v>
      </c>
      <c r="AU60" s="87">
        <f t="shared" ref="AU60:AU72" si="194">AU6*100/$AY$21</f>
        <v>1.169797426</v>
      </c>
      <c r="AV60" s="86">
        <f t="shared" ref="AV60:AV65" si="195">AV6*100/$AX$21</f>
        <v>0.0008855670286</v>
      </c>
      <c r="AW60" s="87">
        <f t="shared" ref="AW60:AW65" si="196">AW6*100/$AY$21</f>
        <v>0.06037564551</v>
      </c>
      <c r="AX60" s="86">
        <f t="shared" ref="AX60:AX75" si="197">AX6*100/$AX$21</f>
        <v>91.94045447</v>
      </c>
      <c r="AY60" s="89">
        <f t="shared" ref="AY60:AY75" si="198">AY6*100/$AY$21</f>
        <v>53.87632511</v>
      </c>
      <c r="AZ60" s="1"/>
      <c r="BA60" s="1"/>
      <c r="BB60" s="1"/>
      <c r="BC60" s="1"/>
      <c r="BD60" s="1"/>
      <c r="BE60" s="18">
        <v>1.0</v>
      </c>
      <c r="BF60" s="90">
        <f t="shared" ref="BF60:BF62" si="199">BF6*100/$BZ$21</f>
        <v>10.07998191</v>
      </c>
      <c r="BG60" s="91">
        <f t="shared" ref="BG60:BG62" si="200">BG6*100/$CA$21</f>
        <v>0.2593711686</v>
      </c>
      <c r="BH60" s="92">
        <f t="shared" ref="BH60:BH62" si="201">BH6*100/$BZ$21</f>
        <v>7.887161773</v>
      </c>
      <c r="BI60" s="92">
        <f t="shared" ref="BI60:BI62" si="202">BI6*100/$CA$21</f>
        <v>0.5459865852</v>
      </c>
      <c r="BJ60" s="90">
        <f t="shared" ref="BJ60:BJ62" si="203">BJ6*100/$BZ$21</f>
        <v>12.74467473</v>
      </c>
      <c r="BK60" s="91">
        <f t="shared" ref="BK60:BK62" si="204">BK6*100/$CA$21</f>
        <v>1.788496938</v>
      </c>
      <c r="BL60" s="92">
        <f t="shared" ref="BL60:BL63" si="205">BL6*100/$BZ$21</f>
        <v>23.00045234</v>
      </c>
      <c r="BM60" s="92">
        <f t="shared" ref="BM60:BM63" si="206">BM6*100/$CA$21</f>
        <v>7.31905266</v>
      </c>
      <c r="BN60" s="90">
        <f t="shared" ref="BN60:BN65" si="207">BN6*100/$BZ$21</f>
        <v>18.51200757</v>
      </c>
      <c r="BO60" s="91">
        <f t="shared" ref="BO60:BO65" si="208">BO6*100/$CA$21</f>
        <v>12.68297831</v>
      </c>
      <c r="BP60" s="92">
        <f t="shared" ref="BP60:BP67" si="209">BP6*100/$BZ$21</f>
        <v>13.05411629</v>
      </c>
      <c r="BQ60" s="92">
        <f t="shared" ref="BQ60:BQ67" si="210">BQ6*100/$CA$21</f>
        <v>17.42597366</v>
      </c>
      <c r="BR60" s="90">
        <f t="shared" ref="BR60:BR70" si="211">BR6*100/$BZ$21</f>
        <v>6.093223127</v>
      </c>
      <c r="BS60" s="91">
        <f t="shared" ref="BS60:BS70" si="212">BS6*100/$CA$21</f>
        <v>16.84980452</v>
      </c>
      <c r="BT60" s="92">
        <f t="shared" ref="BT60:BT70" si="213">BT6*100/$BZ$21</f>
        <v>0.606546591</v>
      </c>
      <c r="BU60" s="92">
        <f t="shared" ref="BU60:BU70" si="214">BU6*100/$CA$21</f>
        <v>3.774386679</v>
      </c>
      <c r="BV60" s="90">
        <f t="shared" ref="BV60:BV72" si="215">BV6*100/$BZ$21</f>
        <v>0.08018751542</v>
      </c>
      <c r="BW60" s="91">
        <f t="shared" ref="BW60:BW72" si="216">BW6*100/$CA$21</f>
        <v>1.111399567</v>
      </c>
      <c r="BX60" s="90">
        <f t="shared" ref="BX60:BX75" si="217">BX6*100/$BZ$21</f>
        <v>0.001028045069</v>
      </c>
      <c r="BY60" s="91">
        <f t="shared" ref="BY60:BY75" si="218">BY6*100/$CA$21</f>
        <v>0.05593656433</v>
      </c>
      <c r="BZ60" s="90">
        <f t="shared" ref="BZ60:BZ75" si="219">BZ6*100/$BZ$21</f>
        <v>92.05937988</v>
      </c>
      <c r="CA60" s="23">
        <f t="shared" ref="CA60:CA75" si="220">CA6*100/$CA$21</f>
        <v>61.81338666</v>
      </c>
      <c r="CB60" s="1"/>
    </row>
    <row r="61" ht="12.75" customHeight="1">
      <c r="A61" s="24">
        <v>2.0</v>
      </c>
      <c r="B61" s="93">
        <f t="shared" si="155"/>
        <v>0.06998303151</v>
      </c>
      <c r="C61" s="94">
        <f t="shared" si="156"/>
        <v>0.002052463793</v>
      </c>
      <c r="D61" s="95">
        <f t="shared" si="157"/>
        <v>0.1418834064</v>
      </c>
      <c r="E61" s="95">
        <f t="shared" si="158"/>
        <v>0.009927692781</v>
      </c>
      <c r="F61" s="93">
        <f t="shared" si="159"/>
        <v>0.3508738292</v>
      </c>
      <c r="G61" s="94">
        <f t="shared" si="160"/>
        <v>0.04820663762</v>
      </c>
      <c r="H61" s="95">
        <f t="shared" si="161"/>
        <v>0.9212834696</v>
      </c>
      <c r="I61" s="95">
        <f t="shared" si="162"/>
        <v>0.2967282458</v>
      </c>
      <c r="J61" s="93">
        <f t="shared" si="163"/>
        <v>1.085216324</v>
      </c>
      <c r="K61" s="94">
        <f t="shared" si="164"/>
        <v>0.750344995</v>
      </c>
      <c r="L61" s="95">
        <f t="shared" si="165"/>
        <v>1.090968354</v>
      </c>
      <c r="M61" s="95">
        <f t="shared" si="166"/>
        <v>1.444675469</v>
      </c>
      <c r="N61" s="93">
        <f t="shared" si="167"/>
        <v>0.9184074546</v>
      </c>
      <c r="O61" s="94">
        <f t="shared" si="168"/>
        <v>2.590514797</v>
      </c>
      <c r="P61" s="95">
        <f t="shared" si="169"/>
        <v>0.1936516762</v>
      </c>
      <c r="Q61" s="95">
        <f t="shared" si="170"/>
        <v>1.192262085</v>
      </c>
      <c r="R61" s="93">
        <f t="shared" si="171"/>
        <v>0.08819779314</v>
      </c>
      <c r="S61" s="94">
        <f t="shared" si="172"/>
        <v>1.439570612</v>
      </c>
      <c r="T61" s="93">
        <f t="shared" si="173"/>
        <v>0.009586716645</v>
      </c>
      <c r="U61" s="94">
        <f t="shared" si="174"/>
        <v>1.46528031</v>
      </c>
      <c r="V61" s="93">
        <f t="shared" si="175"/>
        <v>4.870052056</v>
      </c>
      <c r="W61" s="100">
        <f t="shared" si="176"/>
        <v>9.239563309</v>
      </c>
      <c r="X61" s="1"/>
      <c r="Y61" s="1"/>
      <c r="Z61" s="1"/>
      <c r="AA61" s="1"/>
      <c r="AB61" s="1"/>
      <c r="AC61" s="24">
        <v>2.0</v>
      </c>
      <c r="AD61" s="93">
        <f t="shared" si="177"/>
        <v>0.2045659836</v>
      </c>
      <c r="AE61" s="94">
        <f t="shared" si="178"/>
        <v>0.006783477388</v>
      </c>
      <c r="AF61" s="95">
        <f t="shared" si="179"/>
        <v>0.2762969129</v>
      </c>
      <c r="AG61" s="95">
        <f t="shared" si="180"/>
        <v>0.02159616609</v>
      </c>
      <c r="AH61" s="93">
        <f t="shared" si="181"/>
        <v>0.5198278458</v>
      </c>
      <c r="AI61" s="94">
        <f t="shared" si="182"/>
        <v>0.08309855973</v>
      </c>
      <c r="AJ61" s="95">
        <f t="shared" si="183"/>
        <v>1.319494873</v>
      </c>
      <c r="AK61" s="95">
        <f t="shared" si="184"/>
        <v>0.4800730366</v>
      </c>
      <c r="AL61" s="93">
        <f t="shared" si="185"/>
        <v>1.481553639</v>
      </c>
      <c r="AM61" s="94">
        <f t="shared" si="186"/>
        <v>1.154255306</v>
      </c>
      <c r="AN61" s="95">
        <f t="shared" si="187"/>
        <v>1.433733019</v>
      </c>
      <c r="AO61" s="95">
        <f t="shared" si="188"/>
        <v>2.160778072</v>
      </c>
      <c r="AP61" s="93">
        <f t="shared" si="189"/>
        <v>1.100759817</v>
      </c>
      <c r="AQ61" s="94">
        <f t="shared" si="190"/>
        <v>3.513700146</v>
      </c>
      <c r="AR61" s="95">
        <f t="shared" si="191"/>
        <v>0.2213917571</v>
      </c>
      <c r="AS61" s="95">
        <f t="shared" si="192"/>
        <v>1.555000876</v>
      </c>
      <c r="AT61" s="93">
        <f t="shared" si="193"/>
        <v>0.06553196011</v>
      </c>
      <c r="AU61" s="94">
        <f t="shared" si="194"/>
        <v>1.155157259</v>
      </c>
      <c r="AV61" s="93">
        <f t="shared" si="195"/>
        <v>0.003542268114</v>
      </c>
      <c r="AW61" s="94">
        <f t="shared" si="196"/>
        <v>0.2649677852</v>
      </c>
      <c r="AX61" s="93">
        <f t="shared" si="197"/>
        <v>6.626698075</v>
      </c>
      <c r="AY61" s="100">
        <f t="shared" si="198"/>
        <v>10.39541068</v>
      </c>
      <c r="AZ61" s="1"/>
      <c r="BA61" s="1"/>
      <c r="BB61" s="1"/>
      <c r="BC61" s="1"/>
      <c r="BD61" s="1"/>
      <c r="BE61" s="24">
        <v>2.0</v>
      </c>
      <c r="BF61" s="105">
        <f t="shared" si="199"/>
        <v>0.04626202813</v>
      </c>
      <c r="BG61" s="106">
        <f t="shared" si="200"/>
        <v>0.001442856767</v>
      </c>
      <c r="BH61" s="107">
        <f t="shared" si="201"/>
        <v>0.1028045069</v>
      </c>
      <c r="BI61" s="107">
        <f t="shared" si="202"/>
        <v>0.00717595245</v>
      </c>
      <c r="BJ61" s="105">
        <f t="shared" si="203"/>
        <v>0.3022452504</v>
      </c>
      <c r="BK61" s="106">
        <f t="shared" si="204"/>
        <v>0.04379300136</v>
      </c>
      <c r="BL61" s="107">
        <f t="shared" si="205"/>
        <v>1.086643638</v>
      </c>
      <c r="BM61" s="107">
        <f t="shared" si="206"/>
        <v>0.3648999762</v>
      </c>
      <c r="BN61" s="105">
        <f t="shared" si="207"/>
        <v>1.479356855</v>
      </c>
      <c r="BO61" s="106">
        <f t="shared" si="208"/>
        <v>1.0543307</v>
      </c>
      <c r="BP61" s="107">
        <f t="shared" si="209"/>
        <v>1.6993585</v>
      </c>
      <c r="BQ61" s="107">
        <f t="shared" si="210"/>
        <v>2.331683734</v>
      </c>
      <c r="BR61" s="105">
        <f t="shared" si="211"/>
        <v>1.417674151</v>
      </c>
      <c r="BS61" s="106">
        <f t="shared" si="212"/>
        <v>4.06846727</v>
      </c>
      <c r="BT61" s="107">
        <f t="shared" si="213"/>
        <v>0.2878526195</v>
      </c>
      <c r="BU61" s="107">
        <f t="shared" si="214"/>
        <v>1.835451427</v>
      </c>
      <c r="BV61" s="105">
        <f t="shared" si="215"/>
        <v>0.06168270417</v>
      </c>
      <c r="BW61" s="106">
        <f t="shared" si="216"/>
        <v>0.9043559373</v>
      </c>
      <c r="BX61" s="105">
        <f t="shared" si="217"/>
        <v>0.002056090139</v>
      </c>
      <c r="BY61" s="106">
        <f t="shared" si="218"/>
        <v>0.1458458815</v>
      </c>
      <c r="BZ61" s="105">
        <f t="shared" si="219"/>
        <v>6.485936343</v>
      </c>
      <c r="CA61" s="28">
        <f t="shared" si="220"/>
        <v>10.75744674</v>
      </c>
      <c r="CB61" s="1"/>
    </row>
    <row r="62" ht="12.75" customHeight="1">
      <c r="A62" s="24">
        <v>3.0</v>
      </c>
      <c r="B62" s="93" t="str">
        <f t="shared" si="155"/>
        <v/>
      </c>
      <c r="C62" s="94" t="str">
        <f t="shared" si="156"/>
        <v/>
      </c>
      <c r="D62" s="95">
        <f t="shared" si="157"/>
        <v>0.004793358323</v>
      </c>
      <c r="E62" s="95">
        <f t="shared" si="158"/>
        <v>0.0003559054524</v>
      </c>
      <c r="F62" s="93">
        <f t="shared" si="159"/>
        <v>0.006710701652</v>
      </c>
      <c r="G62" s="94">
        <f t="shared" si="160"/>
        <v>0.0009118385171</v>
      </c>
      <c r="H62" s="95">
        <f t="shared" si="161"/>
        <v>0.04985092656</v>
      </c>
      <c r="I62" s="95">
        <f t="shared" si="162"/>
        <v>0.01637426397</v>
      </c>
      <c r="J62" s="93">
        <f t="shared" si="163"/>
        <v>0.09778450978</v>
      </c>
      <c r="K62" s="94">
        <f t="shared" si="164"/>
        <v>0.07061316567</v>
      </c>
      <c r="L62" s="95">
        <f t="shared" si="165"/>
        <v>0.1275033314</v>
      </c>
      <c r="M62" s="95">
        <f t="shared" si="166"/>
        <v>0.1725739556</v>
      </c>
      <c r="N62" s="93">
        <f t="shared" si="167"/>
        <v>0.1620155113</v>
      </c>
      <c r="O62" s="94">
        <f t="shared" si="168"/>
        <v>0.4819843069</v>
      </c>
      <c r="P62" s="95">
        <f t="shared" si="169"/>
        <v>0.07285904651</v>
      </c>
      <c r="Q62" s="95">
        <f t="shared" si="170"/>
        <v>0.4772822495</v>
      </c>
      <c r="R62" s="93">
        <f t="shared" si="171"/>
        <v>0.03738819492</v>
      </c>
      <c r="S62" s="94">
        <f t="shared" si="172"/>
        <v>0.6071445019</v>
      </c>
      <c r="T62" s="93">
        <f t="shared" si="173"/>
        <v>0.003834686658</v>
      </c>
      <c r="U62" s="94">
        <f t="shared" si="174"/>
        <v>0.2879692622</v>
      </c>
      <c r="V62" s="93">
        <f t="shared" si="175"/>
        <v>0.5627402671</v>
      </c>
      <c r="W62" s="100">
        <f t="shared" si="176"/>
        <v>2.11520945</v>
      </c>
      <c r="X62" s="1"/>
      <c r="Y62" s="1"/>
      <c r="Z62" s="1"/>
      <c r="AA62" s="1"/>
      <c r="AB62" s="1"/>
      <c r="AC62" s="24">
        <v>3.0</v>
      </c>
      <c r="AD62" s="93">
        <f t="shared" si="177"/>
        <v>0.001771134057</v>
      </c>
      <c r="AE62" s="94">
        <f t="shared" si="178"/>
        <v>0.000061210548</v>
      </c>
      <c r="AF62" s="95">
        <f t="shared" si="179"/>
        <v>0.0061989692</v>
      </c>
      <c r="AG62" s="95">
        <f t="shared" si="180"/>
        <v>0.000459213366</v>
      </c>
      <c r="AH62" s="93">
        <f t="shared" si="181"/>
        <v>0.01948247463</v>
      </c>
      <c r="AI62" s="94">
        <f t="shared" si="182"/>
        <v>0.00346795415</v>
      </c>
      <c r="AJ62" s="95">
        <f t="shared" si="183"/>
        <v>0.08944226989</v>
      </c>
      <c r="AK62" s="95">
        <f t="shared" si="184"/>
        <v>0.03288856514</v>
      </c>
      <c r="AL62" s="93">
        <f t="shared" si="185"/>
        <v>0.1354917554</v>
      </c>
      <c r="AM62" s="94">
        <f t="shared" si="186"/>
        <v>0.109109413</v>
      </c>
      <c r="AN62" s="95">
        <f t="shared" si="187"/>
        <v>0.2001381485</v>
      </c>
      <c r="AO62" s="95">
        <f t="shared" si="188"/>
        <v>0.2959305489</v>
      </c>
      <c r="AP62" s="93">
        <f t="shared" si="189"/>
        <v>0.2302474274</v>
      </c>
      <c r="AQ62" s="94">
        <f t="shared" si="190"/>
        <v>0.7542153321</v>
      </c>
      <c r="AR62" s="95">
        <f t="shared" si="191"/>
        <v>0.06553196011</v>
      </c>
      <c r="AS62" s="95">
        <f t="shared" si="192"/>
        <v>0.4719178266</v>
      </c>
      <c r="AT62" s="93">
        <f t="shared" si="193"/>
        <v>0.03365154709</v>
      </c>
      <c r="AU62" s="94">
        <f t="shared" si="194"/>
        <v>0.5437281804</v>
      </c>
      <c r="AV62" s="93">
        <f t="shared" si="195"/>
        <v>0.0008855670286</v>
      </c>
      <c r="AW62" s="94">
        <f t="shared" si="196"/>
        <v>0.08922856236</v>
      </c>
      <c r="AX62" s="93">
        <f t="shared" si="197"/>
        <v>0.7828412533</v>
      </c>
      <c r="AY62" s="100">
        <f t="shared" si="198"/>
        <v>2.301006806</v>
      </c>
      <c r="AZ62" s="1"/>
      <c r="BA62" s="1"/>
      <c r="BB62" s="1"/>
      <c r="BC62" s="1"/>
      <c r="BD62" s="1"/>
      <c r="BE62" s="24">
        <v>3.0</v>
      </c>
      <c r="BF62" s="105">
        <f t="shared" si="199"/>
        <v>0.001028045069</v>
      </c>
      <c r="BG62" s="106">
        <f t="shared" si="200"/>
        <v>0.00004624976415</v>
      </c>
      <c r="BH62" s="107">
        <f t="shared" si="201"/>
        <v>0.001028045069</v>
      </c>
      <c r="BI62" s="107">
        <f t="shared" si="202"/>
        <v>0.00009868242806</v>
      </c>
      <c r="BJ62" s="105">
        <f t="shared" si="203"/>
        <v>0.007196315486</v>
      </c>
      <c r="BK62" s="106">
        <f t="shared" si="204"/>
        <v>0.00107817886</v>
      </c>
      <c r="BL62" s="107">
        <f t="shared" si="205"/>
        <v>0.05448638868</v>
      </c>
      <c r="BM62" s="107">
        <f t="shared" si="206"/>
        <v>0.0177065285</v>
      </c>
      <c r="BN62" s="105">
        <f t="shared" si="207"/>
        <v>0.1151410478</v>
      </c>
      <c r="BO62" s="106">
        <f t="shared" si="208"/>
        <v>0.08611104455</v>
      </c>
      <c r="BP62" s="107">
        <f t="shared" si="209"/>
        <v>0.1973846533</v>
      </c>
      <c r="BQ62" s="107">
        <f t="shared" si="210"/>
        <v>0.2758615999</v>
      </c>
      <c r="BR62" s="105">
        <f t="shared" si="211"/>
        <v>0.2683197631</v>
      </c>
      <c r="BS62" s="106">
        <f t="shared" si="212"/>
        <v>0.7953566364</v>
      </c>
      <c r="BT62" s="107">
        <f t="shared" si="213"/>
        <v>0.09355210132</v>
      </c>
      <c r="BU62" s="107">
        <f t="shared" si="214"/>
        <v>0.6194566517</v>
      </c>
      <c r="BV62" s="105">
        <f t="shared" si="215"/>
        <v>0.04626202813</v>
      </c>
      <c r="BW62" s="106">
        <f t="shared" si="216"/>
        <v>0.7427295571</v>
      </c>
      <c r="BX62" s="105">
        <f t="shared" si="217"/>
        <v>0.002056090139</v>
      </c>
      <c r="BY62" s="106">
        <f t="shared" si="218"/>
        <v>0.1492894863</v>
      </c>
      <c r="BZ62" s="105">
        <f t="shared" si="219"/>
        <v>0.7864544782</v>
      </c>
      <c r="CA62" s="28">
        <f t="shared" si="220"/>
        <v>2.687734616</v>
      </c>
      <c r="CB62" s="1"/>
    </row>
    <row r="63" ht="12.75" customHeight="1">
      <c r="A63" s="24">
        <v>4.0</v>
      </c>
      <c r="B63" s="93" t="str">
        <f t="shared" si="155"/>
        <v/>
      </c>
      <c r="C63" s="94" t="str">
        <f t="shared" si="156"/>
        <v/>
      </c>
      <c r="D63" s="95" t="str">
        <f t="shared" si="157"/>
        <v/>
      </c>
      <c r="E63" s="95" t="str">
        <f t="shared" si="158"/>
        <v/>
      </c>
      <c r="F63" s="93">
        <f t="shared" si="159"/>
        <v>0.0009586716645</v>
      </c>
      <c r="G63" s="94">
        <f t="shared" si="160"/>
        <v>0.0001197636637</v>
      </c>
      <c r="H63" s="95">
        <f t="shared" si="161"/>
        <v>0.001917343329</v>
      </c>
      <c r="I63" s="95">
        <f t="shared" si="162"/>
        <v>0.000733159956</v>
      </c>
      <c r="J63" s="93">
        <f t="shared" si="163"/>
        <v>0.01054538831</v>
      </c>
      <c r="K63" s="94">
        <f t="shared" si="164"/>
        <v>0.007054373928</v>
      </c>
      <c r="L63" s="95">
        <f t="shared" si="165"/>
        <v>0.02684280661</v>
      </c>
      <c r="M63" s="95">
        <f t="shared" si="166"/>
        <v>0.03751053798</v>
      </c>
      <c r="N63" s="93">
        <f t="shared" si="167"/>
        <v>0.06518967319</v>
      </c>
      <c r="O63" s="94">
        <f t="shared" si="168"/>
        <v>0.202378237</v>
      </c>
      <c r="P63" s="95">
        <f t="shared" si="169"/>
        <v>0.03834686658</v>
      </c>
      <c r="Q63" s="95">
        <f t="shared" si="170"/>
        <v>0.2645375556</v>
      </c>
      <c r="R63" s="93">
        <f t="shared" si="171"/>
        <v>0.02876014994</v>
      </c>
      <c r="S63" s="94">
        <f t="shared" si="172"/>
        <v>0.5085123294</v>
      </c>
      <c r="T63" s="93">
        <f t="shared" si="173"/>
        <v>0.002876014994</v>
      </c>
      <c r="U63" s="94">
        <f t="shared" si="174"/>
        <v>0.1895809455</v>
      </c>
      <c r="V63" s="93">
        <f t="shared" si="175"/>
        <v>0.1754369146</v>
      </c>
      <c r="W63" s="100">
        <f t="shared" si="176"/>
        <v>1.210426903</v>
      </c>
      <c r="X63" s="1"/>
      <c r="Y63" s="1"/>
      <c r="Z63" s="1"/>
      <c r="AA63" s="1"/>
      <c r="AB63" s="1"/>
      <c r="AC63" s="24">
        <v>4.0</v>
      </c>
      <c r="AD63" s="93"/>
      <c r="AE63" s="94"/>
      <c r="AF63" s="95"/>
      <c r="AG63" s="95"/>
      <c r="AH63" s="93">
        <f t="shared" si="181"/>
        <v>0.001771134057</v>
      </c>
      <c r="AI63" s="94">
        <f t="shared" si="182"/>
        <v>0.0003320848121</v>
      </c>
      <c r="AJ63" s="95">
        <f t="shared" si="183"/>
        <v>0.01328350543</v>
      </c>
      <c r="AK63" s="95">
        <f t="shared" si="184"/>
        <v>0.005610711092</v>
      </c>
      <c r="AL63" s="93">
        <f t="shared" si="185"/>
        <v>0.01948247463</v>
      </c>
      <c r="AM63" s="94">
        <f t="shared" si="186"/>
        <v>0.01621564364</v>
      </c>
      <c r="AN63" s="95">
        <f t="shared" si="187"/>
        <v>0.04073608331</v>
      </c>
      <c r="AO63" s="95">
        <f t="shared" si="188"/>
        <v>0.06213922324</v>
      </c>
      <c r="AP63" s="93">
        <f t="shared" si="189"/>
        <v>0.07173092931</v>
      </c>
      <c r="AQ63" s="94">
        <f t="shared" si="190"/>
        <v>0.2487235618</v>
      </c>
      <c r="AR63" s="95">
        <f t="shared" si="191"/>
        <v>0.04250721737</v>
      </c>
      <c r="AS63" s="95">
        <f t="shared" si="192"/>
        <v>0.3203921073</v>
      </c>
      <c r="AT63" s="93">
        <f t="shared" si="193"/>
        <v>0.02125360869</v>
      </c>
      <c r="AU63" s="94">
        <f t="shared" si="194"/>
        <v>0.4116076801</v>
      </c>
      <c r="AV63" s="93">
        <f t="shared" si="195"/>
        <v>0.001771134057</v>
      </c>
      <c r="AW63" s="94">
        <f t="shared" si="196"/>
        <v>0.1240473735</v>
      </c>
      <c r="AX63" s="93">
        <f t="shared" si="197"/>
        <v>0.2125360869</v>
      </c>
      <c r="AY63" s="100">
        <f t="shared" si="198"/>
        <v>1.189068385</v>
      </c>
      <c r="AZ63" s="1"/>
      <c r="BA63" s="1"/>
      <c r="BB63" s="1"/>
      <c r="BC63" s="1"/>
      <c r="BD63" s="1"/>
      <c r="BE63" s="24">
        <v>4.0</v>
      </c>
      <c r="BF63" s="105"/>
      <c r="BG63" s="106"/>
      <c r="BH63" s="107"/>
      <c r="BI63" s="107"/>
      <c r="BJ63" s="105"/>
      <c r="BK63" s="106"/>
      <c r="BL63" s="107">
        <f t="shared" si="205"/>
        <v>0.005140225347</v>
      </c>
      <c r="BM63" s="107">
        <f t="shared" si="206"/>
        <v>0.001719945474</v>
      </c>
      <c r="BN63" s="105">
        <f t="shared" si="207"/>
        <v>0.01233654083</v>
      </c>
      <c r="BO63" s="106">
        <f t="shared" si="208"/>
        <v>0.01000731927</v>
      </c>
      <c r="BP63" s="107">
        <f t="shared" si="209"/>
        <v>0.03392548729</v>
      </c>
      <c r="BQ63" s="107">
        <f t="shared" si="210"/>
        <v>0.04934202538</v>
      </c>
      <c r="BR63" s="105">
        <f t="shared" si="211"/>
        <v>0.09252405625</v>
      </c>
      <c r="BS63" s="106">
        <f t="shared" si="212"/>
        <v>0.304038489</v>
      </c>
      <c r="BT63" s="107">
        <f t="shared" si="213"/>
        <v>0.05962661403</v>
      </c>
      <c r="BU63" s="107">
        <f t="shared" si="214"/>
        <v>0.3893105377</v>
      </c>
      <c r="BV63" s="105">
        <f t="shared" si="215"/>
        <v>0.03289744222</v>
      </c>
      <c r="BW63" s="106">
        <f t="shared" si="216"/>
        <v>0.6392230728</v>
      </c>
      <c r="BX63" s="105">
        <f t="shared" si="217"/>
        <v>0.002056090139</v>
      </c>
      <c r="BY63" s="106">
        <f t="shared" si="218"/>
        <v>0.1348858705</v>
      </c>
      <c r="BZ63" s="105">
        <f t="shared" si="219"/>
        <v>0.2385064561</v>
      </c>
      <c r="CA63" s="28">
        <f t="shared" si="220"/>
        <v>1.52852726</v>
      </c>
      <c r="CB63" s="1"/>
    </row>
    <row r="64" ht="12.75" customHeight="1">
      <c r="A64" s="24">
        <v>5.0</v>
      </c>
      <c r="B64" s="93">
        <f t="shared" si="155"/>
        <v>0.02300811995</v>
      </c>
      <c r="C64" s="94">
        <f t="shared" si="156"/>
        <v>0.0006711071274</v>
      </c>
      <c r="D64" s="95" t="str">
        <f t="shared" si="157"/>
        <v/>
      </c>
      <c r="E64" s="95" t="str">
        <f t="shared" si="158"/>
        <v/>
      </c>
      <c r="F64" s="93" t="str">
        <f t="shared" si="159"/>
        <v/>
      </c>
      <c r="G64" s="94" t="str">
        <f t="shared" si="160"/>
        <v/>
      </c>
      <c r="H64" s="95" t="str">
        <f t="shared" si="161"/>
        <v/>
      </c>
      <c r="I64" s="95" t="str">
        <f t="shared" si="162"/>
        <v/>
      </c>
      <c r="J64" s="93">
        <f t="shared" si="163"/>
        <v>0.003834686658</v>
      </c>
      <c r="K64" s="94">
        <f t="shared" si="164"/>
        <v>0.002536271438</v>
      </c>
      <c r="L64" s="95">
        <f t="shared" si="165"/>
        <v>0.006710701652</v>
      </c>
      <c r="M64" s="95">
        <f t="shared" si="166"/>
        <v>0.009582416697</v>
      </c>
      <c r="N64" s="93">
        <f t="shared" si="167"/>
        <v>0.0162974183</v>
      </c>
      <c r="O64" s="94">
        <f t="shared" si="168"/>
        <v>0.05474368558</v>
      </c>
      <c r="P64" s="95">
        <f t="shared" si="169"/>
        <v>0.02109077662</v>
      </c>
      <c r="Q64" s="95">
        <f t="shared" si="170"/>
        <v>0.1340337821</v>
      </c>
      <c r="R64" s="93">
        <f t="shared" si="171"/>
        <v>0.01725608996</v>
      </c>
      <c r="S64" s="94">
        <f t="shared" si="172"/>
        <v>0.3345618749</v>
      </c>
      <c r="T64" s="93">
        <f t="shared" si="173"/>
        <v>0.004793358323</v>
      </c>
      <c r="U64" s="94">
        <f t="shared" si="174"/>
        <v>0.3122301214</v>
      </c>
      <c r="V64" s="93">
        <f t="shared" si="175"/>
        <v>0.09299115146</v>
      </c>
      <c r="W64" s="100">
        <f t="shared" si="176"/>
        <v>0.8483592593</v>
      </c>
      <c r="X64" s="1"/>
      <c r="Y64" s="1"/>
      <c r="Z64" s="1"/>
      <c r="AA64" s="1"/>
      <c r="AB64" s="1"/>
      <c r="AC64" s="24">
        <v>5.0</v>
      </c>
      <c r="AD64" s="93"/>
      <c r="AE64" s="94"/>
      <c r="AF64" s="95"/>
      <c r="AG64" s="95"/>
      <c r="AH64" s="93"/>
      <c r="AI64" s="94"/>
      <c r="AJ64" s="95">
        <f t="shared" si="183"/>
        <v>0.0008855670286</v>
      </c>
      <c r="AK64" s="95">
        <f t="shared" si="184"/>
        <v>0.0003461562025</v>
      </c>
      <c r="AL64" s="93">
        <f t="shared" si="185"/>
        <v>0.003542268114</v>
      </c>
      <c r="AM64" s="94">
        <f t="shared" si="186"/>
        <v>0.002722579509</v>
      </c>
      <c r="AN64" s="95">
        <f t="shared" si="187"/>
        <v>0.01416907246</v>
      </c>
      <c r="AO64" s="95">
        <f t="shared" si="188"/>
        <v>0.02395160452</v>
      </c>
      <c r="AP64" s="93">
        <f t="shared" si="189"/>
        <v>0.02833814491</v>
      </c>
      <c r="AQ64" s="94">
        <f t="shared" si="190"/>
        <v>0.1011695929</v>
      </c>
      <c r="AR64" s="95">
        <f t="shared" si="191"/>
        <v>0.03542268114</v>
      </c>
      <c r="AS64" s="95">
        <f t="shared" si="192"/>
        <v>0.2674052201</v>
      </c>
      <c r="AT64" s="93">
        <f t="shared" si="193"/>
        <v>0.02391030977</v>
      </c>
      <c r="AU64" s="94">
        <f t="shared" si="194"/>
        <v>0.4668311302</v>
      </c>
      <c r="AV64" s="93">
        <f t="shared" si="195"/>
        <v>0.002656701086</v>
      </c>
      <c r="AW64" s="94">
        <f t="shared" si="196"/>
        <v>0.1640724114</v>
      </c>
      <c r="AX64" s="93">
        <f t="shared" si="197"/>
        <v>0.1089247445</v>
      </c>
      <c r="AY64" s="100">
        <f t="shared" si="198"/>
        <v>1.026498695</v>
      </c>
      <c r="AZ64" s="1"/>
      <c r="BA64" s="1"/>
      <c r="BB64" s="1"/>
      <c r="BC64" s="1"/>
      <c r="BD64" s="1"/>
      <c r="BE64" s="24">
        <v>5.0</v>
      </c>
      <c r="BF64" s="105"/>
      <c r="BG64" s="106"/>
      <c r="BH64" s="107"/>
      <c r="BI64" s="107"/>
      <c r="BJ64" s="105"/>
      <c r="BK64" s="106"/>
      <c r="BL64" s="107"/>
      <c r="BM64" s="107"/>
      <c r="BN64" s="105">
        <f t="shared" si="207"/>
        <v>0.001028045069</v>
      </c>
      <c r="BO64" s="106">
        <f t="shared" si="208"/>
        <v>0.0005352260577</v>
      </c>
      <c r="BP64" s="107">
        <f t="shared" si="209"/>
        <v>0.009252405625</v>
      </c>
      <c r="BQ64" s="107">
        <f t="shared" si="210"/>
        <v>0.01362333441</v>
      </c>
      <c r="BR64" s="105">
        <f t="shared" si="211"/>
        <v>0.0370096225</v>
      </c>
      <c r="BS64" s="106">
        <f t="shared" si="212"/>
        <v>0.1197561679</v>
      </c>
      <c r="BT64" s="107">
        <f t="shared" si="213"/>
        <v>0.0370096225</v>
      </c>
      <c r="BU64" s="107">
        <f t="shared" si="214"/>
        <v>0.2577594261</v>
      </c>
      <c r="BV64" s="105">
        <f t="shared" si="215"/>
        <v>0.01953285632</v>
      </c>
      <c r="BW64" s="106">
        <f t="shared" si="216"/>
        <v>0.3550273952</v>
      </c>
      <c r="BX64" s="105">
        <f t="shared" si="217"/>
        <v>0.001028045069</v>
      </c>
      <c r="BY64" s="106">
        <f t="shared" si="218"/>
        <v>0.07512011493</v>
      </c>
      <c r="BZ64" s="105">
        <f t="shared" si="219"/>
        <v>0.1048605971</v>
      </c>
      <c r="CA64" s="28">
        <f t="shared" si="220"/>
        <v>0.8218216646</v>
      </c>
      <c r="CB64" s="1"/>
    </row>
    <row r="65" ht="12.75" customHeight="1">
      <c r="A65" s="24">
        <v>6.0</v>
      </c>
      <c r="B65" s="93" t="str">
        <f t="shared" si="155"/>
        <v/>
      </c>
      <c r="C65" s="94" t="str">
        <f t="shared" si="156"/>
        <v/>
      </c>
      <c r="D65" s="95" t="str">
        <f t="shared" si="157"/>
        <v/>
      </c>
      <c r="E65" s="95" t="str">
        <f t="shared" si="158"/>
        <v/>
      </c>
      <c r="F65" s="93" t="str">
        <f t="shared" si="159"/>
        <v/>
      </c>
      <c r="G65" s="94" t="str">
        <f t="shared" si="160"/>
        <v/>
      </c>
      <c r="H65" s="95" t="str">
        <f t="shared" si="161"/>
        <v/>
      </c>
      <c r="I65" s="95" t="str">
        <f t="shared" si="162"/>
        <v/>
      </c>
      <c r="J65" s="93">
        <f t="shared" si="163"/>
        <v>0.0009586716645</v>
      </c>
      <c r="K65" s="94">
        <f t="shared" si="164"/>
        <v>0.0008343086682</v>
      </c>
      <c r="L65" s="95">
        <f t="shared" si="165"/>
        <v>0.0009586716645</v>
      </c>
      <c r="M65" s="95">
        <f t="shared" si="166"/>
        <v>0.001701810262</v>
      </c>
      <c r="N65" s="93">
        <f t="shared" si="167"/>
        <v>0.005752029987</v>
      </c>
      <c r="O65" s="94">
        <f t="shared" si="168"/>
        <v>0.01696854642</v>
      </c>
      <c r="P65" s="95">
        <f t="shared" si="169"/>
        <v>0.005752029987</v>
      </c>
      <c r="Q65" s="95">
        <f t="shared" si="170"/>
        <v>0.04018610751</v>
      </c>
      <c r="R65" s="93">
        <f t="shared" si="171"/>
        <v>0.01246273164</v>
      </c>
      <c r="S65" s="94">
        <f t="shared" si="172"/>
        <v>0.1966654334</v>
      </c>
      <c r="T65" s="93">
        <f t="shared" si="173"/>
        <v>0.002876014994</v>
      </c>
      <c r="U65" s="94">
        <f t="shared" si="174"/>
        <v>0.2537276197</v>
      </c>
      <c r="V65" s="93">
        <f t="shared" si="175"/>
        <v>0.02876014994</v>
      </c>
      <c r="W65" s="100">
        <f t="shared" si="176"/>
        <v>0.510083826</v>
      </c>
      <c r="X65" s="1"/>
      <c r="Y65" s="1"/>
      <c r="Z65" s="1"/>
      <c r="AA65" s="1"/>
      <c r="AB65" s="1"/>
      <c r="AC65" s="24">
        <v>6.0</v>
      </c>
      <c r="AD65" s="93"/>
      <c r="AE65" s="94"/>
      <c r="AF65" s="95"/>
      <c r="AG65" s="95"/>
      <c r="AH65" s="93"/>
      <c r="AI65" s="94"/>
      <c r="AJ65" s="95">
        <f t="shared" si="183"/>
        <v>0.001771134057</v>
      </c>
      <c r="AK65" s="95">
        <f t="shared" si="184"/>
        <v>0.000667921995</v>
      </c>
      <c r="AL65" s="93">
        <f t="shared" si="185"/>
        <v>0.0008855670286</v>
      </c>
      <c r="AM65" s="94">
        <f t="shared" si="186"/>
        <v>0.0005992809324</v>
      </c>
      <c r="AN65" s="95">
        <f t="shared" si="187"/>
        <v>0.001771134057</v>
      </c>
      <c r="AO65" s="95">
        <f t="shared" si="188"/>
        <v>0.002852739869</v>
      </c>
      <c r="AP65" s="93">
        <f t="shared" si="189"/>
        <v>0.0185969076</v>
      </c>
      <c r="AQ65" s="94">
        <f t="shared" si="190"/>
        <v>0.06923533653</v>
      </c>
      <c r="AR65" s="95">
        <f t="shared" si="191"/>
        <v>0.02036804166</v>
      </c>
      <c r="AS65" s="95">
        <f t="shared" si="192"/>
        <v>0.1418799953</v>
      </c>
      <c r="AT65" s="93">
        <f t="shared" si="193"/>
        <v>0.01682577354</v>
      </c>
      <c r="AU65" s="94">
        <f t="shared" si="194"/>
        <v>0.3255050461</v>
      </c>
      <c r="AV65" s="93">
        <f t="shared" si="195"/>
        <v>0.002656701086</v>
      </c>
      <c r="AW65" s="94">
        <f t="shared" si="196"/>
        <v>0.2776519838</v>
      </c>
      <c r="AX65" s="93">
        <f t="shared" si="197"/>
        <v>0.06287525903</v>
      </c>
      <c r="AY65" s="100">
        <f t="shared" si="198"/>
        <v>0.8183923046</v>
      </c>
      <c r="AZ65" s="1"/>
      <c r="BA65" s="1"/>
      <c r="BB65" s="1"/>
      <c r="BC65" s="1"/>
      <c r="BD65" s="1"/>
      <c r="BE65" s="24">
        <v>6.0</v>
      </c>
      <c r="BF65" s="105"/>
      <c r="BG65" s="106"/>
      <c r="BH65" s="107"/>
      <c r="BI65" s="107"/>
      <c r="BJ65" s="105"/>
      <c r="BK65" s="106"/>
      <c r="BL65" s="107"/>
      <c r="BM65" s="107"/>
      <c r="BN65" s="105">
        <f t="shared" si="207"/>
        <v>0.001028045069</v>
      </c>
      <c r="BO65" s="106">
        <f t="shared" si="208"/>
        <v>0.0008958358508</v>
      </c>
      <c r="BP65" s="107">
        <f t="shared" si="209"/>
        <v>0.002056090139</v>
      </c>
      <c r="BQ65" s="107">
        <f t="shared" si="210"/>
        <v>0.003576059976</v>
      </c>
      <c r="BR65" s="105">
        <f t="shared" si="211"/>
        <v>0.01542067604</v>
      </c>
      <c r="BS65" s="106">
        <f t="shared" si="212"/>
        <v>0.05520811474</v>
      </c>
      <c r="BT65" s="107">
        <f t="shared" si="213"/>
        <v>0.01850481125</v>
      </c>
      <c r="BU65" s="107">
        <f t="shared" si="214"/>
        <v>0.1219845085</v>
      </c>
      <c r="BV65" s="105">
        <f t="shared" si="215"/>
        <v>0.02467308167</v>
      </c>
      <c r="BW65" s="106">
        <f t="shared" si="216"/>
        <v>0.4844442</v>
      </c>
      <c r="BX65" s="105">
        <f t="shared" si="217"/>
        <v>0.002056090139</v>
      </c>
      <c r="BY65" s="106">
        <f t="shared" si="218"/>
        <v>0.1908511253</v>
      </c>
      <c r="BZ65" s="105">
        <f t="shared" si="219"/>
        <v>0.06373879431</v>
      </c>
      <c r="CA65" s="28">
        <f t="shared" si="220"/>
        <v>0.8569598444</v>
      </c>
      <c r="CB65" s="1"/>
    </row>
    <row r="66" ht="12.75" customHeight="1">
      <c r="A66" s="24">
        <v>7.0</v>
      </c>
      <c r="B66" s="93" t="str">
        <f t="shared" si="155"/>
        <v/>
      </c>
      <c r="C66" s="94" t="str">
        <f t="shared" si="156"/>
        <v/>
      </c>
      <c r="D66" s="95" t="str">
        <f t="shared" si="157"/>
        <v/>
      </c>
      <c r="E66" s="95" t="str">
        <f t="shared" si="158"/>
        <v/>
      </c>
      <c r="F66" s="93" t="str">
        <f t="shared" si="159"/>
        <v/>
      </c>
      <c r="G66" s="94" t="str">
        <f t="shared" si="160"/>
        <v/>
      </c>
      <c r="H66" s="95" t="str">
        <f t="shared" si="161"/>
        <v/>
      </c>
      <c r="I66" s="95" t="str">
        <f t="shared" si="162"/>
        <v/>
      </c>
      <c r="J66" s="93" t="str">
        <f t="shared" si="163"/>
        <v/>
      </c>
      <c r="K66" s="94" t="str">
        <f t="shared" si="164"/>
        <v/>
      </c>
      <c r="L66" s="95">
        <f t="shared" si="165"/>
        <v>0.0009586716645</v>
      </c>
      <c r="M66" s="95">
        <f t="shared" si="166"/>
        <v>0.001141118953</v>
      </c>
      <c r="N66" s="93">
        <f t="shared" si="167"/>
        <v>0.003834686658</v>
      </c>
      <c r="O66" s="94">
        <f t="shared" si="168"/>
        <v>0.01180162609</v>
      </c>
      <c r="P66" s="95">
        <f t="shared" si="169"/>
        <v>0.005752029987</v>
      </c>
      <c r="Q66" s="95">
        <f t="shared" si="170"/>
        <v>0.04169210865</v>
      </c>
      <c r="R66" s="93">
        <f t="shared" si="171"/>
        <v>0.01438007497</v>
      </c>
      <c r="S66" s="94">
        <f t="shared" si="172"/>
        <v>0.2691104601</v>
      </c>
      <c r="T66" s="93">
        <f t="shared" si="173"/>
        <v>0.006710701652</v>
      </c>
      <c r="U66" s="94">
        <f t="shared" si="174"/>
        <v>0.6731992082</v>
      </c>
      <c r="V66" s="93">
        <f t="shared" si="175"/>
        <v>0.03163616493</v>
      </c>
      <c r="W66" s="100">
        <f t="shared" si="176"/>
        <v>0.996944522</v>
      </c>
      <c r="X66" s="1"/>
      <c r="Y66" s="1"/>
      <c r="Z66" s="1"/>
      <c r="AA66" s="1"/>
      <c r="AB66" s="1"/>
      <c r="AC66" s="24">
        <v>7.0</v>
      </c>
      <c r="AD66" s="93"/>
      <c r="AE66" s="94"/>
      <c r="AF66" s="95"/>
      <c r="AG66" s="95"/>
      <c r="AH66" s="93"/>
      <c r="AI66" s="94"/>
      <c r="AJ66" s="95"/>
      <c r="AK66" s="95"/>
      <c r="AL66" s="93">
        <f t="shared" si="185"/>
        <v>0.0008855670286</v>
      </c>
      <c r="AM66" s="94">
        <f t="shared" si="186"/>
        <v>0.0007682979128</v>
      </c>
      <c r="AN66" s="95">
        <f t="shared" si="187"/>
        <v>0.001771134057</v>
      </c>
      <c r="AO66" s="95">
        <f t="shared" si="188"/>
        <v>0.002726492967</v>
      </c>
      <c r="AP66" s="93">
        <f t="shared" si="189"/>
        <v>0.009741237314</v>
      </c>
      <c r="AQ66" s="94">
        <f t="shared" si="190"/>
        <v>0.03531213453</v>
      </c>
      <c r="AR66" s="95">
        <f t="shared" si="191"/>
        <v>0.01151237137</v>
      </c>
      <c r="AS66" s="95">
        <f t="shared" si="192"/>
        <v>0.09343109283</v>
      </c>
      <c r="AT66" s="93">
        <f t="shared" si="193"/>
        <v>0.0123979384</v>
      </c>
      <c r="AU66" s="94">
        <f t="shared" si="194"/>
        <v>0.2279208828</v>
      </c>
      <c r="AV66" s="93"/>
      <c r="AW66" s="94"/>
      <c r="AX66" s="93">
        <f t="shared" si="197"/>
        <v>0.03630824817</v>
      </c>
      <c r="AY66" s="100">
        <f t="shared" si="198"/>
        <v>0.360158901</v>
      </c>
      <c r="AZ66" s="1"/>
      <c r="BA66" s="1"/>
      <c r="BB66" s="1"/>
      <c r="BC66" s="1"/>
      <c r="BD66" s="1"/>
      <c r="BE66" s="24">
        <v>7.0</v>
      </c>
      <c r="BF66" s="105"/>
      <c r="BG66" s="106"/>
      <c r="BH66" s="107"/>
      <c r="BI66" s="107"/>
      <c r="BJ66" s="105"/>
      <c r="BK66" s="106"/>
      <c r="BL66" s="107"/>
      <c r="BM66" s="107"/>
      <c r="BN66" s="105"/>
      <c r="BO66" s="106"/>
      <c r="BP66" s="107">
        <f t="shared" si="209"/>
        <v>0.002056090139</v>
      </c>
      <c r="BQ66" s="107">
        <f t="shared" si="210"/>
        <v>0.003825740656</v>
      </c>
      <c r="BR66" s="105">
        <f t="shared" si="211"/>
        <v>0.006168270417</v>
      </c>
      <c r="BS66" s="106">
        <f t="shared" si="212"/>
        <v>0.02337018775</v>
      </c>
      <c r="BT66" s="107">
        <f t="shared" si="213"/>
        <v>0.01953285632</v>
      </c>
      <c r="BU66" s="107">
        <f t="shared" si="214"/>
        <v>0.1427491225</v>
      </c>
      <c r="BV66" s="105">
        <f t="shared" si="215"/>
        <v>0.02261699153</v>
      </c>
      <c r="BW66" s="106">
        <f t="shared" si="216"/>
        <v>0.4009201952</v>
      </c>
      <c r="BX66" s="105">
        <f t="shared" si="217"/>
        <v>0.001028045069</v>
      </c>
      <c r="BY66" s="106">
        <f t="shared" si="218"/>
        <v>0.05684674543</v>
      </c>
      <c r="BZ66" s="105">
        <f t="shared" si="219"/>
        <v>0.05140225347</v>
      </c>
      <c r="CA66" s="28">
        <f t="shared" si="220"/>
        <v>0.6277119915</v>
      </c>
      <c r="CB66" s="1"/>
    </row>
    <row r="67" ht="12.75" customHeight="1">
      <c r="A67" s="24">
        <v>8.0</v>
      </c>
      <c r="B67" s="93" t="str">
        <f t="shared" si="155"/>
        <v/>
      </c>
      <c r="C67" s="94" t="str">
        <f t="shared" si="156"/>
        <v/>
      </c>
      <c r="D67" s="95" t="str">
        <f t="shared" si="157"/>
        <v/>
      </c>
      <c r="E67" s="95" t="str">
        <f t="shared" si="158"/>
        <v/>
      </c>
      <c r="F67" s="93" t="str">
        <f t="shared" si="159"/>
        <v/>
      </c>
      <c r="G67" s="94" t="str">
        <f t="shared" si="160"/>
        <v/>
      </c>
      <c r="H67" s="95" t="str">
        <f t="shared" si="161"/>
        <v/>
      </c>
      <c r="I67" s="95" t="str">
        <f t="shared" si="162"/>
        <v/>
      </c>
      <c r="J67" s="93" t="str">
        <f t="shared" si="163"/>
        <v/>
      </c>
      <c r="K67" s="94" t="str">
        <f t="shared" si="164"/>
        <v/>
      </c>
      <c r="L67" s="95" t="str">
        <f t="shared" si="165"/>
        <v/>
      </c>
      <c r="M67" s="95" t="str">
        <f t="shared" si="166"/>
        <v/>
      </c>
      <c r="N67" s="93">
        <f t="shared" si="167"/>
        <v>0.006710701652</v>
      </c>
      <c r="O67" s="94">
        <f t="shared" si="168"/>
        <v>0.02068581466</v>
      </c>
      <c r="P67" s="95">
        <f t="shared" si="169"/>
        <v>0.003834686658</v>
      </c>
      <c r="Q67" s="95">
        <f t="shared" si="170"/>
        <v>0.02859548105</v>
      </c>
      <c r="R67" s="93">
        <f t="shared" si="171"/>
        <v>0.008628044981</v>
      </c>
      <c r="S67" s="94">
        <f t="shared" si="172"/>
        <v>0.2120241665</v>
      </c>
      <c r="T67" s="93">
        <f t="shared" si="173"/>
        <v>0.002876014994</v>
      </c>
      <c r="U67" s="94">
        <f t="shared" si="174"/>
        <v>0.2297376485</v>
      </c>
      <c r="V67" s="93">
        <f t="shared" si="175"/>
        <v>0.02204944828</v>
      </c>
      <c r="W67" s="100">
        <f t="shared" si="176"/>
        <v>0.4910431107</v>
      </c>
      <c r="X67" s="1"/>
      <c r="Y67" s="1"/>
      <c r="Z67" s="1"/>
      <c r="AA67" s="1"/>
      <c r="AB67" s="1"/>
      <c r="AC67" s="24">
        <v>8.0</v>
      </c>
      <c r="AD67" s="93"/>
      <c r="AE67" s="94"/>
      <c r="AF67" s="95"/>
      <c r="AG67" s="95"/>
      <c r="AH67" s="93"/>
      <c r="AI67" s="94"/>
      <c r="AJ67" s="95"/>
      <c r="AK67" s="95"/>
      <c r="AL67" s="93">
        <f t="shared" si="185"/>
        <v>0.001771134057</v>
      </c>
      <c r="AM67" s="94">
        <f t="shared" si="186"/>
        <v>0.00159757185</v>
      </c>
      <c r="AN67" s="95">
        <f t="shared" si="187"/>
        <v>0.0008855670286</v>
      </c>
      <c r="AO67" s="95">
        <f t="shared" si="188"/>
        <v>0.001242972814</v>
      </c>
      <c r="AP67" s="93">
        <f t="shared" si="189"/>
        <v>0.003542268114</v>
      </c>
      <c r="AQ67" s="94">
        <f t="shared" si="190"/>
        <v>0.01680731715</v>
      </c>
      <c r="AR67" s="95">
        <f t="shared" si="191"/>
        <v>0.0061989692</v>
      </c>
      <c r="AS67" s="95">
        <f t="shared" si="192"/>
        <v>0.05163778115</v>
      </c>
      <c r="AT67" s="93">
        <f t="shared" si="193"/>
        <v>0.009741237314</v>
      </c>
      <c r="AU67" s="94">
        <f t="shared" si="194"/>
        <v>0.2078184458</v>
      </c>
      <c r="AV67" s="93">
        <f t="shared" ref="AV67:AV75" si="221">AV13*100/$AX$21</f>
        <v>0.002656701086</v>
      </c>
      <c r="AW67" s="94">
        <f t="shared" ref="AW67:AW75" si="222">AW13*100/$AY$21</f>
        <v>0.1959684016</v>
      </c>
      <c r="AX67" s="93">
        <f t="shared" si="197"/>
        <v>0.0247958768</v>
      </c>
      <c r="AY67" s="100">
        <f t="shared" si="198"/>
        <v>0.4750724903</v>
      </c>
      <c r="AZ67" s="1"/>
      <c r="BA67" s="1"/>
      <c r="BB67" s="1"/>
      <c r="BC67" s="1"/>
      <c r="BD67" s="1"/>
      <c r="BE67" s="24">
        <v>8.0</v>
      </c>
      <c r="BF67" s="105"/>
      <c r="BG67" s="106"/>
      <c r="BH67" s="107"/>
      <c r="BI67" s="107"/>
      <c r="BJ67" s="105"/>
      <c r="BK67" s="106"/>
      <c r="BL67" s="107"/>
      <c r="BM67" s="107"/>
      <c r="BN67" s="105"/>
      <c r="BO67" s="106"/>
      <c r="BP67" s="107">
        <f t="shared" si="209"/>
        <v>0.001028045069</v>
      </c>
      <c r="BQ67" s="107">
        <f t="shared" si="210"/>
        <v>0.001512681409</v>
      </c>
      <c r="BR67" s="105">
        <f t="shared" si="211"/>
        <v>0.003084135208</v>
      </c>
      <c r="BS67" s="106">
        <f t="shared" si="212"/>
        <v>0.01052446359</v>
      </c>
      <c r="BT67" s="107">
        <f t="shared" si="213"/>
        <v>0.01233654083</v>
      </c>
      <c r="BU67" s="107">
        <f t="shared" si="214"/>
        <v>0.08202682394</v>
      </c>
      <c r="BV67" s="105">
        <f t="shared" si="215"/>
        <v>0.01233654083</v>
      </c>
      <c r="BW67" s="106">
        <f t="shared" si="216"/>
        <v>0.1929974709</v>
      </c>
      <c r="BX67" s="105">
        <f t="shared" si="217"/>
        <v>0.002056090139</v>
      </c>
      <c r="BY67" s="106">
        <f t="shared" si="218"/>
        <v>0.1848281009</v>
      </c>
      <c r="BZ67" s="105">
        <f t="shared" si="219"/>
        <v>0.03084135208</v>
      </c>
      <c r="CA67" s="28">
        <f t="shared" si="220"/>
        <v>0.4718895406</v>
      </c>
      <c r="CB67" s="1"/>
    </row>
    <row r="68" ht="12.75" customHeight="1">
      <c r="A68" s="24">
        <v>9.0</v>
      </c>
      <c r="B68" s="93" t="str">
        <f t="shared" si="155"/>
        <v/>
      </c>
      <c r="C68" s="94" t="str">
        <f t="shared" si="156"/>
        <v/>
      </c>
      <c r="D68" s="95" t="str">
        <f t="shared" si="157"/>
        <v/>
      </c>
      <c r="E68" s="95" t="str">
        <f t="shared" si="158"/>
        <v/>
      </c>
      <c r="F68" s="93" t="str">
        <f t="shared" si="159"/>
        <v/>
      </c>
      <c r="G68" s="94" t="str">
        <f t="shared" si="160"/>
        <v/>
      </c>
      <c r="H68" s="95" t="str">
        <f t="shared" si="161"/>
        <v/>
      </c>
      <c r="I68" s="95" t="str">
        <f t="shared" si="162"/>
        <v/>
      </c>
      <c r="J68" s="93" t="str">
        <f t="shared" si="163"/>
        <v/>
      </c>
      <c r="K68" s="94" t="str">
        <f t="shared" si="164"/>
        <v/>
      </c>
      <c r="L68" s="95" t="str">
        <f t="shared" si="165"/>
        <v/>
      </c>
      <c r="M68" s="95" t="str">
        <f t="shared" si="166"/>
        <v/>
      </c>
      <c r="N68" s="93">
        <f t="shared" si="167"/>
        <v>0.001917343329</v>
      </c>
      <c r="O68" s="94">
        <f t="shared" si="168"/>
        <v>0.005669710519</v>
      </c>
      <c r="P68" s="95">
        <f t="shared" si="169"/>
        <v>0.005752029987</v>
      </c>
      <c r="Q68" s="95">
        <f t="shared" si="170"/>
        <v>0.0363388731</v>
      </c>
      <c r="R68" s="93">
        <f t="shared" si="171"/>
        <v>0.01054538831</v>
      </c>
      <c r="S68" s="94">
        <f t="shared" si="172"/>
        <v>0.1957946997</v>
      </c>
      <c r="T68" s="93">
        <f t="shared" si="173"/>
        <v>0.005752029987</v>
      </c>
      <c r="U68" s="94">
        <f t="shared" si="174"/>
        <v>0.8562577594</v>
      </c>
      <c r="V68" s="93">
        <f t="shared" si="175"/>
        <v>0.02396679161</v>
      </c>
      <c r="W68" s="100">
        <f t="shared" si="176"/>
        <v>1.094061043</v>
      </c>
      <c r="X68" s="1"/>
      <c r="Y68" s="1"/>
      <c r="Z68" s="1"/>
      <c r="AA68" s="1"/>
      <c r="AB68" s="1"/>
      <c r="AC68" s="24">
        <v>9.0</v>
      </c>
      <c r="AD68" s="93"/>
      <c r="AE68" s="94"/>
      <c r="AF68" s="95"/>
      <c r="AG68" s="95"/>
      <c r="AH68" s="93"/>
      <c r="AI68" s="94"/>
      <c r="AJ68" s="95"/>
      <c r="AK68" s="95"/>
      <c r="AL68" s="93"/>
      <c r="AM68" s="94"/>
      <c r="AN68" s="95">
        <f t="shared" si="187"/>
        <v>0.0008855670286</v>
      </c>
      <c r="AO68" s="95">
        <f t="shared" si="188"/>
        <v>0.001774761005</v>
      </c>
      <c r="AP68" s="93">
        <f t="shared" si="189"/>
        <v>0.001771134057</v>
      </c>
      <c r="AQ68" s="94">
        <f t="shared" si="190"/>
        <v>0.00614544521</v>
      </c>
      <c r="AR68" s="95">
        <f t="shared" si="191"/>
        <v>0.01151237137</v>
      </c>
      <c r="AS68" s="95">
        <f t="shared" si="192"/>
        <v>0.08618820396</v>
      </c>
      <c r="AT68" s="93">
        <f t="shared" si="193"/>
        <v>0.0185969076</v>
      </c>
      <c r="AU68" s="94">
        <f t="shared" si="194"/>
        <v>0.3996781141</v>
      </c>
      <c r="AV68" s="93">
        <f t="shared" si="221"/>
        <v>0.001771134057</v>
      </c>
      <c r="AW68" s="94">
        <f t="shared" si="222"/>
        <v>0.1354080512</v>
      </c>
      <c r="AX68" s="93">
        <f t="shared" si="197"/>
        <v>0.03453711411</v>
      </c>
      <c r="AY68" s="100">
        <f t="shared" si="198"/>
        <v>0.6291945755</v>
      </c>
      <c r="AZ68" s="1"/>
      <c r="BA68" s="1"/>
      <c r="BB68" s="1"/>
      <c r="BC68" s="1"/>
      <c r="BD68" s="1"/>
      <c r="BE68" s="24">
        <v>9.0</v>
      </c>
      <c r="BF68" s="105"/>
      <c r="BG68" s="106"/>
      <c r="BH68" s="107"/>
      <c r="BI68" s="107"/>
      <c r="BJ68" s="105"/>
      <c r="BK68" s="106"/>
      <c r="BL68" s="107"/>
      <c r="BM68" s="107"/>
      <c r="BN68" s="105"/>
      <c r="BO68" s="106"/>
      <c r="BP68" s="107"/>
      <c r="BQ68" s="107"/>
      <c r="BR68" s="105">
        <f t="shared" si="211"/>
        <v>0.003084135208</v>
      </c>
      <c r="BS68" s="106">
        <f t="shared" si="212"/>
        <v>0.01213243008</v>
      </c>
      <c r="BT68" s="107">
        <f t="shared" si="213"/>
        <v>0.009252405625</v>
      </c>
      <c r="BU68" s="107">
        <f t="shared" si="214"/>
        <v>0.06512669749</v>
      </c>
      <c r="BV68" s="105">
        <f t="shared" si="215"/>
        <v>0.01747676618</v>
      </c>
      <c r="BW68" s="106">
        <f t="shared" si="216"/>
        <v>0.3352159379</v>
      </c>
      <c r="BX68" s="105">
        <f t="shared" si="217"/>
        <v>0.004112180278</v>
      </c>
      <c r="BY68" s="106">
        <f t="shared" si="218"/>
        <v>0.2344926444</v>
      </c>
      <c r="BZ68" s="105">
        <f t="shared" si="219"/>
        <v>0.03392548729</v>
      </c>
      <c r="CA68" s="28">
        <f t="shared" si="220"/>
        <v>0.6469677099</v>
      </c>
      <c r="CB68" s="1"/>
    </row>
    <row r="69" ht="12.75" customHeight="1">
      <c r="A69" s="24">
        <v>10.0</v>
      </c>
      <c r="B69" s="93" t="str">
        <f t="shared" si="155"/>
        <v/>
      </c>
      <c r="C69" s="94" t="str">
        <f t="shared" si="156"/>
        <v/>
      </c>
      <c r="D69" s="95" t="str">
        <f t="shared" si="157"/>
        <v/>
      </c>
      <c r="E69" s="95" t="str">
        <f t="shared" si="158"/>
        <v/>
      </c>
      <c r="F69" s="93" t="str">
        <f t="shared" si="159"/>
        <v/>
      </c>
      <c r="G69" s="94" t="str">
        <f t="shared" si="160"/>
        <v/>
      </c>
      <c r="H69" s="95" t="str">
        <f t="shared" si="161"/>
        <v/>
      </c>
      <c r="I69" s="95" t="str">
        <f t="shared" si="162"/>
        <v/>
      </c>
      <c r="J69" s="93" t="str">
        <f t="shared" si="163"/>
        <v/>
      </c>
      <c r="K69" s="94" t="str">
        <f t="shared" si="164"/>
        <v/>
      </c>
      <c r="L69" s="95" t="str">
        <f t="shared" si="165"/>
        <v/>
      </c>
      <c r="M69" s="95" t="str">
        <f t="shared" si="166"/>
        <v/>
      </c>
      <c r="N69" s="93">
        <f t="shared" si="167"/>
        <v>0.002876014994</v>
      </c>
      <c r="O69" s="94">
        <f t="shared" si="168"/>
        <v>0.01136985182</v>
      </c>
      <c r="P69" s="95">
        <f t="shared" si="169"/>
        <v>0.004793358323</v>
      </c>
      <c r="Q69" s="95">
        <f t="shared" si="170"/>
        <v>0.02725694536</v>
      </c>
      <c r="R69" s="93">
        <f t="shared" si="171"/>
        <v>0.01054538831</v>
      </c>
      <c r="S69" s="94">
        <f t="shared" si="172"/>
        <v>0.1869958152</v>
      </c>
      <c r="T69" s="93">
        <f t="shared" si="173"/>
        <v>0.002876014994</v>
      </c>
      <c r="U69" s="94">
        <f t="shared" si="174"/>
        <v>0.8660837409</v>
      </c>
      <c r="V69" s="93">
        <f t="shared" si="175"/>
        <v>0.02109077662</v>
      </c>
      <c r="W69" s="100">
        <f t="shared" si="176"/>
        <v>1.091706353</v>
      </c>
      <c r="X69" s="1"/>
      <c r="Y69" s="1"/>
      <c r="Z69" s="1"/>
      <c r="AA69" s="1"/>
      <c r="AB69" s="1"/>
      <c r="AC69" s="24">
        <v>10.0</v>
      </c>
      <c r="AD69" s="93"/>
      <c r="AE69" s="94"/>
      <c r="AF69" s="95"/>
      <c r="AG69" s="95"/>
      <c r="AH69" s="93"/>
      <c r="AI69" s="94"/>
      <c r="AJ69" s="95"/>
      <c r="AK69" s="95"/>
      <c r="AL69" s="93">
        <f t="shared" ref="AL69:AL70" si="223">AL15*100/$AX$21</f>
        <v>0</v>
      </c>
      <c r="AM69" s="94">
        <f t="shared" ref="AM69:AM70" si="224">AM15*100/$AY$21</f>
        <v>0</v>
      </c>
      <c r="AN69" s="95">
        <f t="shared" si="187"/>
        <v>0</v>
      </c>
      <c r="AO69" s="95">
        <f t="shared" si="188"/>
        <v>0</v>
      </c>
      <c r="AP69" s="93">
        <f t="shared" si="189"/>
        <v>0.0008855670286</v>
      </c>
      <c r="AQ69" s="94">
        <f t="shared" si="190"/>
        <v>0.003290829155</v>
      </c>
      <c r="AR69" s="95">
        <f t="shared" si="191"/>
        <v>0.0008855670286</v>
      </c>
      <c r="AS69" s="95">
        <f t="shared" si="192"/>
        <v>0.00525733131</v>
      </c>
      <c r="AT69" s="93">
        <f t="shared" si="193"/>
        <v>0.007970103257</v>
      </c>
      <c r="AU69" s="94">
        <f t="shared" si="194"/>
        <v>0.2245061287</v>
      </c>
      <c r="AV69" s="93">
        <f t="shared" si="221"/>
        <v>0.001771134057</v>
      </c>
      <c r="AW69" s="94">
        <f t="shared" si="222"/>
        <v>0.8875463794</v>
      </c>
      <c r="AX69" s="93">
        <f t="shared" si="197"/>
        <v>0.01151237137</v>
      </c>
      <c r="AY69" s="100">
        <f t="shared" si="198"/>
        <v>1.120600669</v>
      </c>
      <c r="AZ69" s="1"/>
      <c r="BA69" s="1"/>
      <c r="BB69" s="1"/>
      <c r="BC69" s="1"/>
      <c r="BD69" s="1"/>
      <c r="BE69" s="24">
        <v>10.0</v>
      </c>
      <c r="BF69" s="105"/>
      <c r="BG69" s="106"/>
      <c r="BH69" s="107"/>
      <c r="BI69" s="107"/>
      <c r="BJ69" s="105"/>
      <c r="BK69" s="106"/>
      <c r="BL69" s="107"/>
      <c r="BM69" s="107"/>
      <c r="BN69" s="105"/>
      <c r="BO69" s="106"/>
      <c r="BP69" s="107"/>
      <c r="BQ69" s="107"/>
      <c r="BR69" s="105">
        <f t="shared" si="211"/>
        <v>0.002056090139</v>
      </c>
      <c r="BS69" s="106">
        <f t="shared" si="212"/>
        <v>0.008834692598</v>
      </c>
      <c r="BT69" s="107">
        <f t="shared" si="213"/>
        <v>0.003084135208</v>
      </c>
      <c r="BU69" s="107">
        <f t="shared" si="214"/>
        <v>0.02171276578</v>
      </c>
      <c r="BV69" s="105">
        <f t="shared" si="215"/>
        <v>0.004112180278</v>
      </c>
      <c r="BW69" s="106">
        <f t="shared" si="216"/>
        <v>0.1150755811</v>
      </c>
      <c r="BX69" s="105">
        <f t="shared" si="217"/>
        <v>0.003084135208</v>
      </c>
      <c r="BY69" s="106">
        <f t="shared" si="218"/>
        <v>0.1780393371</v>
      </c>
      <c r="BZ69" s="105">
        <f t="shared" si="219"/>
        <v>0.01233654083</v>
      </c>
      <c r="CA69" s="28">
        <f t="shared" si="220"/>
        <v>0.3236623765</v>
      </c>
      <c r="CB69" s="1"/>
    </row>
    <row r="70" ht="12.75" customHeight="1">
      <c r="A70" s="42" t="s">
        <v>34</v>
      </c>
      <c r="B70" s="93" t="str">
        <f t="shared" si="155"/>
        <v/>
      </c>
      <c r="C70" s="94" t="str">
        <f t="shared" si="156"/>
        <v/>
      </c>
      <c r="D70" s="95" t="str">
        <f t="shared" si="157"/>
        <v/>
      </c>
      <c r="E70" s="95" t="str">
        <f t="shared" si="158"/>
        <v/>
      </c>
      <c r="F70" s="93" t="str">
        <f t="shared" si="159"/>
        <v/>
      </c>
      <c r="G70" s="94" t="str">
        <f t="shared" si="160"/>
        <v/>
      </c>
      <c r="H70" s="95" t="str">
        <f t="shared" si="161"/>
        <v/>
      </c>
      <c r="I70" s="95" t="str">
        <f t="shared" si="162"/>
        <v/>
      </c>
      <c r="J70" s="93" t="str">
        <f t="shared" si="163"/>
        <v/>
      </c>
      <c r="K70" s="94" t="str">
        <f t="shared" si="164"/>
        <v/>
      </c>
      <c r="L70" s="95" t="str">
        <f t="shared" si="165"/>
        <v/>
      </c>
      <c r="M70" s="95" t="str">
        <f t="shared" si="166"/>
        <v/>
      </c>
      <c r="N70" s="93">
        <f t="shared" si="167"/>
        <v>0.002876014994</v>
      </c>
      <c r="O70" s="94">
        <f t="shared" si="168"/>
        <v>0.01020054485</v>
      </c>
      <c r="P70" s="95">
        <f t="shared" si="169"/>
        <v>0.008628044981</v>
      </c>
      <c r="Q70" s="95">
        <f t="shared" si="170"/>
        <v>0.05862345564</v>
      </c>
      <c r="R70" s="93">
        <f t="shared" si="171"/>
        <v>0.04218155324</v>
      </c>
      <c r="S70" s="94">
        <f t="shared" si="172"/>
        <v>1.044736394</v>
      </c>
      <c r="T70" s="93">
        <f t="shared" si="173"/>
        <v>0.02300811995</v>
      </c>
      <c r="U70" s="94">
        <f t="shared" si="174"/>
        <v>4.025973964</v>
      </c>
      <c r="V70" s="93">
        <f t="shared" si="175"/>
        <v>0.07669373316</v>
      </c>
      <c r="W70" s="100">
        <f t="shared" si="176"/>
        <v>5.139534359</v>
      </c>
      <c r="X70" s="1"/>
      <c r="Y70" s="1"/>
      <c r="Z70" s="1"/>
      <c r="AA70" s="1"/>
      <c r="AB70" s="1"/>
      <c r="AC70" s="42" t="s">
        <v>34</v>
      </c>
      <c r="AD70" s="93"/>
      <c r="AE70" s="94"/>
      <c r="AF70" s="95"/>
      <c r="AG70" s="95"/>
      <c r="AH70" s="93"/>
      <c r="AI70" s="94"/>
      <c r="AJ70" s="95"/>
      <c r="AK70" s="95"/>
      <c r="AL70" s="93">
        <f t="shared" si="223"/>
        <v>0.0008855670286</v>
      </c>
      <c r="AM70" s="94">
        <f t="shared" si="224"/>
        <v>0.0005309604623</v>
      </c>
      <c r="AN70" s="95">
        <f t="shared" si="187"/>
        <v>0</v>
      </c>
      <c r="AO70" s="95">
        <f t="shared" si="188"/>
        <v>0</v>
      </c>
      <c r="AP70" s="93">
        <f t="shared" si="189"/>
        <v>0.002656701086</v>
      </c>
      <c r="AQ70" s="94">
        <f t="shared" si="190"/>
        <v>0.009806351931</v>
      </c>
      <c r="AR70" s="95">
        <f t="shared" si="191"/>
        <v>0.005313402171</v>
      </c>
      <c r="AS70" s="95">
        <f t="shared" si="192"/>
        <v>0.04096259636</v>
      </c>
      <c r="AT70" s="93">
        <f t="shared" si="193"/>
        <v>0.05490515577</v>
      </c>
      <c r="AU70" s="94">
        <f t="shared" si="194"/>
        <v>1.426557557</v>
      </c>
      <c r="AV70" s="93">
        <f t="shared" si="221"/>
        <v>0.01505463949</v>
      </c>
      <c r="AW70" s="94">
        <f t="shared" si="222"/>
        <v>1.892543063</v>
      </c>
      <c r="AX70" s="93">
        <f t="shared" si="197"/>
        <v>0.07881546554</v>
      </c>
      <c r="AY70" s="100">
        <f t="shared" si="198"/>
        <v>3.370400528</v>
      </c>
      <c r="AZ70" s="1"/>
      <c r="BA70" s="1"/>
      <c r="BB70" s="1"/>
      <c r="BC70" s="1"/>
      <c r="BD70" s="1"/>
      <c r="BE70" s="42" t="s">
        <v>34</v>
      </c>
      <c r="BF70" s="105"/>
      <c r="BG70" s="106"/>
      <c r="BH70" s="107"/>
      <c r="BI70" s="107"/>
      <c r="BJ70" s="105"/>
      <c r="BK70" s="106"/>
      <c r="BL70" s="107"/>
      <c r="BM70" s="107"/>
      <c r="BN70" s="105"/>
      <c r="BO70" s="106"/>
      <c r="BP70" s="107"/>
      <c r="BQ70" s="107"/>
      <c r="BR70" s="105">
        <f t="shared" si="211"/>
        <v>0.001028045069</v>
      </c>
      <c r="BS70" s="106">
        <f t="shared" si="212"/>
        <v>0.003749550386</v>
      </c>
      <c r="BT70" s="107">
        <f t="shared" si="213"/>
        <v>0.005140225347</v>
      </c>
      <c r="BU70" s="107">
        <f t="shared" si="214"/>
        <v>0.04007481759</v>
      </c>
      <c r="BV70" s="105">
        <f t="shared" si="215"/>
        <v>0.05037420841</v>
      </c>
      <c r="BW70" s="106">
        <f t="shared" si="216"/>
        <v>1.367542561</v>
      </c>
      <c r="BX70" s="105">
        <f t="shared" si="217"/>
        <v>0.01130849576</v>
      </c>
      <c r="BY70" s="106">
        <f t="shared" si="218"/>
        <v>0.9850900423</v>
      </c>
      <c r="BZ70" s="105">
        <f t="shared" si="219"/>
        <v>0.06785097459</v>
      </c>
      <c r="CA70" s="28">
        <f t="shared" si="220"/>
        <v>2.396456972</v>
      </c>
      <c r="CB70" s="1"/>
    </row>
    <row r="71" ht="12.75" customHeight="1">
      <c r="A71" s="43" t="s">
        <v>35</v>
      </c>
      <c r="B71" s="93" t="str">
        <f t="shared" si="155"/>
        <v/>
      </c>
      <c r="C71" s="94" t="str">
        <f t="shared" si="156"/>
        <v/>
      </c>
      <c r="D71" s="95" t="str">
        <f t="shared" si="157"/>
        <v/>
      </c>
      <c r="E71" s="95" t="str">
        <f t="shared" si="158"/>
        <v/>
      </c>
      <c r="F71" s="93" t="str">
        <f t="shared" si="159"/>
        <v/>
      </c>
      <c r="G71" s="94" t="str">
        <f t="shared" si="160"/>
        <v/>
      </c>
      <c r="H71" s="95" t="str">
        <f t="shared" si="161"/>
        <v/>
      </c>
      <c r="I71" s="95" t="str">
        <f t="shared" si="162"/>
        <v/>
      </c>
      <c r="J71" s="93" t="str">
        <f t="shared" si="163"/>
        <v/>
      </c>
      <c r="K71" s="94" t="str">
        <f t="shared" si="164"/>
        <v/>
      </c>
      <c r="L71" s="95" t="str">
        <f t="shared" si="165"/>
        <v/>
      </c>
      <c r="M71" s="95" t="str">
        <f t="shared" si="166"/>
        <v/>
      </c>
      <c r="N71" s="93" t="str">
        <f t="shared" si="167"/>
        <v/>
      </c>
      <c r="O71" s="94" t="str">
        <f t="shared" si="168"/>
        <v/>
      </c>
      <c r="P71" s="95" t="str">
        <f t="shared" si="169"/>
        <v/>
      </c>
      <c r="Q71" s="95" t="str">
        <f t="shared" si="170"/>
        <v/>
      </c>
      <c r="R71" s="93">
        <f t="shared" si="171"/>
        <v>0.01054538831</v>
      </c>
      <c r="S71" s="94">
        <f t="shared" si="172"/>
        <v>0.3185799345</v>
      </c>
      <c r="T71" s="93">
        <f t="shared" si="173"/>
        <v>0.0134214033</v>
      </c>
      <c r="U71" s="94">
        <f t="shared" si="174"/>
        <v>4.089904569</v>
      </c>
      <c r="V71" s="93">
        <f t="shared" si="175"/>
        <v>0.02396679161</v>
      </c>
      <c r="W71" s="100">
        <f t="shared" si="176"/>
        <v>4.408484504</v>
      </c>
      <c r="X71" s="1"/>
      <c r="Y71" s="1"/>
      <c r="Z71" s="1"/>
      <c r="AA71" s="1"/>
      <c r="AB71" s="1"/>
      <c r="AC71" s="43" t="s">
        <v>35</v>
      </c>
      <c r="AD71" s="93"/>
      <c r="AE71" s="94"/>
      <c r="AF71" s="95"/>
      <c r="AG71" s="95"/>
      <c r="AH71" s="93"/>
      <c r="AI71" s="94"/>
      <c r="AJ71" s="95"/>
      <c r="AK71" s="95"/>
      <c r="AL71" s="93"/>
      <c r="AM71" s="94"/>
      <c r="AN71" s="95"/>
      <c r="AO71" s="95"/>
      <c r="AP71" s="93"/>
      <c r="AQ71" s="94"/>
      <c r="AR71" s="95">
        <f t="shared" si="191"/>
        <v>0.001771134057</v>
      </c>
      <c r="AS71" s="95">
        <f t="shared" si="192"/>
        <v>0.017764544</v>
      </c>
      <c r="AT71" s="93">
        <f t="shared" si="193"/>
        <v>0.01505463949</v>
      </c>
      <c r="AU71" s="94">
        <f t="shared" si="194"/>
        <v>0.4654580508</v>
      </c>
      <c r="AV71" s="93">
        <f t="shared" si="221"/>
        <v>0.01062680434</v>
      </c>
      <c r="AW71" s="94">
        <f t="shared" si="222"/>
        <v>2.511436733</v>
      </c>
      <c r="AX71" s="93">
        <f t="shared" si="197"/>
        <v>0.02745257789</v>
      </c>
      <c r="AY71" s="100">
        <f t="shared" si="198"/>
        <v>2.994659328</v>
      </c>
      <c r="AZ71" s="1"/>
      <c r="BA71" s="1"/>
      <c r="BB71" s="1"/>
      <c r="BC71" s="1"/>
      <c r="BD71" s="1"/>
      <c r="BE71" s="43" t="s">
        <v>35</v>
      </c>
      <c r="BF71" s="105"/>
      <c r="BG71" s="106"/>
      <c r="BH71" s="107"/>
      <c r="BI71" s="107"/>
      <c r="BJ71" s="105"/>
      <c r="BK71" s="106"/>
      <c r="BL71" s="107"/>
      <c r="BM71" s="107"/>
      <c r="BN71" s="105"/>
      <c r="BO71" s="106"/>
      <c r="BP71" s="107"/>
      <c r="BQ71" s="107"/>
      <c r="BR71" s="105"/>
      <c r="BS71" s="106"/>
      <c r="BT71" s="107"/>
      <c r="BU71" s="107"/>
      <c r="BV71" s="105">
        <f t="shared" si="215"/>
        <v>0.01439263097</v>
      </c>
      <c r="BW71" s="106">
        <f t="shared" si="216"/>
        <v>0.4685303812</v>
      </c>
      <c r="BX71" s="105">
        <f t="shared" si="217"/>
        <v>0.0133645859</v>
      </c>
      <c r="BY71" s="106">
        <f t="shared" si="218"/>
        <v>1.332274383</v>
      </c>
      <c r="BZ71" s="105">
        <f t="shared" si="219"/>
        <v>0.02775721688</v>
      </c>
      <c r="CA71" s="28">
        <f t="shared" si="220"/>
        <v>1.800804764</v>
      </c>
      <c r="CB71" s="1"/>
    </row>
    <row r="72" ht="12.75" customHeight="1">
      <c r="A72" s="44" t="s">
        <v>36</v>
      </c>
      <c r="B72" s="93" t="str">
        <f t="shared" si="155"/>
        <v/>
      </c>
      <c r="C72" s="94" t="str">
        <f t="shared" si="156"/>
        <v/>
      </c>
      <c r="D72" s="95" t="str">
        <f t="shared" si="157"/>
        <v/>
      </c>
      <c r="E72" s="95" t="str">
        <f t="shared" si="158"/>
        <v/>
      </c>
      <c r="F72" s="93" t="str">
        <f t="shared" si="159"/>
        <v/>
      </c>
      <c r="G72" s="94" t="str">
        <f t="shared" si="160"/>
        <v/>
      </c>
      <c r="H72" s="95" t="str">
        <f t="shared" si="161"/>
        <v/>
      </c>
      <c r="I72" s="95" t="str">
        <f t="shared" si="162"/>
        <v/>
      </c>
      <c r="J72" s="93" t="str">
        <f t="shared" si="163"/>
        <v/>
      </c>
      <c r="K72" s="94" t="str">
        <f t="shared" si="164"/>
        <v/>
      </c>
      <c r="L72" s="95" t="str">
        <f t="shared" si="165"/>
        <v/>
      </c>
      <c r="M72" s="95" t="str">
        <f t="shared" si="166"/>
        <v/>
      </c>
      <c r="N72" s="93" t="str">
        <f t="shared" si="167"/>
        <v/>
      </c>
      <c r="O72" s="94" t="str">
        <f t="shared" si="168"/>
        <v/>
      </c>
      <c r="P72" s="95">
        <f t="shared" si="169"/>
        <v>0.0009586716645</v>
      </c>
      <c r="Q72" s="95">
        <f t="shared" si="170"/>
        <v>0.007232061943</v>
      </c>
      <c r="R72" s="93">
        <f t="shared" si="171"/>
        <v>0.001917343329</v>
      </c>
      <c r="S72" s="94">
        <f t="shared" si="172"/>
        <v>0.03290768343</v>
      </c>
      <c r="T72" s="93">
        <f t="shared" si="173"/>
        <v>0.02300811995</v>
      </c>
      <c r="U72" s="94">
        <f t="shared" si="174"/>
        <v>8.884952038</v>
      </c>
      <c r="V72" s="93">
        <f t="shared" si="175"/>
        <v>0.02588413494</v>
      </c>
      <c r="W72" s="100">
        <f t="shared" si="176"/>
        <v>8.925091783</v>
      </c>
      <c r="X72" s="1"/>
      <c r="Y72" s="1"/>
      <c r="Z72" s="1"/>
      <c r="AA72" s="1"/>
      <c r="AB72" s="1"/>
      <c r="AC72" s="44" t="s">
        <v>36</v>
      </c>
      <c r="AD72" s="93"/>
      <c r="AE72" s="94"/>
      <c r="AF72" s="95"/>
      <c r="AG72" s="95"/>
      <c r="AH72" s="93"/>
      <c r="AI72" s="94"/>
      <c r="AJ72" s="95"/>
      <c r="AK72" s="95"/>
      <c r="AL72" s="93"/>
      <c r="AM72" s="94"/>
      <c r="AN72" s="95"/>
      <c r="AO72" s="95"/>
      <c r="AP72" s="93"/>
      <c r="AQ72" s="94"/>
      <c r="AR72" s="95"/>
      <c r="AS72" s="95"/>
      <c r="AT72" s="93">
        <f t="shared" si="193"/>
        <v>0.003542268114</v>
      </c>
      <c r="AU72" s="94">
        <f t="shared" si="194"/>
        <v>0.1013390667</v>
      </c>
      <c r="AV72" s="93">
        <f t="shared" si="221"/>
        <v>0.02391030977</v>
      </c>
      <c r="AW72" s="94">
        <f t="shared" si="222"/>
        <v>4.089583427</v>
      </c>
      <c r="AX72" s="93">
        <f t="shared" si="197"/>
        <v>0.02745257789</v>
      </c>
      <c r="AY72" s="100">
        <f t="shared" si="198"/>
        <v>4.190922494</v>
      </c>
      <c r="AZ72" s="1"/>
      <c r="BA72" s="1"/>
      <c r="BB72" s="1"/>
      <c r="BC72" s="1"/>
      <c r="BD72" s="1"/>
      <c r="BE72" s="44" t="s">
        <v>36</v>
      </c>
      <c r="BF72" s="105"/>
      <c r="BG72" s="106"/>
      <c r="BH72" s="107"/>
      <c r="BI72" s="107"/>
      <c r="BJ72" s="105"/>
      <c r="BK72" s="106"/>
      <c r="BL72" s="107"/>
      <c r="BM72" s="107"/>
      <c r="BN72" s="105"/>
      <c r="BO72" s="106"/>
      <c r="BP72" s="107"/>
      <c r="BQ72" s="107"/>
      <c r="BR72" s="105"/>
      <c r="BS72" s="106"/>
      <c r="BT72" s="107"/>
      <c r="BU72" s="107"/>
      <c r="BV72" s="105">
        <f t="shared" si="215"/>
        <v>0.003084135208</v>
      </c>
      <c r="BW72" s="106">
        <f t="shared" si="216"/>
        <v>0.1185247173</v>
      </c>
      <c r="BX72" s="105">
        <f t="shared" si="217"/>
        <v>0.01542067604</v>
      </c>
      <c r="BY72" s="106">
        <f t="shared" si="218"/>
        <v>3.20131495</v>
      </c>
      <c r="BZ72" s="105">
        <f t="shared" si="219"/>
        <v>0.01850481125</v>
      </c>
      <c r="CA72" s="28">
        <f t="shared" si="220"/>
        <v>3.319839667</v>
      </c>
      <c r="CB72" s="1"/>
    </row>
    <row r="73" ht="12.75" customHeight="1">
      <c r="A73" s="44" t="s">
        <v>37</v>
      </c>
      <c r="B73" s="93" t="str">
        <f t="shared" si="155"/>
        <v/>
      </c>
      <c r="C73" s="94" t="str">
        <f t="shared" si="156"/>
        <v/>
      </c>
      <c r="D73" s="95" t="str">
        <f t="shared" si="157"/>
        <v/>
      </c>
      <c r="E73" s="95" t="str">
        <f t="shared" si="158"/>
        <v/>
      </c>
      <c r="F73" s="93" t="str">
        <f t="shared" si="159"/>
        <v/>
      </c>
      <c r="G73" s="94" t="str">
        <f t="shared" si="160"/>
        <v/>
      </c>
      <c r="H73" s="95" t="str">
        <f t="shared" si="161"/>
        <v/>
      </c>
      <c r="I73" s="95" t="str">
        <f t="shared" si="162"/>
        <v/>
      </c>
      <c r="J73" s="93" t="str">
        <f t="shared" si="163"/>
        <v/>
      </c>
      <c r="K73" s="94" t="str">
        <f t="shared" si="164"/>
        <v/>
      </c>
      <c r="L73" s="95" t="str">
        <f t="shared" si="165"/>
        <v/>
      </c>
      <c r="M73" s="95" t="str">
        <f t="shared" si="166"/>
        <v/>
      </c>
      <c r="N73" s="93" t="str">
        <f t="shared" si="167"/>
        <v/>
      </c>
      <c r="O73" s="94" t="str">
        <f t="shared" si="168"/>
        <v/>
      </c>
      <c r="P73" s="95" t="str">
        <f t="shared" si="169"/>
        <v/>
      </c>
      <c r="Q73" s="95" t="str">
        <f t="shared" si="170"/>
        <v/>
      </c>
      <c r="R73" s="93" t="str">
        <f t="shared" si="171"/>
        <v/>
      </c>
      <c r="S73" s="94" t="str">
        <f t="shared" si="172"/>
        <v/>
      </c>
      <c r="T73" s="93">
        <f t="shared" si="173"/>
        <v>0.008628044981</v>
      </c>
      <c r="U73" s="94">
        <f t="shared" si="174"/>
        <v>11.49481115</v>
      </c>
      <c r="V73" s="93">
        <f t="shared" si="175"/>
        <v>0.008628044981</v>
      </c>
      <c r="W73" s="100">
        <f t="shared" si="176"/>
        <v>11.49481115</v>
      </c>
      <c r="X73" s="1"/>
      <c r="Y73" s="1"/>
      <c r="Z73" s="1"/>
      <c r="AA73" s="1"/>
      <c r="AB73" s="1"/>
      <c r="AC73" s="44" t="s">
        <v>37</v>
      </c>
      <c r="AD73" s="93"/>
      <c r="AE73" s="94"/>
      <c r="AF73" s="95"/>
      <c r="AG73" s="95"/>
      <c r="AH73" s="93"/>
      <c r="AI73" s="94"/>
      <c r="AJ73" s="95"/>
      <c r="AK73" s="95"/>
      <c r="AL73" s="93"/>
      <c r="AM73" s="94"/>
      <c r="AN73" s="95"/>
      <c r="AO73" s="95"/>
      <c r="AP73" s="93"/>
      <c r="AQ73" s="94"/>
      <c r="AR73" s="95"/>
      <c r="AS73" s="95"/>
      <c r="AT73" s="93"/>
      <c r="AU73" s="94"/>
      <c r="AV73" s="93">
        <f t="shared" si="221"/>
        <v>0.01682577354</v>
      </c>
      <c r="AW73" s="94">
        <f t="shared" si="222"/>
        <v>9.026898424</v>
      </c>
      <c r="AX73" s="93">
        <f t="shared" si="197"/>
        <v>0.01682577354</v>
      </c>
      <c r="AY73" s="100">
        <f t="shared" si="198"/>
        <v>9.026898424</v>
      </c>
      <c r="AZ73" s="1"/>
      <c r="BA73" s="1"/>
      <c r="BB73" s="1"/>
      <c r="BC73" s="1"/>
      <c r="BD73" s="1"/>
      <c r="BE73" s="44" t="s">
        <v>37</v>
      </c>
      <c r="BF73" s="105"/>
      <c r="BG73" s="106"/>
      <c r="BH73" s="107"/>
      <c r="BI73" s="107"/>
      <c r="BJ73" s="105"/>
      <c r="BK73" s="106"/>
      <c r="BL73" s="107"/>
      <c r="BM73" s="107"/>
      <c r="BN73" s="105"/>
      <c r="BO73" s="106"/>
      <c r="BP73" s="107"/>
      <c r="BQ73" s="107"/>
      <c r="BR73" s="105"/>
      <c r="BS73" s="106"/>
      <c r="BT73" s="107"/>
      <c r="BU73" s="107"/>
      <c r="BV73" s="105"/>
      <c r="BW73" s="106"/>
      <c r="BX73" s="105">
        <f t="shared" si="217"/>
        <v>0.01028045069</v>
      </c>
      <c r="BY73" s="106">
        <f t="shared" si="218"/>
        <v>5.877444351</v>
      </c>
      <c r="BZ73" s="105">
        <f t="shared" si="219"/>
        <v>0.01028045069</v>
      </c>
      <c r="CA73" s="28">
        <f t="shared" si="220"/>
        <v>5.877444351</v>
      </c>
      <c r="CB73" s="1"/>
    </row>
    <row r="74" ht="12.75" customHeight="1">
      <c r="A74" s="45" t="s">
        <v>38</v>
      </c>
      <c r="B74" s="142" t="str">
        <f t="shared" si="155"/>
        <v/>
      </c>
      <c r="C74" s="143" t="str">
        <f t="shared" si="156"/>
        <v/>
      </c>
      <c r="D74" s="144" t="str">
        <f t="shared" si="157"/>
        <v/>
      </c>
      <c r="E74" s="144" t="str">
        <f t="shared" si="158"/>
        <v/>
      </c>
      <c r="F74" s="142" t="str">
        <f t="shared" si="159"/>
        <v/>
      </c>
      <c r="G74" s="143" t="str">
        <f t="shared" si="160"/>
        <v/>
      </c>
      <c r="H74" s="144" t="str">
        <f t="shared" si="161"/>
        <v/>
      </c>
      <c r="I74" s="144" t="str">
        <f t="shared" si="162"/>
        <v/>
      </c>
      <c r="J74" s="142" t="str">
        <f t="shared" si="163"/>
        <v/>
      </c>
      <c r="K74" s="143" t="str">
        <f t="shared" si="164"/>
        <v/>
      </c>
      <c r="L74" s="144" t="str">
        <f t="shared" si="165"/>
        <v/>
      </c>
      <c r="M74" s="144" t="str">
        <f t="shared" si="166"/>
        <v/>
      </c>
      <c r="N74" s="142" t="str">
        <f t="shared" si="167"/>
        <v/>
      </c>
      <c r="O74" s="143" t="str">
        <f t="shared" si="168"/>
        <v/>
      </c>
      <c r="P74" s="144" t="str">
        <f t="shared" si="169"/>
        <v/>
      </c>
      <c r="Q74" s="144" t="str">
        <f t="shared" si="170"/>
        <v/>
      </c>
      <c r="R74" s="142" t="str">
        <f t="shared" si="171"/>
        <v/>
      </c>
      <c r="S74" s="143" t="str">
        <f t="shared" si="172"/>
        <v/>
      </c>
      <c r="T74" s="142" t="str">
        <f t="shared" si="173"/>
        <v/>
      </c>
      <c r="U74" s="143" t="str">
        <f t="shared" si="174"/>
        <v/>
      </c>
      <c r="V74" s="142">
        <f t="shared" si="175"/>
        <v>0</v>
      </c>
      <c r="W74" s="145">
        <f t="shared" si="176"/>
        <v>0</v>
      </c>
      <c r="X74" s="1"/>
      <c r="Y74" s="1"/>
      <c r="Z74" s="1"/>
      <c r="AA74" s="1"/>
      <c r="AB74" s="1"/>
      <c r="AC74" s="45" t="s">
        <v>38</v>
      </c>
      <c r="AD74" s="142"/>
      <c r="AE74" s="143"/>
      <c r="AF74" s="144"/>
      <c r="AG74" s="144"/>
      <c r="AH74" s="142"/>
      <c r="AI74" s="143"/>
      <c r="AJ74" s="144"/>
      <c r="AK74" s="144"/>
      <c r="AL74" s="142"/>
      <c r="AM74" s="143"/>
      <c r="AN74" s="144"/>
      <c r="AO74" s="144"/>
      <c r="AP74" s="142"/>
      <c r="AQ74" s="143"/>
      <c r="AR74" s="144"/>
      <c r="AS74" s="144"/>
      <c r="AT74" s="142"/>
      <c r="AU74" s="143"/>
      <c r="AV74" s="142">
        <f t="shared" si="221"/>
        <v>0.007970103257</v>
      </c>
      <c r="AW74" s="143">
        <f t="shared" si="222"/>
        <v>8.225390608</v>
      </c>
      <c r="AX74" s="142">
        <f t="shared" si="197"/>
        <v>0.007970103257</v>
      </c>
      <c r="AY74" s="145">
        <f t="shared" si="198"/>
        <v>8.225390608</v>
      </c>
      <c r="AZ74" s="1"/>
      <c r="BA74" s="1"/>
      <c r="BB74" s="1"/>
      <c r="BC74" s="1"/>
      <c r="BD74" s="1"/>
      <c r="BE74" s="45" t="s">
        <v>38</v>
      </c>
      <c r="BF74" s="139"/>
      <c r="BG74" s="140"/>
      <c r="BH74" s="141"/>
      <c r="BI74" s="141"/>
      <c r="BJ74" s="139"/>
      <c r="BK74" s="140"/>
      <c r="BL74" s="141"/>
      <c r="BM74" s="141"/>
      <c r="BN74" s="139"/>
      <c r="BO74" s="140"/>
      <c r="BP74" s="141"/>
      <c r="BQ74" s="141"/>
      <c r="BR74" s="139"/>
      <c r="BS74" s="140"/>
      <c r="BT74" s="141"/>
      <c r="BU74" s="141"/>
      <c r="BV74" s="139"/>
      <c r="BW74" s="140"/>
      <c r="BX74" s="139">
        <f t="shared" si="217"/>
        <v>0.008224360556</v>
      </c>
      <c r="BY74" s="140">
        <f t="shared" si="218"/>
        <v>6.069345844</v>
      </c>
      <c r="BZ74" s="139">
        <f t="shared" si="219"/>
        <v>0.008224360556</v>
      </c>
      <c r="CA74" s="49">
        <f t="shared" si="220"/>
        <v>6.069345844</v>
      </c>
      <c r="CB74" s="1"/>
    </row>
    <row r="75" ht="12.75" customHeight="1">
      <c r="A75" s="146" t="s">
        <v>17</v>
      </c>
      <c r="B75" s="147">
        <f t="shared" si="155"/>
        <v>16.27057549</v>
      </c>
      <c r="C75" s="148">
        <f t="shared" si="156"/>
        <v>0.3742450586</v>
      </c>
      <c r="D75" s="149">
        <f t="shared" si="157"/>
        <v>10.4035049</v>
      </c>
      <c r="E75" s="149">
        <f t="shared" si="158"/>
        <v>0.7245583952</v>
      </c>
      <c r="F75" s="147">
        <f t="shared" si="159"/>
        <v>14.37048825</v>
      </c>
      <c r="G75" s="148">
        <f t="shared" si="160"/>
        <v>1.976909032</v>
      </c>
      <c r="H75" s="149">
        <f t="shared" si="161"/>
        <v>22.7492786</v>
      </c>
      <c r="I75" s="149">
        <f t="shared" si="162"/>
        <v>7.054618286</v>
      </c>
      <c r="J75" s="147">
        <f t="shared" si="163"/>
        <v>16.85440653</v>
      </c>
      <c r="K75" s="148">
        <f t="shared" si="164"/>
        <v>11.3203985</v>
      </c>
      <c r="L75" s="149">
        <f t="shared" si="165"/>
        <v>11.6823729</v>
      </c>
      <c r="M75" s="149">
        <f t="shared" si="166"/>
        <v>15.27661697</v>
      </c>
      <c r="N75" s="147">
        <f t="shared" si="167"/>
        <v>6.239035193</v>
      </c>
      <c r="O75" s="148">
        <f t="shared" si="168"/>
        <v>17.05513442</v>
      </c>
      <c r="P75" s="149">
        <f t="shared" si="169"/>
        <v>0.9385395596</v>
      </c>
      <c r="Q75" s="149">
        <f t="shared" si="170"/>
        <v>5.807784014</v>
      </c>
      <c r="R75" s="147">
        <f t="shared" si="171"/>
        <v>0.3805926508</v>
      </c>
      <c r="S75" s="148">
        <f t="shared" si="172"/>
        <v>6.716409612</v>
      </c>
      <c r="T75" s="147">
        <f t="shared" si="173"/>
        <v>0.1112059131</v>
      </c>
      <c r="U75" s="148">
        <f t="shared" si="174"/>
        <v>33.69332571</v>
      </c>
      <c r="V75" s="150">
        <f t="shared" si="175"/>
        <v>100</v>
      </c>
      <c r="W75" s="151">
        <f t="shared" si="176"/>
        <v>100</v>
      </c>
      <c r="X75" s="1"/>
      <c r="Y75" s="1"/>
      <c r="Z75" s="1"/>
      <c r="AA75" s="1"/>
      <c r="AB75" s="1"/>
      <c r="AC75" s="146" t="s">
        <v>17</v>
      </c>
      <c r="AD75" s="147">
        <f>AD21*100/$AX$21</f>
        <v>22.72984892</v>
      </c>
      <c r="AE75" s="148">
        <f>AE21*100/$AY$21</f>
        <v>0.5361695461</v>
      </c>
      <c r="AF75" s="149">
        <f>AF21*100/$AX$21</f>
        <v>9.164733179</v>
      </c>
      <c r="AG75" s="149">
        <f>AG21*100/$AY$21</f>
        <v>0.726856548</v>
      </c>
      <c r="AH75" s="147">
        <f>AH21*100/$AX$21</f>
        <v>12.53254459</v>
      </c>
      <c r="AI75" s="148">
        <f>AI21*100/$AY$21</f>
        <v>1.969849277</v>
      </c>
      <c r="AJ75" s="149">
        <f>AJ21*100/$AX$21</f>
        <v>20.58677671</v>
      </c>
      <c r="AK75" s="149">
        <f>AK21*100/$AY$21</f>
        <v>7.310990485</v>
      </c>
      <c r="AL75" s="147">
        <f>AL21*100/$AX$21</f>
        <v>16.01725085</v>
      </c>
      <c r="AM75" s="148">
        <f>AM21*100/$AY$21</f>
        <v>12.20665119</v>
      </c>
      <c r="AN75" s="149">
        <f>AN21*100/$AX$21</f>
        <v>11.54956519</v>
      </c>
      <c r="AO75" s="149">
        <f>AO21*100/$AY$21</f>
        <v>17.09242052</v>
      </c>
      <c r="AP75" s="147">
        <f>AP21*100/$AX$21</f>
        <v>6.074989816</v>
      </c>
      <c r="AQ75" s="148">
        <f>AQ21*100/$AY$21</f>
        <v>18.78806623</v>
      </c>
      <c r="AR75" s="149">
        <f>AR21*100/$AX$21</f>
        <v>0.8917659978</v>
      </c>
      <c r="AS75" s="149">
        <f>AS21*100/$AY$21</f>
        <v>6.297972391</v>
      </c>
      <c r="AT75" s="147">
        <f>AT21*100/$AX$21</f>
        <v>0.3595402136</v>
      </c>
      <c r="AU75" s="148">
        <f>AU21*100/$AY$21</f>
        <v>7.125904967</v>
      </c>
      <c r="AV75" s="147">
        <f t="shared" si="221"/>
        <v>0.092984538</v>
      </c>
      <c r="AW75" s="148">
        <f t="shared" si="222"/>
        <v>27.94511885</v>
      </c>
      <c r="AX75" s="150">
        <f t="shared" si="197"/>
        <v>100</v>
      </c>
      <c r="AY75" s="151">
        <f t="shared" si="198"/>
        <v>100</v>
      </c>
      <c r="AZ75" s="1"/>
      <c r="BA75" s="1"/>
      <c r="BB75" s="1"/>
      <c r="BC75" s="1"/>
      <c r="BD75" s="1"/>
      <c r="BE75" s="146" t="s">
        <v>17</v>
      </c>
      <c r="BF75" s="152">
        <f>BF21*100/$BZ$21</f>
        <v>10.12727198</v>
      </c>
      <c r="BG75" s="153">
        <f>BG21*100/$CA$21</f>
        <v>0.2608602751</v>
      </c>
      <c r="BH75" s="154">
        <f>BH21*100/$BZ$21</f>
        <v>7.990994325</v>
      </c>
      <c r="BI75" s="154">
        <f>BI21*100/$CA$21</f>
        <v>0.5532612201</v>
      </c>
      <c r="BJ75" s="152">
        <f>BJ21*100/$BZ$21</f>
        <v>13.05411629</v>
      </c>
      <c r="BK75" s="153">
        <f>BK21*100/$CA$21</f>
        <v>1.833368118</v>
      </c>
      <c r="BL75" s="154">
        <f>BL21*100/$BZ$21</f>
        <v>24.14672259</v>
      </c>
      <c r="BM75" s="154">
        <f>BM21*100/$CA$21</f>
        <v>7.70337911</v>
      </c>
      <c r="BN75" s="152">
        <f>BN21*100/$BZ$21</f>
        <v>20.1208981</v>
      </c>
      <c r="BO75" s="153">
        <f>BO21*100/$CA$21</f>
        <v>13.83485844</v>
      </c>
      <c r="BP75" s="154">
        <f>BP21*100/$BZ$21</f>
        <v>14.99917756</v>
      </c>
      <c r="BQ75" s="154">
        <f>BQ21*100/$CA$21</f>
        <v>20.10539884</v>
      </c>
      <c r="BR75" s="152">
        <f>BR21*100/$BZ$21</f>
        <v>7.939592072</v>
      </c>
      <c r="BS75" s="153">
        <f>BS21*100/$CA$21</f>
        <v>22.25124253</v>
      </c>
      <c r="BT75" s="154">
        <f>BT21*100/$BZ$21</f>
        <v>1.152438523</v>
      </c>
      <c r="BU75" s="154">
        <f>BU21*100/$CA$21</f>
        <v>7.350039458</v>
      </c>
      <c r="BV75" s="152">
        <f>BV21*100/$BZ$21</f>
        <v>0.3896290813</v>
      </c>
      <c r="BW75" s="153">
        <f>BW21*100/$CA$21</f>
        <v>7.235986575</v>
      </c>
      <c r="BX75" s="152">
        <f t="shared" si="217"/>
        <v>0.07915947035</v>
      </c>
      <c r="BY75" s="153">
        <f t="shared" si="218"/>
        <v>18.87160544</v>
      </c>
      <c r="BZ75" s="150">
        <f t="shared" si="219"/>
        <v>100</v>
      </c>
      <c r="CA75" s="151">
        <f t="shared" si="220"/>
        <v>100</v>
      </c>
      <c r="CB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ht="12.75" customHeight="1">
      <c r="A78" s="159" t="s">
        <v>52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59" t="s">
        <v>53</v>
      </c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ht="12.75" customHeight="1">
      <c r="A79" s="74" t="s">
        <v>43</v>
      </c>
      <c r="B79" s="4" t="s">
        <v>7</v>
      </c>
      <c r="C79" s="5"/>
      <c r="D79" s="6" t="s">
        <v>8</v>
      </c>
      <c r="E79" s="5"/>
      <c r="F79" s="4" t="s">
        <v>9</v>
      </c>
      <c r="G79" s="5"/>
      <c r="H79" s="7" t="s">
        <v>10</v>
      </c>
      <c r="I79" s="8"/>
      <c r="J79" s="4" t="s">
        <v>11</v>
      </c>
      <c r="K79" s="5"/>
      <c r="L79" s="7" t="s">
        <v>12</v>
      </c>
      <c r="M79" s="8"/>
      <c r="N79" s="4" t="s">
        <v>13</v>
      </c>
      <c r="O79" s="5"/>
      <c r="P79" s="7" t="s">
        <v>14</v>
      </c>
      <c r="Q79" s="8"/>
      <c r="R79" s="4" t="s">
        <v>15</v>
      </c>
      <c r="S79" s="5"/>
      <c r="T79" s="4" t="s">
        <v>16</v>
      </c>
      <c r="U79" s="5"/>
      <c r="V79" s="7" t="s">
        <v>17</v>
      </c>
      <c r="W79" s="9"/>
      <c r="X79" s="10"/>
      <c r="Y79" s="1"/>
      <c r="Z79" s="1"/>
      <c r="AA79" s="1"/>
      <c r="AB79" s="1"/>
      <c r="AC79" s="74" t="s">
        <v>43</v>
      </c>
      <c r="AD79" s="4" t="s">
        <v>7</v>
      </c>
      <c r="AE79" s="5"/>
      <c r="AF79" s="6" t="s">
        <v>8</v>
      </c>
      <c r="AG79" s="5"/>
      <c r="AH79" s="4" t="s">
        <v>9</v>
      </c>
      <c r="AI79" s="5"/>
      <c r="AJ79" s="7" t="s">
        <v>10</v>
      </c>
      <c r="AK79" s="8"/>
      <c r="AL79" s="4" t="s">
        <v>11</v>
      </c>
      <c r="AM79" s="5"/>
      <c r="AN79" s="7" t="s">
        <v>12</v>
      </c>
      <c r="AO79" s="8"/>
      <c r="AP79" s="4" t="s">
        <v>13</v>
      </c>
      <c r="AQ79" s="5"/>
      <c r="AR79" s="7" t="s">
        <v>14</v>
      </c>
      <c r="AS79" s="8"/>
      <c r="AT79" s="4" t="s">
        <v>15</v>
      </c>
      <c r="AU79" s="5"/>
      <c r="AV79" s="4" t="s">
        <v>16</v>
      </c>
      <c r="AW79" s="5"/>
      <c r="AX79" s="7" t="s">
        <v>17</v>
      </c>
      <c r="AY79" s="9"/>
      <c r="AZ79" s="10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ht="12.75" customHeight="1">
      <c r="A80" s="77" t="s">
        <v>45</v>
      </c>
      <c r="B80" s="13" t="s">
        <v>20</v>
      </c>
      <c r="C80" s="13" t="s">
        <v>21</v>
      </c>
      <c r="D80" s="14" t="s">
        <v>20</v>
      </c>
      <c r="E80" s="13" t="s">
        <v>21</v>
      </c>
      <c r="F80" s="13" t="s">
        <v>20</v>
      </c>
      <c r="G80" s="13" t="s">
        <v>21</v>
      </c>
      <c r="H80" s="13" t="s">
        <v>20</v>
      </c>
      <c r="I80" s="13" t="s">
        <v>21</v>
      </c>
      <c r="J80" s="13" t="s">
        <v>20</v>
      </c>
      <c r="K80" s="13" t="s">
        <v>21</v>
      </c>
      <c r="L80" s="13" t="s">
        <v>20</v>
      </c>
      <c r="M80" s="13" t="s">
        <v>21</v>
      </c>
      <c r="N80" s="13" t="s">
        <v>20</v>
      </c>
      <c r="O80" s="13" t="s">
        <v>21</v>
      </c>
      <c r="P80" s="13" t="s">
        <v>20</v>
      </c>
      <c r="Q80" s="13" t="s">
        <v>21</v>
      </c>
      <c r="R80" s="13" t="s">
        <v>20</v>
      </c>
      <c r="S80" s="13" t="s">
        <v>21</v>
      </c>
      <c r="T80" s="13" t="s">
        <v>20</v>
      </c>
      <c r="U80" s="13" t="s">
        <v>21</v>
      </c>
      <c r="V80" s="13" t="s">
        <v>20</v>
      </c>
      <c r="W80" s="13" t="s">
        <v>21</v>
      </c>
      <c r="X80" s="15" t="s">
        <v>22</v>
      </c>
      <c r="Y80" s="1"/>
      <c r="Z80" s="1"/>
      <c r="AA80" s="1"/>
      <c r="AB80" s="1"/>
      <c r="AC80" s="77" t="s">
        <v>45</v>
      </c>
      <c r="AD80" s="13" t="s">
        <v>20</v>
      </c>
      <c r="AE80" s="13" t="s">
        <v>21</v>
      </c>
      <c r="AF80" s="14" t="s">
        <v>20</v>
      </c>
      <c r="AG80" s="13" t="s">
        <v>21</v>
      </c>
      <c r="AH80" s="13" t="s">
        <v>20</v>
      </c>
      <c r="AI80" s="13" t="s">
        <v>21</v>
      </c>
      <c r="AJ80" s="13" t="s">
        <v>20</v>
      </c>
      <c r="AK80" s="13" t="s">
        <v>21</v>
      </c>
      <c r="AL80" s="13" t="s">
        <v>20</v>
      </c>
      <c r="AM80" s="13" t="s">
        <v>21</v>
      </c>
      <c r="AN80" s="13" t="s">
        <v>20</v>
      </c>
      <c r="AO80" s="13" t="s">
        <v>21</v>
      </c>
      <c r="AP80" s="13" t="s">
        <v>20</v>
      </c>
      <c r="AQ80" s="13" t="s">
        <v>21</v>
      </c>
      <c r="AR80" s="13" t="s">
        <v>20</v>
      </c>
      <c r="AS80" s="13" t="s">
        <v>21</v>
      </c>
      <c r="AT80" s="13" t="s">
        <v>20</v>
      </c>
      <c r="AU80" s="13" t="s">
        <v>21</v>
      </c>
      <c r="AV80" s="13" t="s">
        <v>20</v>
      </c>
      <c r="AW80" s="13" t="s">
        <v>21</v>
      </c>
      <c r="AX80" s="13" t="s">
        <v>20</v>
      </c>
      <c r="AY80" s="13" t="s">
        <v>21</v>
      </c>
      <c r="AZ80" s="15" t="s">
        <v>22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ht="12.75" customHeight="1">
      <c r="A81" s="18">
        <v>1.0</v>
      </c>
      <c r="B81" s="19">
        <f t="shared" ref="B81:X81" si="225">IF(AND(ISBLANK(B6),ISBLANK(AD6)),"",B6-AD6)</f>
        <v>-8559</v>
      </c>
      <c r="C81" s="20">
        <f t="shared" si="225"/>
        <v>-1501.231799</v>
      </c>
      <c r="D81" s="21">
        <f t="shared" si="225"/>
        <v>669</v>
      </c>
      <c r="E81" s="21">
        <f t="shared" si="225"/>
        <v>448.8586951</v>
      </c>
      <c r="F81" s="19">
        <f t="shared" si="225"/>
        <v>1075</v>
      </c>
      <c r="G81" s="20">
        <f t="shared" si="225"/>
        <v>1415.539252</v>
      </c>
      <c r="H81" s="21">
        <f t="shared" si="225"/>
        <v>1077</v>
      </c>
      <c r="I81" s="21">
        <f t="shared" si="225"/>
        <v>2743.316122</v>
      </c>
      <c r="J81" s="19">
        <f t="shared" si="225"/>
        <v>101</v>
      </c>
      <c r="K81" s="20">
        <f t="shared" si="225"/>
        <v>505.0763313</v>
      </c>
      <c r="L81" s="21">
        <f t="shared" si="225"/>
        <v>-251</v>
      </c>
      <c r="M81" s="21">
        <f t="shared" si="225"/>
        <v>-3302.558682</v>
      </c>
      <c r="N81" s="19">
        <f t="shared" si="225"/>
        <v>69</v>
      </c>
      <c r="O81" s="20">
        <f t="shared" si="225"/>
        <v>2587.573364</v>
      </c>
      <c r="P81" s="21">
        <f t="shared" si="225"/>
        <v>72</v>
      </c>
      <c r="Q81" s="21">
        <f t="shared" si="225"/>
        <v>4407.914634</v>
      </c>
      <c r="R81" s="19">
        <f t="shared" si="225"/>
        <v>16</v>
      </c>
      <c r="S81" s="20">
        <f t="shared" si="225"/>
        <v>2799.204959</v>
      </c>
      <c r="T81" s="19">
        <f t="shared" si="225"/>
        <v>0</v>
      </c>
      <c r="U81" s="20">
        <f t="shared" si="225"/>
        <v>65.54</v>
      </c>
      <c r="V81" s="21">
        <f t="shared" si="225"/>
        <v>-5731</v>
      </c>
      <c r="W81" s="22">
        <f t="shared" si="225"/>
        <v>10169.23288</v>
      </c>
      <c r="X81" s="23">
        <f t="shared" si="225"/>
        <v>0.4268734609</v>
      </c>
      <c r="Y81" s="1"/>
      <c r="Z81" s="1"/>
      <c r="AA81" s="1"/>
      <c r="AB81" s="1"/>
      <c r="AC81" s="18">
        <v>1.0</v>
      </c>
      <c r="AD81" s="19">
        <v>15629.0</v>
      </c>
      <c r="AE81" s="20">
        <v>3020.872301032353</v>
      </c>
      <c r="AF81" s="21">
        <v>2358.0</v>
      </c>
      <c r="AG81" s="21">
        <v>1994.3632089932162</v>
      </c>
      <c r="AH81" s="19">
        <v>1144.0</v>
      </c>
      <c r="AI81" s="20">
        <v>1994.2077159366781</v>
      </c>
      <c r="AJ81" s="21">
        <v>-735.0</v>
      </c>
      <c r="AK81" s="21">
        <v>-1584.2207176942175</v>
      </c>
      <c r="AL81" s="19">
        <v>-1777.0</v>
      </c>
      <c r="AM81" s="20">
        <v>-11782.513394497393</v>
      </c>
      <c r="AN81" s="21">
        <v>-1569.0</v>
      </c>
      <c r="AO81" s="21">
        <v>-21133.364020743174</v>
      </c>
      <c r="AP81" s="19">
        <v>-725.0</v>
      </c>
      <c r="AQ81" s="20">
        <v>-20760.61854665939</v>
      </c>
      <c r="AR81" s="21">
        <v>-60.0</v>
      </c>
      <c r="AS81" s="21">
        <v>-3547.480649610072</v>
      </c>
      <c r="AT81" s="19">
        <v>8.0</v>
      </c>
      <c r="AU81" s="20">
        <v>1236.0638020924198</v>
      </c>
      <c r="AV81" s="19">
        <v>0.0</v>
      </c>
      <c r="AW81" s="20">
        <v>78.20000000000005</v>
      </c>
      <c r="AX81" s="21">
        <v>14273.0</v>
      </c>
      <c r="AY81" s="22">
        <v>-50484.490301149664</v>
      </c>
      <c r="AZ81" s="23">
        <v>-1.445481407555607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ht="12.75" customHeight="1">
      <c r="A82" s="24">
        <v>2.0</v>
      </c>
      <c r="B82" s="25">
        <f t="shared" ref="B82:X82" si="226">IF(AND(ISBLANK(B7),ISBLANK(AD7)),"",B7-AD7)</f>
        <v>-158</v>
      </c>
      <c r="C82" s="26">
        <f t="shared" si="226"/>
        <v>-49.43265808</v>
      </c>
      <c r="D82" s="27">
        <f t="shared" si="226"/>
        <v>-164</v>
      </c>
      <c r="E82" s="27">
        <f t="shared" si="226"/>
        <v>-119.5500328</v>
      </c>
      <c r="F82" s="25">
        <f t="shared" si="226"/>
        <v>-221</v>
      </c>
      <c r="G82" s="26">
        <f t="shared" si="226"/>
        <v>-348.4674647</v>
      </c>
      <c r="H82" s="27">
        <f t="shared" si="226"/>
        <v>-529</v>
      </c>
      <c r="I82" s="27">
        <f t="shared" si="226"/>
        <v>-1809.92775</v>
      </c>
      <c r="J82" s="25">
        <f t="shared" si="226"/>
        <v>-541</v>
      </c>
      <c r="K82" s="26">
        <f t="shared" si="226"/>
        <v>-3940.216973</v>
      </c>
      <c r="L82" s="27">
        <f t="shared" si="226"/>
        <v>-481</v>
      </c>
      <c r="M82" s="27">
        <f t="shared" si="226"/>
        <v>-6930.007053</v>
      </c>
      <c r="N82" s="25">
        <f t="shared" si="226"/>
        <v>-285</v>
      </c>
      <c r="O82" s="26">
        <f t="shared" si="226"/>
        <v>-8579.440375</v>
      </c>
      <c r="P82" s="27">
        <f t="shared" si="226"/>
        <v>-48</v>
      </c>
      <c r="Q82" s="27">
        <f t="shared" si="226"/>
        <v>-3286.106379</v>
      </c>
      <c r="R82" s="25">
        <f t="shared" si="226"/>
        <v>18</v>
      </c>
      <c r="S82" s="26">
        <f t="shared" si="226"/>
        <v>3732.934235</v>
      </c>
      <c r="T82" s="25">
        <f t="shared" si="226"/>
        <v>6</v>
      </c>
      <c r="U82" s="26">
        <f t="shared" si="226"/>
        <v>13508.87424</v>
      </c>
      <c r="V82" s="27">
        <f t="shared" si="226"/>
        <v>-2403</v>
      </c>
      <c r="W82" s="27">
        <f t="shared" si="226"/>
        <v>-7821.34021</v>
      </c>
      <c r="X82" s="28">
        <f t="shared" si="226"/>
        <v>5.465399544</v>
      </c>
      <c r="Y82" s="1"/>
      <c r="Z82" s="1"/>
      <c r="AA82" s="1"/>
      <c r="AB82" s="1"/>
      <c r="AC82" s="24">
        <v>2.0</v>
      </c>
      <c r="AD82" s="25">
        <v>186.0</v>
      </c>
      <c r="AE82" s="26">
        <v>57.72715571767736</v>
      </c>
      <c r="AF82" s="27">
        <v>212.0</v>
      </c>
      <c r="AG82" s="27">
        <v>157.6799074270172</v>
      </c>
      <c r="AH82" s="25">
        <v>293.0</v>
      </c>
      <c r="AI82" s="26">
        <v>443.17027679113636</v>
      </c>
      <c r="AJ82" s="27">
        <v>433.0</v>
      </c>
      <c r="AK82" s="27">
        <v>1429.179083891238</v>
      </c>
      <c r="AL82" s="25">
        <v>234.0</v>
      </c>
      <c r="AM82" s="26">
        <v>1647.231113524711</v>
      </c>
      <c r="AN82" s="27">
        <v>-34.0</v>
      </c>
      <c r="AO82" s="27">
        <v>-534.63860467005</v>
      </c>
      <c r="AP82" s="25">
        <v>-136.0</v>
      </c>
      <c r="AQ82" s="26">
        <v>-3667.784555712198</v>
      </c>
      <c r="AR82" s="27">
        <v>-30.0</v>
      </c>
      <c r="AS82" s="27">
        <v>-1976.3236434315804</v>
      </c>
      <c r="AT82" s="25">
        <v>14.0</v>
      </c>
      <c r="AU82" s="26">
        <v>3172.7725626618594</v>
      </c>
      <c r="AV82" s="25">
        <v>2.0</v>
      </c>
      <c r="AW82" s="26">
        <v>1350.3449033440509</v>
      </c>
      <c r="AX82" s="27">
        <v>1174.0</v>
      </c>
      <c r="AY82" s="27">
        <v>2079.3581995438435</v>
      </c>
      <c r="AZ82" s="28">
        <v>-2.426087252898549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ht="12.75" customHeight="1">
      <c r="A83" s="24">
        <v>3.0</v>
      </c>
      <c r="B83" s="25">
        <f t="shared" ref="B83:X83" si="227">IF(AND(ISBLANK(B8),ISBLANK(AD8)),"",B8-AD8)</f>
        <v>-2</v>
      </c>
      <c r="C83" s="26">
        <f t="shared" si="227"/>
        <v>-0.6525</v>
      </c>
      <c r="D83" s="27">
        <f t="shared" si="227"/>
        <v>-2</v>
      </c>
      <c r="E83" s="27">
        <f t="shared" si="227"/>
        <v>-0.9279196006</v>
      </c>
      <c r="F83" s="25">
        <f t="shared" si="227"/>
        <v>-15</v>
      </c>
      <c r="G83" s="26">
        <f t="shared" si="227"/>
        <v>-26.80391796</v>
      </c>
      <c r="H83" s="27">
        <f t="shared" si="227"/>
        <v>-49</v>
      </c>
      <c r="I83" s="27">
        <f t="shared" si="227"/>
        <v>-168.0665573</v>
      </c>
      <c r="J83" s="25">
        <f t="shared" si="227"/>
        <v>-51</v>
      </c>
      <c r="K83" s="26">
        <f t="shared" si="227"/>
        <v>-375.9767446</v>
      </c>
      <c r="L83" s="27">
        <f t="shared" si="227"/>
        <v>-93</v>
      </c>
      <c r="M83" s="27">
        <f t="shared" si="227"/>
        <v>-1230.924304</v>
      </c>
      <c r="N83" s="25">
        <f t="shared" si="227"/>
        <v>-91</v>
      </c>
      <c r="O83" s="26">
        <f t="shared" si="227"/>
        <v>-2667.224014</v>
      </c>
      <c r="P83" s="27">
        <f t="shared" si="227"/>
        <v>2</v>
      </c>
      <c r="Q83" s="27">
        <f t="shared" si="227"/>
        <v>289.6332955</v>
      </c>
      <c r="R83" s="25">
        <f t="shared" si="227"/>
        <v>1</v>
      </c>
      <c r="S83" s="26">
        <f t="shared" si="227"/>
        <v>971.708635</v>
      </c>
      <c r="T83" s="25">
        <f t="shared" si="227"/>
        <v>3</v>
      </c>
      <c r="U83" s="26">
        <f t="shared" si="227"/>
        <v>2258.81</v>
      </c>
      <c r="V83" s="27">
        <f t="shared" si="227"/>
        <v>-297</v>
      </c>
      <c r="W83" s="27">
        <f t="shared" si="227"/>
        <v>-950.4240267</v>
      </c>
      <c r="X83" s="28">
        <f t="shared" si="227"/>
        <v>12.41994562</v>
      </c>
      <c r="Y83" s="1"/>
      <c r="Z83" s="1"/>
      <c r="AA83" s="1"/>
      <c r="AB83" s="1"/>
      <c r="AC83" s="24">
        <v>3.0</v>
      </c>
      <c r="AD83" s="25">
        <v>1.0</v>
      </c>
      <c r="AE83" s="26">
        <v>0.18501299999999998</v>
      </c>
      <c r="AF83" s="27">
        <v>6.0</v>
      </c>
      <c r="AG83" s="27">
        <v>3.897711159420288</v>
      </c>
      <c r="AH83" s="25">
        <v>15.0</v>
      </c>
      <c r="AI83" s="26">
        <v>26.070038590579653</v>
      </c>
      <c r="AJ83" s="27">
        <v>48.0</v>
      </c>
      <c r="AK83" s="27">
        <v>171.6142778427805</v>
      </c>
      <c r="AL83" s="25">
        <v>41.0</v>
      </c>
      <c r="AM83" s="26">
        <v>292.69844280699806</v>
      </c>
      <c r="AN83" s="27">
        <v>34.0</v>
      </c>
      <c r="AO83" s="27">
        <v>366.2226230930628</v>
      </c>
      <c r="AP83" s="25">
        <v>-1.0</v>
      </c>
      <c r="AQ83" s="26">
        <v>0.5124090368390171</v>
      </c>
      <c r="AR83" s="27">
        <v>-17.0</v>
      </c>
      <c r="AS83" s="27">
        <v>-1230.7828290130965</v>
      </c>
      <c r="AT83" s="25">
        <v>-7.0</v>
      </c>
      <c r="AU83" s="26">
        <v>-1711.3172274269436</v>
      </c>
      <c r="AV83" s="25">
        <v>-1.0</v>
      </c>
      <c r="AW83" s="26">
        <v>-557.83</v>
      </c>
      <c r="AX83" s="27">
        <v>119.0</v>
      </c>
      <c r="AY83" s="27">
        <v>-2638.729540910361</v>
      </c>
      <c r="AZ83" s="28">
        <v>-7.765557949471248</v>
      </c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ht="12.75" customHeight="1">
      <c r="A84" s="24">
        <v>4.0</v>
      </c>
      <c r="B84" s="25" t="str">
        <f t="shared" ref="B84:X84" si="228">IF(AND(ISBLANK(B9),ISBLANK(AD9)),"",B9-AD9)</f>
        <v/>
      </c>
      <c r="C84" s="26" t="str">
        <f t="shared" si="228"/>
        <v/>
      </c>
      <c r="D84" s="27" t="str">
        <f t="shared" si="228"/>
        <v/>
      </c>
      <c r="E84" s="27" t="str">
        <f t="shared" si="228"/>
        <v/>
      </c>
      <c r="F84" s="25">
        <f t="shared" si="228"/>
        <v>-1</v>
      </c>
      <c r="G84" s="26">
        <f t="shared" si="228"/>
        <v>-2.205</v>
      </c>
      <c r="H84" s="27">
        <f t="shared" si="228"/>
        <v>-13</v>
      </c>
      <c r="I84" s="27">
        <f t="shared" si="228"/>
        <v>-51.63727311</v>
      </c>
      <c r="J84" s="25">
        <f t="shared" si="228"/>
        <v>-11</v>
      </c>
      <c r="K84" s="26">
        <f t="shared" si="228"/>
        <v>-94.22280574</v>
      </c>
      <c r="L84" s="27">
        <f t="shared" si="228"/>
        <v>-18</v>
      </c>
      <c r="M84" s="27">
        <f t="shared" si="228"/>
        <v>-244.2713848</v>
      </c>
      <c r="N84" s="25">
        <f t="shared" si="228"/>
        <v>-13</v>
      </c>
      <c r="O84" s="26">
        <f t="shared" si="228"/>
        <v>-395.4743063</v>
      </c>
      <c r="P84" s="27">
        <f t="shared" si="228"/>
        <v>-8</v>
      </c>
      <c r="Q84" s="27">
        <f t="shared" si="228"/>
        <v>-466.5687607</v>
      </c>
      <c r="R84" s="25">
        <f t="shared" si="228"/>
        <v>6</v>
      </c>
      <c r="S84" s="26">
        <f t="shared" si="228"/>
        <v>1280.655331</v>
      </c>
      <c r="T84" s="25">
        <f t="shared" si="228"/>
        <v>1</v>
      </c>
      <c r="U84" s="26">
        <f t="shared" si="228"/>
        <v>790.914</v>
      </c>
      <c r="V84" s="27">
        <f t="shared" si="228"/>
        <v>-57</v>
      </c>
      <c r="W84" s="27">
        <f t="shared" si="228"/>
        <v>817.1898003</v>
      </c>
      <c r="X84" s="28">
        <f t="shared" si="228"/>
        <v>20.9158098</v>
      </c>
      <c r="Y84" s="1"/>
      <c r="Z84" s="1"/>
      <c r="AA84" s="1"/>
      <c r="AB84" s="1"/>
      <c r="AC84" s="24">
        <v>4.0</v>
      </c>
      <c r="AD84" s="25">
        <v>0.0</v>
      </c>
      <c r="AE84" s="26">
        <v>0.0</v>
      </c>
      <c r="AF84" s="27">
        <v>0.0</v>
      </c>
      <c r="AG84" s="27">
        <v>0.0</v>
      </c>
      <c r="AH84" s="25">
        <v>2.0</v>
      </c>
      <c r="AI84" s="26">
        <v>3.54</v>
      </c>
      <c r="AJ84" s="27">
        <v>10.0</v>
      </c>
      <c r="AK84" s="27">
        <v>42.42477310693289</v>
      </c>
      <c r="AL84" s="25">
        <v>10.0</v>
      </c>
      <c r="AM84" s="26">
        <v>71.7048164857408</v>
      </c>
      <c r="AN84" s="27">
        <v>13.0</v>
      </c>
      <c r="AO84" s="27">
        <v>163.65640961841427</v>
      </c>
      <c r="AP84" s="25">
        <v>-9.0</v>
      </c>
      <c r="AQ84" s="26">
        <v>-421.80900773308304</v>
      </c>
      <c r="AR84" s="27">
        <v>-10.0</v>
      </c>
      <c r="AS84" s="27">
        <v>-519.7470275786941</v>
      </c>
      <c r="AT84" s="25">
        <v>-8.0</v>
      </c>
      <c r="AU84" s="26">
        <v>-2073.4811976311566</v>
      </c>
      <c r="AV84" s="25">
        <v>0.0</v>
      </c>
      <c r="AW84" s="26">
        <v>-41.07400000000007</v>
      </c>
      <c r="AX84" s="27">
        <v>8.0</v>
      </c>
      <c r="AY84" s="27">
        <v>-2774.7852337318454</v>
      </c>
      <c r="AZ84" s="28">
        <v>-13.781456855922919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ht="12.75" customHeight="1">
      <c r="A85" s="24">
        <v>5.0</v>
      </c>
      <c r="B85" s="25">
        <f t="shared" ref="B85:X85" si="229">IF(AND(ISBLANK(B10),ISBLANK(AD10)),"",B10-AD10)</f>
        <v>24</v>
      </c>
      <c r="C85" s="26">
        <f t="shared" si="229"/>
        <v>7.4808</v>
      </c>
      <c r="D85" s="27" t="str">
        <f t="shared" si="229"/>
        <v/>
      </c>
      <c r="E85" s="27" t="str">
        <f t="shared" si="229"/>
        <v/>
      </c>
      <c r="F85" s="25" t="str">
        <f t="shared" si="229"/>
        <v/>
      </c>
      <c r="G85" s="26" t="str">
        <f t="shared" si="229"/>
        <v/>
      </c>
      <c r="H85" s="27">
        <f t="shared" si="229"/>
        <v>-1</v>
      </c>
      <c r="I85" s="27">
        <f t="shared" si="229"/>
        <v>-3.69</v>
      </c>
      <c r="J85" s="25">
        <f t="shared" si="229"/>
        <v>0</v>
      </c>
      <c r="K85" s="26">
        <f t="shared" si="229"/>
        <v>-0.7508</v>
      </c>
      <c r="L85" s="27">
        <f t="shared" si="229"/>
        <v>-9</v>
      </c>
      <c r="M85" s="27">
        <f t="shared" si="229"/>
        <v>-148.507612</v>
      </c>
      <c r="N85" s="25">
        <f t="shared" si="229"/>
        <v>-15</v>
      </c>
      <c r="O85" s="26">
        <f t="shared" si="229"/>
        <v>-468.2351964</v>
      </c>
      <c r="P85" s="27">
        <f t="shared" si="229"/>
        <v>-18</v>
      </c>
      <c r="Q85" s="27">
        <f t="shared" si="229"/>
        <v>-1356.451895</v>
      </c>
      <c r="R85" s="25">
        <f t="shared" si="229"/>
        <v>-9</v>
      </c>
      <c r="S85" s="26">
        <f t="shared" si="229"/>
        <v>-1247.040282</v>
      </c>
      <c r="T85" s="25">
        <f t="shared" si="229"/>
        <v>2</v>
      </c>
      <c r="U85" s="26">
        <f t="shared" si="229"/>
        <v>1731.414672</v>
      </c>
      <c r="V85" s="27">
        <f t="shared" si="229"/>
        <v>-26</v>
      </c>
      <c r="W85" s="27">
        <f t="shared" si="229"/>
        <v>-1485.780314</v>
      </c>
      <c r="X85" s="28">
        <f t="shared" si="229"/>
        <v>8.528326461</v>
      </c>
      <c r="Y85" s="1"/>
      <c r="Z85" s="1"/>
      <c r="AA85" s="1"/>
      <c r="AB85" s="1"/>
      <c r="AC85" s="24">
        <v>5.0</v>
      </c>
      <c r="AD85" s="25">
        <v>0.0</v>
      </c>
      <c r="AE85" s="26">
        <v>0.0</v>
      </c>
      <c r="AF85" s="27">
        <v>0.0</v>
      </c>
      <c r="AG85" s="27">
        <v>0.0</v>
      </c>
      <c r="AH85" s="25">
        <v>0.0</v>
      </c>
      <c r="AI85" s="26">
        <v>0.0</v>
      </c>
      <c r="AJ85" s="27">
        <v>1.0</v>
      </c>
      <c r="AK85" s="27">
        <v>3.69</v>
      </c>
      <c r="AL85" s="25">
        <v>3.0</v>
      </c>
      <c r="AM85" s="26">
        <v>23.6125</v>
      </c>
      <c r="AN85" s="27">
        <v>7.0</v>
      </c>
      <c r="AO85" s="27">
        <v>117.61935618217998</v>
      </c>
      <c r="AP85" s="25">
        <v>-4.0</v>
      </c>
      <c r="AQ85" s="26">
        <v>-132.0202843847269</v>
      </c>
      <c r="AR85" s="27">
        <v>4.0</v>
      </c>
      <c r="AS85" s="27">
        <v>245.11926274951793</v>
      </c>
      <c r="AT85" s="25">
        <v>8.0</v>
      </c>
      <c r="AU85" s="26">
        <v>1387.8121731065157</v>
      </c>
      <c r="AV85" s="25">
        <v>2.0</v>
      </c>
      <c r="AW85" s="26">
        <v>989.695</v>
      </c>
      <c r="AX85" s="27">
        <v>21.0</v>
      </c>
      <c r="AY85" s="27">
        <v>2635.5280076534873</v>
      </c>
      <c r="AZ85" s="28">
        <v>7.522677453184741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ht="12.75" customHeight="1">
      <c r="A86" s="24">
        <v>6.0</v>
      </c>
      <c r="B86" s="25" t="str">
        <f t="shared" ref="B86:X86" si="230">IF(AND(ISBLANK(B11),ISBLANK(AD11)),"",B11-AD11)</f>
        <v/>
      </c>
      <c r="C86" s="26" t="str">
        <f t="shared" si="230"/>
        <v/>
      </c>
      <c r="D86" s="27" t="str">
        <f t="shared" si="230"/>
        <v/>
      </c>
      <c r="E86" s="27" t="str">
        <f t="shared" si="230"/>
        <v/>
      </c>
      <c r="F86" s="25" t="str">
        <f t="shared" si="230"/>
        <v/>
      </c>
      <c r="G86" s="26" t="str">
        <f t="shared" si="230"/>
        <v/>
      </c>
      <c r="H86" s="27">
        <f t="shared" si="230"/>
        <v>-2</v>
      </c>
      <c r="I86" s="27">
        <f t="shared" si="230"/>
        <v>-7.12</v>
      </c>
      <c r="J86" s="25">
        <f t="shared" si="230"/>
        <v>0</v>
      </c>
      <c r="K86" s="26">
        <f t="shared" si="230"/>
        <v>2.911708747</v>
      </c>
      <c r="L86" s="27">
        <f t="shared" si="230"/>
        <v>-1</v>
      </c>
      <c r="M86" s="27">
        <f t="shared" si="230"/>
        <v>-11.44</v>
      </c>
      <c r="N86" s="25">
        <f t="shared" si="230"/>
        <v>-15</v>
      </c>
      <c r="O86" s="26">
        <f t="shared" si="230"/>
        <v>-548.896064</v>
      </c>
      <c r="P86" s="27">
        <f t="shared" si="230"/>
        <v>-17</v>
      </c>
      <c r="Q86" s="27">
        <f t="shared" si="230"/>
        <v>-1064.47778</v>
      </c>
      <c r="R86" s="25">
        <f t="shared" si="230"/>
        <v>-6</v>
      </c>
      <c r="S86" s="26">
        <f t="shared" si="230"/>
        <v>-1277.639714</v>
      </c>
      <c r="T86" s="25">
        <f t="shared" si="230"/>
        <v>0</v>
      </c>
      <c r="U86" s="26">
        <f t="shared" si="230"/>
        <v>-131.46</v>
      </c>
      <c r="V86" s="27">
        <f t="shared" si="230"/>
        <v>-41</v>
      </c>
      <c r="W86" s="27">
        <f t="shared" si="230"/>
        <v>-3038.121849</v>
      </c>
      <c r="X86" s="28">
        <f t="shared" si="230"/>
        <v>66.65608195</v>
      </c>
      <c r="Y86" s="1"/>
      <c r="Z86" s="1"/>
      <c r="AA86" s="1"/>
      <c r="AB86" s="1"/>
      <c r="AC86" s="24">
        <v>6.0</v>
      </c>
      <c r="AD86" s="25">
        <v>0.0</v>
      </c>
      <c r="AE86" s="26">
        <v>0.0</v>
      </c>
      <c r="AF86" s="27">
        <v>0.0</v>
      </c>
      <c r="AG86" s="27">
        <v>0.0</v>
      </c>
      <c r="AH86" s="25">
        <v>0.0</v>
      </c>
      <c r="AI86" s="26">
        <v>0.0</v>
      </c>
      <c r="AJ86" s="27">
        <v>2.0</v>
      </c>
      <c r="AK86" s="27">
        <v>7.119999999999999</v>
      </c>
      <c r="AL86" s="25">
        <v>0.0</v>
      </c>
      <c r="AM86" s="26">
        <v>-2.666708746718723</v>
      </c>
      <c r="AN86" s="27">
        <v>0.0</v>
      </c>
      <c r="AO86" s="27">
        <v>-5.7363800000000005</v>
      </c>
      <c r="AP86" s="25">
        <v>6.0</v>
      </c>
      <c r="AQ86" s="26">
        <v>180.00674340377873</v>
      </c>
      <c r="AR86" s="27">
        <v>5.0</v>
      </c>
      <c r="AS86" s="27">
        <v>279.4258549981271</v>
      </c>
      <c r="AT86" s="25">
        <v>-5.0</v>
      </c>
      <c r="AU86" s="26">
        <v>-1426.8429760992276</v>
      </c>
      <c r="AV86" s="25">
        <v>1.0</v>
      </c>
      <c r="AW86" s="26">
        <v>1030.65</v>
      </c>
      <c r="AX86" s="27">
        <v>9.0</v>
      </c>
      <c r="AY86" s="27">
        <v>61.95653355596005</v>
      </c>
      <c r="AZ86" s="28">
        <v>-16.837144332469435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ht="12.75" customHeight="1">
      <c r="A87" s="24">
        <v>7.0</v>
      </c>
      <c r="B87" s="25" t="str">
        <f t="shared" ref="B87:X87" si="231">IF(AND(ISBLANK(B12),ISBLANK(AD12)),"",B12-AD12)</f>
        <v/>
      </c>
      <c r="C87" s="26" t="str">
        <f t="shared" si="231"/>
        <v/>
      </c>
      <c r="D87" s="27" t="str">
        <f t="shared" si="231"/>
        <v/>
      </c>
      <c r="E87" s="27" t="str">
        <f t="shared" si="231"/>
        <v/>
      </c>
      <c r="F87" s="25" t="str">
        <f t="shared" si="231"/>
        <v/>
      </c>
      <c r="G87" s="26" t="str">
        <f t="shared" si="231"/>
        <v/>
      </c>
      <c r="H87" s="27" t="str">
        <f t="shared" si="231"/>
        <v/>
      </c>
      <c r="I87" s="27" t="str">
        <f t="shared" si="231"/>
        <v/>
      </c>
      <c r="J87" s="25">
        <f t="shared" si="231"/>
        <v>-1</v>
      </c>
      <c r="K87" s="26">
        <f t="shared" si="231"/>
        <v>-8.19</v>
      </c>
      <c r="L87" s="27">
        <f t="shared" si="231"/>
        <v>-1</v>
      </c>
      <c r="M87" s="27">
        <f t="shared" si="231"/>
        <v>-16.34421718</v>
      </c>
      <c r="N87" s="25">
        <f t="shared" si="231"/>
        <v>-7</v>
      </c>
      <c r="O87" s="26">
        <f t="shared" si="231"/>
        <v>-244.8726134</v>
      </c>
      <c r="P87" s="27">
        <f t="shared" si="231"/>
        <v>-7</v>
      </c>
      <c r="Q87" s="27">
        <f t="shared" si="231"/>
        <v>-531.2286698</v>
      </c>
      <c r="R87" s="25">
        <f t="shared" si="231"/>
        <v>1</v>
      </c>
      <c r="S87" s="26">
        <f t="shared" si="231"/>
        <v>570.1417361</v>
      </c>
      <c r="T87" s="25">
        <f t="shared" si="231"/>
        <v>7</v>
      </c>
      <c r="U87" s="26">
        <f t="shared" si="231"/>
        <v>7504.120328</v>
      </c>
      <c r="V87" s="27">
        <f t="shared" si="231"/>
        <v>-8</v>
      </c>
      <c r="W87" s="27">
        <f t="shared" si="231"/>
        <v>7273.626563</v>
      </c>
      <c r="X87" s="28">
        <f t="shared" si="231"/>
        <v>243.1136963</v>
      </c>
      <c r="Y87" s="1"/>
      <c r="Z87" s="1"/>
      <c r="AA87" s="1"/>
      <c r="AB87" s="1"/>
      <c r="AC87" s="24">
        <v>7.0</v>
      </c>
      <c r="AD87" s="25">
        <v>0.0</v>
      </c>
      <c r="AE87" s="26">
        <v>0.0</v>
      </c>
      <c r="AF87" s="27">
        <v>0.0</v>
      </c>
      <c r="AG87" s="27">
        <v>0.0</v>
      </c>
      <c r="AH87" s="25">
        <v>0.0</v>
      </c>
      <c r="AI87" s="26">
        <v>0.0</v>
      </c>
      <c r="AJ87" s="27">
        <v>0.0</v>
      </c>
      <c r="AK87" s="27">
        <v>0.0</v>
      </c>
      <c r="AL87" s="25">
        <v>1.0</v>
      </c>
      <c r="AM87" s="26">
        <v>8.190000000000001</v>
      </c>
      <c r="AN87" s="27">
        <v>0.0</v>
      </c>
      <c r="AO87" s="27">
        <v>-9.605904820792798</v>
      </c>
      <c r="AP87" s="25">
        <v>5.0</v>
      </c>
      <c r="AQ87" s="26">
        <v>140.2017716666666</v>
      </c>
      <c r="AR87" s="27">
        <v>-6.0</v>
      </c>
      <c r="AS87" s="27">
        <v>-446.92212619091174</v>
      </c>
      <c r="AT87" s="25">
        <v>-8.0</v>
      </c>
      <c r="AU87" s="26">
        <v>-1622.832578281775</v>
      </c>
      <c r="AV87" s="25">
        <v>-1.0</v>
      </c>
      <c r="AW87" s="26">
        <v>-574.6</v>
      </c>
      <c r="AX87" s="27">
        <v>-9.0</v>
      </c>
      <c r="AY87" s="27">
        <v>-2505.568837626813</v>
      </c>
      <c r="AZ87" s="28">
        <v>-33.2560549216296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ht="12.75" customHeight="1">
      <c r="A88" s="24">
        <v>8.0</v>
      </c>
      <c r="B88" s="25" t="str">
        <f t="shared" ref="B88:X88" si="232">IF(AND(ISBLANK(B13),ISBLANK(AD13)),"",B13-AD13)</f>
        <v/>
      </c>
      <c r="C88" s="26" t="str">
        <f t="shared" si="232"/>
        <v/>
      </c>
      <c r="D88" s="27" t="str">
        <f t="shared" si="232"/>
        <v/>
      </c>
      <c r="E88" s="27" t="str">
        <f t="shared" si="232"/>
        <v/>
      </c>
      <c r="F88" s="25" t="str">
        <f t="shared" si="232"/>
        <v/>
      </c>
      <c r="G88" s="26" t="str">
        <f t="shared" si="232"/>
        <v/>
      </c>
      <c r="H88" s="27" t="str">
        <f t="shared" si="232"/>
        <v/>
      </c>
      <c r="I88" s="27" t="str">
        <f t="shared" si="232"/>
        <v/>
      </c>
      <c r="J88" s="25">
        <f t="shared" si="232"/>
        <v>-2</v>
      </c>
      <c r="K88" s="26">
        <f t="shared" si="232"/>
        <v>-17.03</v>
      </c>
      <c r="L88" s="27">
        <f t="shared" si="232"/>
        <v>-1</v>
      </c>
      <c r="M88" s="27">
        <f t="shared" si="232"/>
        <v>-13.25</v>
      </c>
      <c r="N88" s="25">
        <f t="shared" si="232"/>
        <v>3</v>
      </c>
      <c r="O88" s="26">
        <f t="shared" si="232"/>
        <v>51.41903464</v>
      </c>
      <c r="P88" s="27">
        <f t="shared" si="232"/>
        <v>-3</v>
      </c>
      <c r="Q88" s="27">
        <f t="shared" si="232"/>
        <v>-231.7025</v>
      </c>
      <c r="R88" s="25">
        <f t="shared" si="232"/>
        <v>-2</v>
      </c>
      <c r="S88" s="26">
        <f t="shared" si="232"/>
        <v>148.0939912</v>
      </c>
      <c r="T88" s="25">
        <f t="shared" si="232"/>
        <v>0</v>
      </c>
      <c r="U88" s="26">
        <f t="shared" si="232"/>
        <v>471.8659639</v>
      </c>
      <c r="V88" s="27">
        <f t="shared" si="232"/>
        <v>-5</v>
      </c>
      <c r="W88" s="27">
        <f t="shared" si="232"/>
        <v>409.3964897</v>
      </c>
      <c r="X88" s="28">
        <f t="shared" si="232"/>
        <v>57.11846752</v>
      </c>
      <c r="Y88" s="1"/>
      <c r="Z88" s="1"/>
      <c r="AA88" s="1"/>
      <c r="AB88" s="1"/>
      <c r="AC88" s="24">
        <v>8.0</v>
      </c>
      <c r="AD88" s="25">
        <v>0.0</v>
      </c>
      <c r="AE88" s="26">
        <v>0.0</v>
      </c>
      <c r="AF88" s="27">
        <v>0.0</v>
      </c>
      <c r="AG88" s="27">
        <v>0.0</v>
      </c>
      <c r="AH88" s="25">
        <v>0.0</v>
      </c>
      <c r="AI88" s="26">
        <v>0.0</v>
      </c>
      <c r="AJ88" s="27">
        <v>0.0</v>
      </c>
      <c r="AK88" s="27">
        <v>0.0</v>
      </c>
      <c r="AL88" s="25">
        <v>2.0</v>
      </c>
      <c r="AM88" s="26">
        <v>17.03</v>
      </c>
      <c r="AN88" s="27">
        <v>0.0</v>
      </c>
      <c r="AO88" s="27">
        <v>-2.039999999999999</v>
      </c>
      <c r="AP88" s="25">
        <v>1.0</v>
      </c>
      <c r="AQ88" s="26">
        <v>72.78478123930199</v>
      </c>
      <c r="AR88" s="27">
        <v>-5.0</v>
      </c>
      <c r="AS88" s="27">
        <v>-278.66217600000004</v>
      </c>
      <c r="AT88" s="25">
        <v>-1.0</v>
      </c>
      <c r="AU88" s="26">
        <v>264.534551740549</v>
      </c>
      <c r="AV88" s="25">
        <v>1.0</v>
      </c>
      <c r="AW88" s="26">
        <v>220.78894088670017</v>
      </c>
      <c r="AX88" s="27">
        <v>-2.0</v>
      </c>
      <c r="AY88" s="27">
        <v>294.4360978665509</v>
      </c>
      <c r="AZ88" s="28">
        <v>21.872246771424443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ht="12.75" customHeight="1">
      <c r="A89" s="24">
        <v>9.0</v>
      </c>
      <c r="B89" s="25" t="str">
        <f t="shared" ref="B89:X89" si="233">IF(AND(ISBLANK(B14),ISBLANK(AD14)),"",B14-AD14)</f>
        <v/>
      </c>
      <c r="C89" s="26" t="str">
        <f t="shared" si="233"/>
        <v/>
      </c>
      <c r="D89" s="27" t="str">
        <f t="shared" si="233"/>
        <v/>
      </c>
      <c r="E89" s="27" t="str">
        <f t="shared" si="233"/>
        <v/>
      </c>
      <c r="F89" s="25" t="str">
        <f t="shared" si="233"/>
        <v/>
      </c>
      <c r="G89" s="26" t="str">
        <f t="shared" si="233"/>
        <v/>
      </c>
      <c r="H89" s="27" t="str">
        <f t="shared" si="233"/>
        <v/>
      </c>
      <c r="I89" s="27" t="str">
        <f t="shared" si="233"/>
        <v/>
      </c>
      <c r="J89" s="25" t="str">
        <f t="shared" si="233"/>
        <v/>
      </c>
      <c r="K89" s="26" t="str">
        <f t="shared" si="233"/>
        <v/>
      </c>
      <c r="L89" s="27">
        <f t="shared" si="233"/>
        <v>-1</v>
      </c>
      <c r="M89" s="27">
        <f t="shared" si="233"/>
        <v>-18.91882353</v>
      </c>
      <c r="N89" s="25">
        <f t="shared" si="233"/>
        <v>0</v>
      </c>
      <c r="O89" s="26">
        <f t="shared" si="233"/>
        <v>-2.31</v>
      </c>
      <c r="P89" s="27">
        <f t="shared" si="233"/>
        <v>-7</v>
      </c>
      <c r="Q89" s="27">
        <f t="shared" si="233"/>
        <v>-513.6922682</v>
      </c>
      <c r="R89" s="25">
        <f t="shared" si="233"/>
        <v>-10</v>
      </c>
      <c r="S89" s="26">
        <f t="shared" si="233"/>
        <v>-2078.025264</v>
      </c>
      <c r="T89" s="25">
        <f t="shared" si="233"/>
        <v>4</v>
      </c>
      <c r="U89" s="26">
        <f t="shared" si="233"/>
        <v>8101.225501</v>
      </c>
      <c r="V89" s="27">
        <f t="shared" si="233"/>
        <v>-14</v>
      </c>
      <c r="W89" s="27">
        <f t="shared" si="233"/>
        <v>5488.279145</v>
      </c>
      <c r="X89" s="28">
        <f t="shared" si="233"/>
        <v>315.8392266</v>
      </c>
      <c r="Y89" s="1"/>
      <c r="Z89" s="1"/>
      <c r="AA89" s="1"/>
      <c r="AB89" s="1"/>
      <c r="AC89" s="24">
        <v>9.0</v>
      </c>
      <c r="AD89" s="25">
        <v>0.0</v>
      </c>
      <c r="AE89" s="26">
        <v>0.0</v>
      </c>
      <c r="AF89" s="27">
        <v>0.0</v>
      </c>
      <c r="AG89" s="27">
        <v>0.0</v>
      </c>
      <c r="AH89" s="25">
        <v>0.0</v>
      </c>
      <c r="AI89" s="26">
        <v>0.0</v>
      </c>
      <c r="AJ89" s="27">
        <v>0.0</v>
      </c>
      <c r="AK89" s="27">
        <v>0.0</v>
      </c>
      <c r="AL89" s="25">
        <v>0.0</v>
      </c>
      <c r="AM89" s="26">
        <v>0.0</v>
      </c>
      <c r="AN89" s="27">
        <v>1.0</v>
      </c>
      <c r="AO89" s="27">
        <v>18.91882352941176</v>
      </c>
      <c r="AP89" s="25">
        <v>-1.0</v>
      </c>
      <c r="AQ89" s="26">
        <v>-57.12312999999999</v>
      </c>
      <c r="AR89" s="27">
        <v>4.0</v>
      </c>
      <c r="AS89" s="27">
        <v>260.46725000000004</v>
      </c>
      <c r="AT89" s="25">
        <v>4.0</v>
      </c>
      <c r="AU89" s="26">
        <v>872.2176985551118</v>
      </c>
      <c r="AV89" s="25">
        <v>-2.0</v>
      </c>
      <c r="AW89" s="26">
        <v>-926.783175</v>
      </c>
      <c r="AX89" s="27">
        <v>6.0</v>
      </c>
      <c r="AY89" s="27">
        <v>167.69746708452294</v>
      </c>
      <c r="AZ89" s="28">
        <v>-26.187109473357225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ht="12.75" customHeight="1">
      <c r="A90" s="24">
        <v>10.0</v>
      </c>
      <c r="B90" s="25" t="str">
        <f t="shared" ref="B90:X90" si="234">IF(AND(ISBLANK(B15),ISBLANK(AD15)),"",B15-AD15)</f>
        <v/>
      </c>
      <c r="C90" s="26" t="str">
        <f t="shared" si="234"/>
        <v/>
      </c>
      <c r="D90" s="27" t="str">
        <f t="shared" si="234"/>
        <v/>
      </c>
      <c r="E90" s="27" t="str">
        <f t="shared" si="234"/>
        <v/>
      </c>
      <c r="F90" s="25" t="str">
        <f t="shared" si="234"/>
        <v/>
      </c>
      <c r="G90" s="26" t="str">
        <f t="shared" si="234"/>
        <v/>
      </c>
      <c r="H90" s="27" t="str">
        <f t="shared" si="234"/>
        <v/>
      </c>
      <c r="I90" s="27" t="str">
        <f t="shared" si="234"/>
        <v/>
      </c>
      <c r="J90" s="25" t="str">
        <f t="shared" si="234"/>
        <v/>
      </c>
      <c r="K90" s="26" t="str">
        <f t="shared" si="234"/>
        <v/>
      </c>
      <c r="L90" s="27" t="str">
        <f t="shared" si="234"/>
        <v/>
      </c>
      <c r="M90" s="27" t="str">
        <f t="shared" si="234"/>
        <v/>
      </c>
      <c r="N90" s="25">
        <f t="shared" si="234"/>
        <v>2</v>
      </c>
      <c r="O90" s="26">
        <f t="shared" si="234"/>
        <v>91.65921053</v>
      </c>
      <c r="P90" s="27">
        <f t="shared" si="234"/>
        <v>4</v>
      </c>
      <c r="Q90" s="27">
        <f t="shared" si="234"/>
        <v>247.7891345</v>
      </c>
      <c r="R90" s="25">
        <f t="shared" si="234"/>
        <v>2</v>
      </c>
      <c r="S90" s="26">
        <f t="shared" si="234"/>
        <v>-308.7853683</v>
      </c>
      <c r="T90" s="25">
        <f t="shared" si="234"/>
        <v>1</v>
      </c>
      <c r="U90" s="26">
        <f t="shared" si="234"/>
        <v>193.0152606</v>
      </c>
      <c r="V90" s="27">
        <f t="shared" si="234"/>
        <v>9</v>
      </c>
      <c r="W90" s="27">
        <f t="shared" si="234"/>
        <v>223.6782373</v>
      </c>
      <c r="X90" s="28">
        <f t="shared" si="234"/>
        <v>-365.7408364</v>
      </c>
      <c r="Y90" s="1"/>
      <c r="Z90" s="1"/>
      <c r="AA90" s="1"/>
      <c r="AB90" s="1"/>
      <c r="AC90" s="24">
        <v>10.0</v>
      </c>
      <c r="AD90" s="25">
        <v>0.0</v>
      </c>
      <c r="AE90" s="26">
        <v>0.0</v>
      </c>
      <c r="AF90" s="27">
        <v>0.0</v>
      </c>
      <c r="AG90" s="27">
        <v>0.0</v>
      </c>
      <c r="AH90" s="25">
        <v>0.0</v>
      </c>
      <c r="AI90" s="26">
        <v>0.0</v>
      </c>
      <c r="AJ90" s="27">
        <v>0.0</v>
      </c>
      <c r="AK90" s="27">
        <v>0.0</v>
      </c>
      <c r="AL90" s="25">
        <v>0.0</v>
      </c>
      <c r="AM90" s="26">
        <v>0.0</v>
      </c>
      <c r="AN90" s="27">
        <v>0.0</v>
      </c>
      <c r="AO90" s="27">
        <v>0.0</v>
      </c>
      <c r="AP90" s="25">
        <v>-1.0</v>
      </c>
      <c r="AQ90" s="26">
        <v>-54.22</v>
      </c>
      <c r="AR90" s="27">
        <v>-2.0</v>
      </c>
      <c r="AS90" s="27">
        <v>-163.42722972972973</v>
      </c>
      <c r="AT90" s="25">
        <v>5.0</v>
      </c>
      <c r="AU90" s="26">
        <v>1230.049041119309</v>
      </c>
      <c r="AV90" s="25">
        <v>-1.0</v>
      </c>
      <c r="AW90" s="26">
        <v>7661.579999999998</v>
      </c>
      <c r="AX90" s="27">
        <v>1.0</v>
      </c>
      <c r="AY90" s="27">
        <v>8673.981811389578</v>
      </c>
      <c r="AZ90" s="28">
        <v>646.2579598504805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ht="12.75" customHeight="1">
      <c r="A91" s="42" t="s">
        <v>34</v>
      </c>
      <c r="B91" s="25" t="str">
        <f t="shared" ref="B91:X91" si="235">IF(AND(ISBLANK(B16),ISBLANK(AD16)),"",B16-AD16)</f>
        <v/>
      </c>
      <c r="C91" s="26" t="str">
        <f t="shared" si="235"/>
        <v/>
      </c>
      <c r="D91" s="27" t="str">
        <f t="shared" si="235"/>
        <v/>
      </c>
      <c r="E91" s="27" t="str">
        <f t="shared" si="235"/>
        <v/>
      </c>
      <c r="F91" s="25" t="str">
        <f t="shared" si="235"/>
        <v/>
      </c>
      <c r="G91" s="26" t="str">
        <f t="shared" si="235"/>
        <v/>
      </c>
      <c r="H91" s="27" t="str">
        <f t="shared" si="235"/>
        <v/>
      </c>
      <c r="I91" s="27" t="str">
        <f t="shared" si="235"/>
        <v/>
      </c>
      <c r="J91" s="25">
        <f t="shared" si="235"/>
        <v>-1</v>
      </c>
      <c r="K91" s="26">
        <f t="shared" si="235"/>
        <v>-5.66</v>
      </c>
      <c r="L91" s="27">
        <f t="shared" si="235"/>
        <v>0</v>
      </c>
      <c r="M91" s="27">
        <f t="shared" si="235"/>
        <v>0</v>
      </c>
      <c r="N91" s="25">
        <f t="shared" si="235"/>
        <v>0</v>
      </c>
      <c r="O91" s="26">
        <f t="shared" si="235"/>
        <v>9.17</v>
      </c>
      <c r="P91" s="27">
        <f t="shared" si="235"/>
        <v>3</v>
      </c>
      <c r="Q91" s="27">
        <f t="shared" si="235"/>
        <v>216.8146342</v>
      </c>
      <c r="R91" s="25">
        <f t="shared" si="235"/>
        <v>-18</v>
      </c>
      <c r="S91" s="26">
        <f t="shared" si="235"/>
        <v>-3561.37194</v>
      </c>
      <c r="T91" s="25">
        <f t="shared" si="235"/>
        <v>7</v>
      </c>
      <c r="U91" s="26">
        <f t="shared" si="235"/>
        <v>24702.9732</v>
      </c>
      <c r="V91" s="27">
        <f t="shared" si="235"/>
        <v>-9</v>
      </c>
      <c r="W91" s="27">
        <f t="shared" si="235"/>
        <v>21361.92589</v>
      </c>
      <c r="X91" s="28">
        <f t="shared" si="235"/>
        <v>312.4389649</v>
      </c>
      <c r="Y91" s="1"/>
      <c r="Z91" s="1"/>
      <c r="AA91" s="1"/>
      <c r="AB91" s="1"/>
      <c r="AC91" s="42" t="s">
        <v>34</v>
      </c>
      <c r="AD91" s="25">
        <v>0.0</v>
      </c>
      <c r="AE91" s="26">
        <v>0.0</v>
      </c>
      <c r="AF91" s="27">
        <v>0.0</v>
      </c>
      <c r="AG91" s="27">
        <v>0.0</v>
      </c>
      <c r="AH91" s="25">
        <v>0.0</v>
      </c>
      <c r="AI91" s="26">
        <v>0.0</v>
      </c>
      <c r="AJ91" s="27">
        <v>0.0</v>
      </c>
      <c r="AK91" s="27">
        <v>0.0</v>
      </c>
      <c r="AL91" s="25">
        <v>1.0</v>
      </c>
      <c r="AM91" s="26">
        <v>5.659999999999999</v>
      </c>
      <c r="AN91" s="27">
        <v>0.0</v>
      </c>
      <c r="AO91" s="27">
        <v>0.0</v>
      </c>
      <c r="AP91" s="25">
        <v>2.0</v>
      </c>
      <c r="AQ91" s="26">
        <v>66.63499999999999</v>
      </c>
      <c r="AR91" s="27">
        <v>1.0</v>
      </c>
      <c r="AS91" s="27">
        <v>31.586914821088783</v>
      </c>
      <c r="AT91" s="25">
        <v>13.0</v>
      </c>
      <c r="AU91" s="26">
        <v>1384.0458848209091</v>
      </c>
      <c r="AV91" s="25">
        <v>6.0</v>
      </c>
      <c r="AW91" s="26">
        <v>10217.201188967552</v>
      </c>
      <c r="AX91" s="27">
        <v>23.0</v>
      </c>
      <c r="AY91" s="27">
        <v>11705.128988609551</v>
      </c>
      <c r="AZ91" s="28">
        <v>36.67131488172123</v>
      </c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ht="12.75" customHeight="1">
      <c r="A92" s="43" t="s">
        <v>35</v>
      </c>
      <c r="B92" s="25" t="str">
        <f t="shared" ref="B92:X92" si="236">IF(AND(ISBLANK(B17),ISBLANK(AD17)),"",B17-AD17)</f>
        <v/>
      </c>
      <c r="C92" s="26" t="str">
        <f t="shared" si="236"/>
        <v/>
      </c>
      <c r="D92" s="27" t="str">
        <f t="shared" si="236"/>
        <v/>
      </c>
      <c r="E92" s="27" t="str">
        <f t="shared" si="236"/>
        <v/>
      </c>
      <c r="F92" s="25" t="str">
        <f t="shared" si="236"/>
        <v/>
      </c>
      <c r="G92" s="26" t="str">
        <f t="shared" si="236"/>
        <v/>
      </c>
      <c r="H92" s="27" t="str">
        <f t="shared" si="236"/>
        <v/>
      </c>
      <c r="I92" s="27" t="str">
        <f t="shared" si="236"/>
        <v/>
      </c>
      <c r="J92" s="25" t="str">
        <f t="shared" si="236"/>
        <v/>
      </c>
      <c r="K92" s="26" t="str">
        <f t="shared" si="236"/>
        <v/>
      </c>
      <c r="L92" s="27" t="str">
        <f t="shared" si="236"/>
        <v/>
      </c>
      <c r="M92" s="27" t="str">
        <f t="shared" si="236"/>
        <v/>
      </c>
      <c r="N92" s="25" t="str">
        <f t="shared" si="236"/>
        <v/>
      </c>
      <c r="O92" s="26" t="str">
        <f t="shared" si="236"/>
        <v/>
      </c>
      <c r="P92" s="27">
        <f t="shared" si="236"/>
        <v>-2</v>
      </c>
      <c r="Q92" s="27">
        <f t="shared" si="236"/>
        <v>-189.36875</v>
      </c>
      <c r="R92" s="25">
        <f t="shared" si="236"/>
        <v>-6</v>
      </c>
      <c r="S92" s="26">
        <f t="shared" si="236"/>
        <v>-1410.553303</v>
      </c>
      <c r="T92" s="25">
        <f t="shared" si="236"/>
        <v>2</v>
      </c>
      <c r="U92" s="26">
        <f t="shared" si="236"/>
        <v>18818.24306</v>
      </c>
      <c r="V92" s="27">
        <f t="shared" si="236"/>
        <v>-6</v>
      </c>
      <c r="W92" s="27">
        <f t="shared" si="236"/>
        <v>17218.32101</v>
      </c>
      <c r="X92" s="28">
        <f t="shared" si="236"/>
        <v>935.8774944</v>
      </c>
      <c r="Y92" s="1"/>
      <c r="Z92" s="1"/>
      <c r="AA92" s="1"/>
      <c r="AB92" s="1"/>
      <c r="AC92" s="43" t="s">
        <v>35</v>
      </c>
      <c r="AD92" s="25">
        <v>0.0</v>
      </c>
      <c r="AE92" s="26">
        <v>0.0</v>
      </c>
      <c r="AF92" s="27">
        <v>0.0</v>
      </c>
      <c r="AG92" s="27">
        <v>0.0</v>
      </c>
      <c r="AH92" s="25">
        <v>0.0</v>
      </c>
      <c r="AI92" s="26">
        <v>0.0</v>
      </c>
      <c r="AJ92" s="27">
        <v>0.0</v>
      </c>
      <c r="AK92" s="27">
        <v>0.0</v>
      </c>
      <c r="AL92" s="25">
        <v>0.0</v>
      </c>
      <c r="AM92" s="26">
        <v>0.0</v>
      </c>
      <c r="AN92" s="27">
        <v>0.0</v>
      </c>
      <c r="AO92" s="27">
        <v>0.0</v>
      </c>
      <c r="AP92" s="25">
        <v>0.0</v>
      </c>
      <c r="AQ92" s="26">
        <v>0.0</v>
      </c>
      <c r="AR92" s="27">
        <v>2.0</v>
      </c>
      <c r="AS92" s="27">
        <v>189.36875</v>
      </c>
      <c r="AT92" s="25">
        <v>3.0</v>
      </c>
      <c r="AU92" s="26">
        <v>225.9008459469478</v>
      </c>
      <c r="AV92" s="25">
        <v>-1.0</v>
      </c>
      <c r="AW92" s="26">
        <v>13305.265648467364</v>
      </c>
      <c r="AX92" s="27">
        <v>4.0</v>
      </c>
      <c r="AY92" s="27">
        <v>13720.535244414314</v>
      </c>
      <c r="AZ92" s="28">
        <v>355.609543669279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ht="12.75" customHeight="1">
      <c r="A93" s="44" t="s">
        <v>36</v>
      </c>
      <c r="B93" s="25" t="str">
        <f t="shared" ref="B93:X93" si="237">IF(AND(ISBLANK(B18),ISBLANK(AD18)),"",B18-AD18)</f>
        <v/>
      </c>
      <c r="C93" s="26" t="str">
        <f t="shared" si="237"/>
        <v/>
      </c>
      <c r="D93" s="27" t="str">
        <f t="shared" si="237"/>
        <v/>
      </c>
      <c r="E93" s="27" t="str">
        <f t="shared" si="237"/>
        <v/>
      </c>
      <c r="F93" s="25" t="str">
        <f t="shared" si="237"/>
        <v/>
      </c>
      <c r="G93" s="26" t="str">
        <f t="shared" si="237"/>
        <v/>
      </c>
      <c r="H93" s="27" t="str">
        <f t="shared" si="237"/>
        <v/>
      </c>
      <c r="I93" s="27" t="str">
        <f t="shared" si="237"/>
        <v/>
      </c>
      <c r="J93" s="25" t="str">
        <f t="shared" si="237"/>
        <v/>
      </c>
      <c r="K93" s="26" t="str">
        <f t="shared" si="237"/>
        <v/>
      </c>
      <c r="L93" s="27" t="str">
        <f t="shared" si="237"/>
        <v/>
      </c>
      <c r="M93" s="27" t="str">
        <f t="shared" si="237"/>
        <v/>
      </c>
      <c r="N93" s="25" t="str">
        <f t="shared" si="237"/>
        <v/>
      </c>
      <c r="O93" s="26" t="str">
        <f t="shared" si="237"/>
        <v/>
      </c>
      <c r="P93" s="27">
        <f t="shared" si="237"/>
        <v>1</v>
      </c>
      <c r="Q93" s="27">
        <f t="shared" si="237"/>
        <v>80.61545881</v>
      </c>
      <c r="R93" s="25">
        <f t="shared" si="237"/>
        <v>-2</v>
      </c>
      <c r="S93" s="26">
        <f t="shared" si="237"/>
        <v>-713.4466775</v>
      </c>
      <c r="T93" s="25">
        <f t="shared" si="237"/>
        <v>-3</v>
      </c>
      <c r="U93" s="26">
        <f t="shared" si="237"/>
        <v>55445.48539</v>
      </c>
      <c r="V93" s="27">
        <f t="shared" si="237"/>
        <v>-4</v>
      </c>
      <c r="W93" s="27">
        <f t="shared" si="237"/>
        <v>54812.65417</v>
      </c>
      <c r="X93" s="28">
        <f t="shared" si="237"/>
        <v>2243.598564</v>
      </c>
      <c r="Y93" s="1"/>
      <c r="Z93" s="1"/>
      <c r="AA93" s="1"/>
      <c r="AB93" s="1"/>
      <c r="AC93" s="44" t="s">
        <v>36</v>
      </c>
      <c r="AD93" s="25">
        <v>0.0</v>
      </c>
      <c r="AE93" s="26">
        <v>0.0</v>
      </c>
      <c r="AF93" s="27">
        <v>0.0</v>
      </c>
      <c r="AG93" s="27">
        <v>0.0</v>
      </c>
      <c r="AH93" s="25">
        <v>0.0</v>
      </c>
      <c r="AI93" s="26">
        <v>0.0</v>
      </c>
      <c r="AJ93" s="27">
        <v>0.0</v>
      </c>
      <c r="AK93" s="27">
        <v>0.0</v>
      </c>
      <c r="AL93" s="25">
        <v>0.0</v>
      </c>
      <c r="AM93" s="26">
        <v>0.0</v>
      </c>
      <c r="AN93" s="27">
        <v>0.0</v>
      </c>
      <c r="AO93" s="27">
        <v>0.0</v>
      </c>
      <c r="AP93" s="25">
        <v>0.0</v>
      </c>
      <c r="AQ93" s="26">
        <v>0.0</v>
      </c>
      <c r="AR93" s="27">
        <v>0.0</v>
      </c>
      <c r="AS93" s="27">
        <v>0.0</v>
      </c>
      <c r="AT93" s="25">
        <v>1.0</v>
      </c>
      <c r="AU93" s="26">
        <v>-117.76635265735877</v>
      </c>
      <c r="AV93" s="25">
        <v>12.0</v>
      </c>
      <c r="AW93" s="26">
        <v>11236.15979442518</v>
      </c>
      <c r="AX93" s="27">
        <v>13.0</v>
      </c>
      <c r="AY93" s="27">
        <v>11118.39344176781</v>
      </c>
      <c r="AZ93" s="28">
        <v>-423.12524926555466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ht="12.75" customHeight="1">
      <c r="A94" s="44" t="s">
        <v>37</v>
      </c>
      <c r="B94" s="25" t="str">
        <f t="shared" ref="B94:X94" si="238">IF(AND(ISBLANK(B19),ISBLANK(AD19)),"",B19-AD19)</f>
        <v/>
      </c>
      <c r="C94" s="26" t="str">
        <f t="shared" si="238"/>
        <v/>
      </c>
      <c r="D94" s="27" t="str">
        <f t="shared" si="238"/>
        <v/>
      </c>
      <c r="E94" s="27" t="str">
        <f t="shared" si="238"/>
        <v/>
      </c>
      <c r="F94" s="25" t="str">
        <f t="shared" si="238"/>
        <v/>
      </c>
      <c r="G94" s="26" t="str">
        <f t="shared" si="238"/>
        <v/>
      </c>
      <c r="H94" s="27" t="str">
        <f t="shared" si="238"/>
        <v/>
      </c>
      <c r="I94" s="27" t="str">
        <f t="shared" si="238"/>
        <v/>
      </c>
      <c r="J94" s="25" t="str">
        <f t="shared" si="238"/>
        <v/>
      </c>
      <c r="K94" s="26" t="str">
        <f t="shared" si="238"/>
        <v/>
      </c>
      <c r="L94" s="27" t="str">
        <f t="shared" si="238"/>
        <v/>
      </c>
      <c r="M94" s="27" t="str">
        <f t="shared" si="238"/>
        <v/>
      </c>
      <c r="N94" s="25" t="str">
        <f t="shared" si="238"/>
        <v/>
      </c>
      <c r="O94" s="26" t="str">
        <f t="shared" si="238"/>
        <v/>
      </c>
      <c r="P94" s="27" t="str">
        <f t="shared" si="238"/>
        <v/>
      </c>
      <c r="Q94" s="27" t="str">
        <f t="shared" si="238"/>
        <v/>
      </c>
      <c r="R94" s="25" t="str">
        <f t="shared" si="238"/>
        <v/>
      </c>
      <c r="S94" s="26" t="str">
        <f t="shared" si="238"/>
        <v/>
      </c>
      <c r="T94" s="25">
        <f t="shared" si="238"/>
        <v>-10</v>
      </c>
      <c r="U94" s="26">
        <f t="shared" si="238"/>
        <v>31906.04414</v>
      </c>
      <c r="V94" s="27">
        <f t="shared" si="238"/>
        <v>-10</v>
      </c>
      <c r="W94" s="27">
        <f t="shared" si="238"/>
        <v>31906.04414</v>
      </c>
      <c r="X94" s="28">
        <f t="shared" si="238"/>
        <v>9172.372283</v>
      </c>
      <c r="Y94" s="1"/>
      <c r="Z94" s="1"/>
      <c r="AA94" s="1"/>
      <c r="AB94" s="1"/>
      <c r="AC94" s="44" t="s">
        <v>37</v>
      </c>
      <c r="AD94" s="25">
        <v>0.0</v>
      </c>
      <c r="AE94" s="26">
        <v>0.0</v>
      </c>
      <c r="AF94" s="27">
        <v>0.0</v>
      </c>
      <c r="AG94" s="27">
        <v>0.0</v>
      </c>
      <c r="AH94" s="25">
        <v>0.0</v>
      </c>
      <c r="AI94" s="26">
        <v>0.0</v>
      </c>
      <c r="AJ94" s="27">
        <v>0.0</v>
      </c>
      <c r="AK94" s="27">
        <v>0.0</v>
      </c>
      <c r="AL94" s="25">
        <v>0.0</v>
      </c>
      <c r="AM94" s="26">
        <v>0.0</v>
      </c>
      <c r="AN94" s="27">
        <v>0.0</v>
      </c>
      <c r="AO94" s="27">
        <v>0.0</v>
      </c>
      <c r="AP94" s="25">
        <v>0.0</v>
      </c>
      <c r="AQ94" s="26">
        <v>0.0</v>
      </c>
      <c r="AR94" s="27">
        <v>0.0</v>
      </c>
      <c r="AS94" s="27">
        <v>0.0</v>
      </c>
      <c r="AT94" s="25">
        <v>0.0</v>
      </c>
      <c r="AU94" s="26">
        <v>0.0</v>
      </c>
      <c r="AV94" s="25">
        <v>9.0</v>
      </c>
      <c r="AW94" s="26">
        <v>36817.588364145886</v>
      </c>
      <c r="AX94" s="27">
        <v>9.0</v>
      </c>
      <c r="AY94" s="27">
        <v>36817.588364145886</v>
      </c>
      <c r="AZ94" s="28">
        <v>-876.3187402554795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ht="12.75" customHeight="1">
      <c r="A95" s="45" t="s">
        <v>38</v>
      </c>
      <c r="B95" s="46" t="str">
        <f t="shared" ref="B95:X95" si="239">IF(AND(ISBLANK(B20),ISBLANK(AD20)),"",B20-AD20)</f>
        <v/>
      </c>
      <c r="C95" s="47" t="str">
        <f t="shared" si="239"/>
        <v/>
      </c>
      <c r="D95" s="48" t="str">
        <f t="shared" si="239"/>
        <v/>
      </c>
      <c r="E95" s="48" t="str">
        <f t="shared" si="239"/>
        <v/>
      </c>
      <c r="F95" s="46" t="str">
        <f t="shared" si="239"/>
        <v/>
      </c>
      <c r="G95" s="47" t="str">
        <f t="shared" si="239"/>
        <v/>
      </c>
      <c r="H95" s="48" t="str">
        <f t="shared" si="239"/>
        <v/>
      </c>
      <c r="I95" s="48" t="str">
        <f t="shared" si="239"/>
        <v/>
      </c>
      <c r="J95" s="46" t="str">
        <f t="shared" si="239"/>
        <v/>
      </c>
      <c r="K95" s="47" t="str">
        <f t="shared" si="239"/>
        <v/>
      </c>
      <c r="L95" s="48" t="str">
        <f t="shared" si="239"/>
        <v/>
      </c>
      <c r="M95" s="48" t="str">
        <f t="shared" si="239"/>
        <v/>
      </c>
      <c r="N95" s="46" t="str">
        <f t="shared" si="239"/>
        <v/>
      </c>
      <c r="O95" s="47" t="str">
        <f t="shared" si="239"/>
        <v/>
      </c>
      <c r="P95" s="48" t="str">
        <f t="shared" si="239"/>
        <v/>
      </c>
      <c r="Q95" s="48" t="str">
        <f t="shared" si="239"/>
        <v/>
      </c>
      <c r="R95" s="46" t="str">
        <f t="shared" si="239"/>
        <v/>
      </c>
      <c r="S95" s="47" t="str">
        <f t="shared" si="239"/>
        <v/>
      </c>
      <c r="T95" s="46">
        <f t="shared" si="239"/>
        <v>-9</v>
      </c>
      <c r="U95" s="47">
        <f t="shared" si="239"/>
        <v>-87682.06701</v>
      </c>
      <c r="V95" s="48">
        <f t="shared" si="239"/>
        <v>-9</v>
      </c>
      <c r="W95" s="48">
        <f t="shared" si="239"/>
        <v>-87682.06701</v>
      </c>
      <c r="X95" s="49">
        <f t="shared" si="239"/>
        <v>-9742.45189</v>
      </c>
      <c r="Y95" s="1"/>
      <c r="Z95" s="1"/>
      <c r="AA95" s="1"/>
      <c r="AB95" s="1"/>
      <c r="AC95" s="45" t="s">
        <v>38</v>
      </c>
      <c r="AD95" s="46">
        <v>0.0</v>
      </c>
      <c r="AE95" s="47">
        <v>0.0</v>
      </c>
      <c r="AF95" s="48">
        <v>0.0</v>
      </c>
      <c r="AG95" s="48">
        <v>0.0</v>
      </c>
      <c r="AH95" s="46">
        <v>0.0</v>
      </c>
      <c r="AI95" s="47">
        <v>0.0</v>
      </c>
      <c r="AJ95" s="48">
        <v>0.0</v>
      </c>
      <c r="AK95" s="48">
        <v>0.0</v>
      </c>
      <c r="AL95" s="46">
        <v>0.0</v>
      </c>
      <c r="AM95" s="47">
        <v>0.0</v>
      </c>
      <c r="AN95" s="48">
        <v>0.0</v>
      </c>
      <c r="AO95" s="48">
        <v>0.0</v>
      </c>
      <c r="AP95" s="46">
        <v>0.0</v>
      </c>
      <c r="AQ95" s="47">
        <v>0.0</v>
      </c>
      <c r="AR95" s="48">
        <v>0.0</v>
      </c>
      <c r="AS95" s="48">
        <v>0.0</v>
      </c>
      <c r="AT95" s="46">
        <v>0.0</v>
      </c>
      <c r="AU95" s="47">
        <v>0.0</v>
      </c>
      <c r="AV95" s="46">
        <v>1.0</v>
      </c>
      <c r="AW95" s="47">
        <v>26333.856211768623</v>
      </c>
      <c r="AX95" s="48">
        <v>1.0</v>
      </c>
      <c r="AY95" s="48">
        <v>26333.856211768623</v>
      </c>
      <c r="AZ95" s="49">
        <v>2073.925540168735</v>
      </c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ht="12.75" customHeight="1">
      <c r="A96" s="55" t="s">
        <v>17</v>
      </c>
      <c r="B96" s="57">
        <f t="shared" ref="B96:X96" si="240">IF(AND(ISBLANK(B21),ISBLANK(AD21)),"",B21-AD21)</f>
        <v>-8695</v>
      </c>
      <c r="C96" s="58">
        <f t="shared" si="240"/>
        <v>-1543.836157</v>
      </c>
      <c r="D96" s="59">
        <f t="shared" si="240"/>
        <v>503</v>
      </c>
      <c r="E96" s="59">
        <f t="shared" si="240"/>
        <v>328.3807427</v>
      </c>
      <c r="F96" s="57">
        <f t="shared" si="240"/>
        <v>838</v>
      </c>
      <c r="G96" s="58">
        <f t="shared" si="240"/>
        <v>1038.06287</v>
      </c>
      <c r="H96" s="59">
        <f t="shared" si="240"/>
        <v>483</v>
      </c>
      <c r="I96" s="59">
        <f t="shared" si="240"/>
        <v>702.8745416</v>
      </c>
      <c r="J96" s="57">
        <f t="shared" si="240"/>
        <v>-506</v>
      </c>
      <c r="K96" s="58">
        <f t="shared" si="240"/>
        <v>-3934.059283</v>
      </c>
      <c r="L96" s="59">
        <f t="shared" si="240"/>
        <v>-856</v>
      </c>
      <c r="M96" s="59">
        <f t="shared" si="240"/>
        <v>-11916.22208</v>
      </c>
      <c r="N96" s="57">
        <f t="shared" si="240"/>
        <v>-352</v>
      </c>
      <c r="O96" s="58">
        <f t="shared" si="240"/>
        <v>-10166.63096</v>
      </c>
      <c r="P96" s="59">
        <f t="shared" si="240"/>
        <v>-28</v>
      </c>
      <c r="Q96" s="59">
        <f t="shared" si="240"/>
        <v>-2396.829846</v>
      </c>
      <c r="R96" s="57">
        <f t="shared" si="240"/>
        <v>-9</v>
      </c>
      <c r="S96" s="58">
        <f t="shared" si="240"/>
        <v>-1094.123662</v>
      </c>
      <c r="T96" s="57">
        <f t="shared" si="240"/>
        <v>11</v>
      </c>
      <c r="U96" s="58">
        <f t="shared" si="240"/>
        <v>77684.99874</v>
      </c>
      <c r="V96" s="59">
        <f t="shared" si="240"/>
        <v>-8611</v>
      </c>
      <c r="W96" s="59">
        <f t="shared" si="240"/>
        <v>48702.61491</v>
      </c>
      <c r="X96" s="60">
        <f t="shared" si="240"/>
        <v>1.246188284</v>
      </c>
      <c r="Y96" s="1"/>
      <c r="Z96" s="1"/>
      <c r="AA96" s="1"/>
      <c r="AB96" s="1"/>
      <c r="AC96" s="55" t="s">
        <v>17</v>
      </c>
      <c r="AD96" s="57">
        <v>15816.0</v>
      </c>
      <c r="AE96" s="58">
        <v>3078.7844697500304</v>
      </c>
      <c r="AF96" s="59">
        <v>2576.0</v>
      </c>
      <c r="AG96" s="59">
        <v>2155.940827579654</v>
      </c>
      <c r="AH96" s="57">
        <v>1454.0</v>
      </c>
      <c r="AI96" s="58">
        <v>2466.988031318393</v>
      </c>
      <c r="AJ96" s="59">
        <v>-241.0</v>
      </c>
      <c r="AK96" s="59">
        <v>69.80741714674514</v>
      </c>
      <c r="AL96" s="57">
        <v>-1485.0</v>
      </c>
      <c r="AM96" s="58">
        <v>-9719.053230426623</v>
      </c>
      <c r="AN96" s="59">
        <v>-1548.0</v>
      </c>
      <c r="AO96" s="59">
        <v>-21018.967697810964</v>
      </c>
      <c r="AP96" s="57">
        <v>-863.0</v>
      </c>
      <c r="AQ96" s="58">
        <v>-24633.4348191428</v>
      </c>
      <c r="AR96" s="59">
        <v>-114.0</v>
      </c>
      <c r="AS96" s="59">
        <v>-7157.377648985363</v>
      </c>
      <c r="AT96" s="57">
        <v>27.0</v>
      </c>
      <c r="AU96" s="58">
        <v>2821.156227947169</v>
      </c>
      <c r="AV96" s="57">
        <v>28.0</v>
      </c>
      <c r="AW96" s="58">
        <v>107141.04287700538</v>
      </c>
      <c r="AX96" s="59">
        <v>15650.0</v>
      </c>
      <c r="AY96" s="59">
        <v>55204.886454381514</v>
      </c>
      <c r="AZ96" s="60">
        <v>-0.9512744641927444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ht="12.75" customHeight="1">
      <c r="A98" s="160" t="s">
        <v>54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60" t="s">
        <v>55</v>
      </c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ht="12.75" customHeight="1">
      <c r="A99" s="74" t="s">
        <v>43</v>
      </c>
      <c r="B99" s="4" t="s">
        <v>7</v>
      </c>
      <c r="C99" s="5"/>
      <c r="D99" s="6" t="s">
        <v>8</v>
      </c>
      <c r="E99" s="5"/>
      <c r="F99" s="4" t="s">
        <v>9</v>
      </c>
      <c r="G99" s="5"/>
      <c r="H99" s="7" t="s">
        <v>10</v>
      </c>
      <c r="I99" s="8"/>
      <c r="J99" s="4" t="s">
        <v>11</v>
      </c>
      <c r="K99" s="5"/>
      <c r="L99" s="7" t="s">
        <v>12</v>
      </c>
      <c r="M99" s="8"/>
      <c r="N99" s="4" t="s">
        <v>13</v>
      </c>
      <c r="O99" s="5"/>
      <c r="P99" s="7" t="s">
        <v>14</v>
      </c>
      <c r="Q99" s="8"/>
      <c r="R99" s="4" t="s">
        <v>15</v>
      </c>
      <c r="S99" s="5"/>
      <c r="T99" s="4" t="s">
        <v>16</v>
      </c>
      <c r="U99" s="5"/>
      <c r="V99" s="7" t="s">
        <v>17</v>
      </c>
      <c r="W99" s="9"/>
      <c r="X99" s="10"/>
      <c r="Y99" s="1"/>
      <c r="Z99" s="1"/>
      <c r="AA99" s="1"/>
      <c r="AB99" s="1"/>
      <c r="AC99" s="74" t="s">
        <v>43</v>
      </c>
      <c r="AD99" s="4" t="s">
        <v>7</v>
      </c>
      <c r="AE99" s="5"/>
      <c r="AF99" s="6" t="s">
        <v>8</v>
      </c>
      <c r="AG99" s="5"/>
      <c r="AH99" s="4" t="s">
        <v>9</v>
      </c>
      <c r="AI99" s="5"/>
      <c r="AJ99" s="7" t="s">
        <v>10</v>
      </c>
      <c r="AK99" s="8"/>
      <c r="AL99" s="4" t="s">
        <v>11</v>
      </c>
      <c r="AM99" s="5"/>
      <c r="AN99" s="7" t="s">
        <v>12</v>
      </c>
      <c r="AO99" s="8"/>
      <c r="AP99" s="4" t="s">
        <v>13</v>
      </c>
      <c r="AQ99" s="5"/>
      <c r="AR99" s="7" t="s">
        <v>14</v>
      </c>
      <c r="AS99" s="8"/>
      <c r="AT99" s="4" t="s">
        <v>15</v>
      </c>
      <c r="AU99" s="5"/>
      <c r="AV99" s="4" t="s">
        <v>16</v>
      </c>
      <c r="AW99" s="5"/>
      <c r="AX99" s="7" t="s">
        <v>17</v>
      </c>
      <c r="AY99" s="9"/>
      <c r="AZ99" s="10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ht="12.75" customHeight="1">
      <c r="A100" s="77" t="s">
        <v>45</v>
      </c>
      <c r="B100" s="13" t="s">
        <v>20</v>
      </c>
      <c r="C100" s="13" t="s">
        <v>21</v>
      </c>
      <c r="D100" s="14" t="s">
        <v>20</v>
      </c>
      <c r="E100" s="13" t="s">
        <v>21</v>
      </c>
      <c r="F100" s="13" t="s">
        <v>20</v>
      </c>
      <c r="G100" s="13" t="s">
        <v>21</v>
      </c>
      <c r="H100" s="13" t="s">
        <v>20</v>
      </c>
      <c r="I100" s="13" t="s">
        <v>21</v>
      </c>
      <c r="J100" s="13" t="s">
        <v>20</v>
      </c>
      <c r="K100" s="13" t="s">
        <v>21</v>
      </c>
      <c r="L100" s="13" t="s">
        <v>20</v>
      </c>
      <c r="M100" s="13" t="s">
        <v>21</v>
      </c>
      <c r="N100" s="13" t="s">
        <v>20</v>
      </c>
      <c r="O100" s="13" t="s">
        <v>21</v>
      </c>
      <c r="P100" s="13" t="s">
        <v>20</v>
      </c>
      <c r="Q100" s="13" t="s">
        <v>21</v>
      </c>
      <c r="R100" s="13" t="s">
        <v>20</v>
      </c>
      <c r="S100" s="13" t="s">
        <v>21</v>
      </c>
      <c r="T100" s="13" t="s">
        <v>20</v>
      </c>
      <c r="U100" s="13" t="s">
        <v>21</v>
      </c>
      <c r="V100" s="13" t="s">
        <v>20</v>
      </c>
      <c r="W100" s="13" t="s">
        <v>21</v>
      </c>
      <c r="X100" s="15" t="s">
        <v>22</v>
      </c>
      <c r="Y100" s="1"/>
      <c r="Z100" s="1"/>
      <c r="AA100" s="1"/>
      <c r="AB100" s="1"/>
      <c r="AC100" s="77" t="s">
        <v>45</v>
      </c>
      <c r="AD100" s="13" t="s">
        <v>20</v>
      </c>
      <c r="AE100" s="13" t="s">
        <v>21</v>
      </c>
      <c r="AF100" s="14" t="s">
        <v>20</v>
      </c>
      <c r="AG100" s="13" t="s">
        <v>21</v>
      </c>
      <c r="AH100" s="13" t="s">
        <v>20</v>
      </c>
      <c r="AI100" s="13" t="s">
        <v>21</v>
      </c>
      <c r="AJ100" s="13" t="s">
        <v>20</v>
      </c>
      <c r="AK100" s="13" t="s">
        <v>21</v>
      </c>
      <c r="AL100" s="13" t="s">
        <v>20</v>
      </c>
      <c r="AM100" s="13" t="s">
        <v>21</v>
      </c>
      <c r="AN100" s="13" t="s">
        <v>20</v>
      </c>
      <c r="AO100" s="13" t="s">
        <v>21</v>
      </c>
      <c r="AP100" s="13" t="s">
        <v>20</v>
      </c>
      <c r="AQ100" s="13" t="s">
        <v>21</v>
      </c>
      <c r="AR100" s="13" t="s">
        <v>20</v>
      </c>
      <c r="AS100" s="13" t="s">
        <v>21</v>
      </c>
      <c r="AT100" s="13" t="s">
        <v>20</v>
      </c>
      <c r="AU100" s="13" t="s">
        <v>21</v>
      </c>
      <c r="AV100" s="13" t="s">
        <v>20</v>
      </c>
      <c r="AW100" s="13" t="s">
        <v>21</v>
      </c>
      <c r="AX100" s="13" t="s">
        <v>20</v>
      </c>
      <c r="AY100" s="13" t="s">
        <v>21</v>
      </c>
      <c r="AZ100" s="15" t="s">
        <v>22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ht="12.75" customHeight="1">
      <c r="A101" s="18">
        <v>1.0</v>
      </c>
      <c r="B101" s="19">
        <f t="shared" ref="B101:X101" si="241">IF(AD6=0,IF(B81="","","***"),B81/AD6*100)</f>
        <v>-33.65180467</v>
      </c>
      <c r="C101" s="20">
        <f t="shared" si="241"/>
        <v>-26.60548725</v>
      </c>
      <c r="D101" s="21">
        <f t="shared" si="241"/>
        <v>6.66999003</v>
      </c>
      <c r="E101" s="21">
        <f t="shared" si="241"/>
        <v>5.974324097</v>
      </c>
      <c r="F101" s="19">
        <f t="shared" si="241"/>
        <v>7.938852374</v>
      </c>
      <c r="G101" s="20">
        <f t="shared" si="241"/>
        <v>7.052266638</v>
      </c>
      <c r="H101" s="21">
        <f t="shared" si="241"/>
        <v>4.977354654</v>
      </c>
      <c r="I101" s="21">
        <f t="shared" si="241"/>
        <v>3.789326572</v>
      </c>
      <c r="J101" s="19">
        <f t="shared" si="241"/>
        <v>0.6223043746</v>
      </c>
      <c r="K101" s="20">
        <f t="shared" si="241"/>
        <v>0.4338566334</v>
      </c>
      <c r="L101" s="21">
        <f t="shared" si="241"/>
        <v>-2.255368856</v>
      </c>
      <c r="M101" s="21">
        <f t="shared" si="241"/>
        <v>-2.130596948</v>
      </c>
      <c r="N101" s="19">
        <f t="shared" si="241"/>
        <v>1.326412918</v>
      </c>
      <c r="O101" s="20">
        <f t="shared" si="241"/>
        <v>1.730179936</v>
      </c>
      <c r="P101" s="21">
        <f t="shared" si="241"/>
        <v>13.58490566</v>
      </c>
      <c r="Q101" s="21">
        <f t="shared" si="241"/>
        <v>12.73832644</v>
      </c>
      <c r="R101" s="19">
        <f t="shared" si="241"/>
        <v>18.60465116</v>
      </c>
      <c r="S101" s="20">
        <f t="shared" si="241"/>
        <v>22.4475935</v>
      </c>
      <c r="T101" s="19">
        <f t="shared" si="241"/>
        <v>0</v>
      </c>
      <c r="U101" s="20">
        <f t="shared" si="241"/>
        <v>10.18334369</v>
      </c>
      <c r="V101" s="21">
        <f t="shared" si="241"/>
        <v>-5.520077826</v>
      </c>
      <c r="W101" s="22">
        <f t="shared" si="241"/>
        <v>1.770663274</v>
      </c>
      <c r="X101" s="33">
        <f t="shared" si="241"/>
        <v>7.716709469</v>
      </c>
      <c r="Y101" s="1"/>
      <c r="Z101" s="1"/>
      <c r="AA101" s="1"/>
      <c r="AB101" s="1"/>
      <c r="AC101" s="18">
        <v>1.0</v>
      </c>
      <c r="AD101" s="19">
        <v>159.39826619071903</v>
      </c>
      <c r="AE101" s="20">
        <v>115.22604416751511</v>
      </c>
      <c r="AF101" s="21">
        <v>30.735140771637134</v>
      </c>
      <c r="AG101" s="21">
        <v>36.137846233170194</v>
      </c>
      <c r="AH101" s="19">
        <v>9.228039041703639</v>
      </c>
      <c r="AI101" s="20">
        <v>11.031185185265656</v>
      </c>
      <c r="AJ101" s="21">
        <v>-3.285209851159877</v>
      </c>
      <c r="AK101" s="21">
        <v>-2.1414148034809415</v>
      </c>
      <c r="AL101" s="19">
        <v>-9.868384517132228</v>
      </c>
      <c r="AM101" s="20">
        <v>-9.190871123850329</v>
      </c>
      <c r="AN101" s="21">
        <v>-12.356276578988812</v>
      </c>
      <c r="AO101" s="21">
        <v>-11.998074781797726</v>
      </c>
      <c r="AP101" s="19">
        <v>-12.232157921376754</v>
      </c>
      <c r="AQ101" s="20">
        <v>-12.189486365090502</v>
      </c>
      <c r="AR101" s="21">
        <v>-10.169491525423723</v>
      </c>
      <c r="AS101" s="21">
        <v>-9.298515693418253</v>
      </c>
      <c r="AT101" s="19">
        <v>10.256410256410263</v>
      </c>
      <c r="AU101" s="20">
        <v>11.002988246605042</v>
      </c>
      <c r="AV101" s="19">
        <v>0.0</v>
      </c>
      <c r="AW101" s="20">
        <v>13.830916165546526</v>
      </c>
      <c r="AX101" s="21">
        <v>15.938937776388087</v>
      </c>
      <c r="AY101" s="22">
        <v>-8.080075547016193</v>
      </c>
      <c r="AZ101" s="33">
        <v>-20.71695134013548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ht="12.75" customHeight="1">
      <c r="A102" s="24">
        <v>2.0</v>
      </c>
      <c r="B102" s="25">
        <f t="shared" ref="B102:X102" si="242">IF(AD7=0,IF(B82="","","***"),B82/AD7*100)</f>
        <v>-68.3982684</v>
      </c>
      <c r="C102" s="26">
        <f t="shared" si="242"/>
        <v>-68.36083106</v>
      </c>
      <c r="D102" s="27">
        <f t="shared" si="242"/>
        <v>-52.56410256</v>
      </c>
      <c r="E102" s="27">
        <f t="shared" si="242"/>
        <v>-51.93005617</v>
      </c>
      <c r="F102" s="25">
        <f t="shared" si="242"/>
        <v>-37.64906303</v>
      </c>
      <c r="G102" s="26">
        <f t="shared" si="242"/>
        <v>-39.3382006</v>
      </c>
      <c r="H102" s="27">
        <f t="shared" si="242"/>
        <v>-35.5033557</v>
      </c>
      <c r="I102" s="27">
        <f t="shared" si="242"/>
        <v>-35.36711837</v>
      </c>
      <c r="J102" s="25">
        <f t="shared" si="242"/>
        <v>-32.33711895</v>
      </c>
      <c r="K102" s="26">
        <f t="shared" si="242"/>
        <v>-32.02314703</v>
      </c>
      <c r="L102" s="27">
        <f t="shared" si="242"/>
        <v>-29.70969734</v>
      </c>
      <c r="M102" s="27">
        <f t="shared" si="242"/>
        <v>-30.08633344</v>
      </c>
      <c r="N102" s="25">
        <f t="shared" si="242"/>
        <v>-22.92839903</v>
      </c>
      <c r="O102" s="26">
        <f t="shared" si="242"/>
        <v>-22.9055126</v>
      </c>
      <c r="P102" s="27">
        <f t="shared" si="242"/>
        <v>-19.2</v>
      </c>
      <c r="Q102" s="27">
        <f t="shared" si="242"/>
        <v>-19.82424845</v>
      </c>
      <c r="R102" s="25">
        <f t="shared" si="242"/>
        <v>24.32432432</v>
      </c>
      <c r="S102" s="26">
        <f t="shared" si="242"/>
        <v>30.31481894</v>
      </c>
      <c r="T102" s="25">
        <f t="shared" si="242"/>
        <v>150</v>
      </c>
      <c r="U102" s="26">
        <f t="shared" si="242"/>
        <v>478.2685624</v>
      </c>
      <c r="V102" s="27">
        <f t="shared" si="242"/>
        <v>-32.11278899</v>
      </c>
      <c r="W102" s="27">
        <f t="shared" si="242"/>
        <v>-7.058058885</v>
      </c>
      <c r="X102" s="34">
        <f t="shared" si="242"/>
        <v>36.90640657</v>
      </c>
      <c r="Y102" s="1"/>
      <c r="Z102" s="1"/>
      <c r="AA102" s="1"/>
      <c r="AB102" s="1"/>
      <c r="AC102" s="24">
        <v>2.0</v>
      </c>
      <c r="AD102" s="25">
        <v>413.33333333333337</v>
      </c>
      <c r="AE102" s="26">
        <v>395.8192605397118</v>
      </c>
      <c r="AF102" s="27">
        <v>212.0</v>
      </c>
      <c r="AG102" s="27">
        <v>217.38861119452906</v>
      </c>
      <c r="AH102" s="25">
        <v>99.65986394557822</v>
      </c>
      <c r="AI102" s="26">
        <v>100.1165552315914</v>
      </c>
      <c r="AJ102" s="27">
        <v>40.96499526963103</v>
      </c>
      <c r="AK102" s="27">
        <v>38.74831312818375</v>
      </c>
      <c r="AL102" s="25">
        <v>16.26129256428075</v>
      </c>
      <c r="AM102" s="26">
        <v>15.456731692479579</v>
      </c>
      <c r="AN102" s="27">
        <v>-2.0568663036902564</v>
      </c>
      <c r="AO102" s="27">
        <v>-2.268457544317357</v>
      </c>
      <c r="AP102" s="25">
        <v>-9.86221899927483</v>
      </c>
      <c r="AQ102" s="26">
        <v>-8.918934508014885</v>
      </c>
      <c r="AR102" s="27">
        <v>-10.714285714285708</v>
      </c>
      <c r="AS102" s="27">
        <v>-10.65258858454672</v>
      </c>
      <c r="AT102" s="25">
        <v>23.33333333333333</v>
      </c>
      <c r="AU102" s="26">
        <v>34.708794575083346</v>
      </c>
      <c r="AV102" s="25">
        <v>100.0</v>
      </c>
      <c r="AW102" s="26">
        <v>91.59895603753466</v>
      </c>
      <c r="AX102" s="27">
        <v>18.60833729592646</v>
      </c>
      <c r="AY102" s="27">
        <v>1.9123178939179155</v>
      </c>
      <c r="AZ102" s="34">
        <v>-14.076598477518644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ht="12.75" customHeight="1">
      <c r="A103" s="24">
        <v>3.0</v>
      </c>
      <c r="B103" s="25">
        <f t="shared" ref="B103:X103" si="243">IF(AD8=0,IF(B83="","","***"),B83/AD8*100)</f>
        <v>-100</v>
      </c>
      <c r="C103" s="26">
        <f t="shared" si="243"/>
        <v>-100</v>
      </c>
      <c r="D103" s="27">
        <f t="shared" si="243"/>
        <v>-28.57142857</v>
      </c>
      <c r="E103" s="27">
        <f t="shared" si="243"/>
        <v>-18.95577651</v>
      </c>
      <c r="F103" s="25">
        <f t="shared" si="243"/>
        <v>-68.18181818</v>
      </c>
      <c r="G103" s="26">
        <f t="shared" si="243"/>
        <v>-72.5054554</v>
      </c>
      <c r="H103" s="27">
        <f t="shared" si="243"/>
        <v>-48.51485149</v>
      </c>
      <c r="I103" s="27">
        <f t="shared" si="243"/>
        <v>-47.93824484</v>
      </c>
      <c r="J103" s="25">
        <f t="shared" si="243"/>
        <v>-33.33333333</v>
      </c>
      <c r="K103" s="26">
        <f t="shared" si="243"/>
        <v>-32.32544526</v>
      </c>
      <c r="L103" s="27">
        <f t="shared" si="243"/>
        <v>-41.15044248</v>
      </c>
      <c r="M103" s="27">
        <f t="shared" si="243"/>
        <v>-39.02000303</v>
      </c>
      <c r="N103" s="25">
        <f t="shared" si="243"/>
        <v>-35</v>
      </c>
      <c r="O103" s="26">
        <f t="shared" si="243"/>
        <v>-33.17492024</v>
      </c>
      <c r="P103" s="27">
        <f t="shared" si="243"/>
        <v>2.702702703</v>
      </c>
      <c r="Q103" s="27">
        <f t="shared" si="243"/>
        <v>5.757419234</v>
      </c>
      <c r="R103" s="25">
        <f t="shared" si="243"/>
        <v>2.631578947</v>
      </c>
      <c r="S103" s="26">
        <f t="shared" si="243"/>
        <v>16.76486156</v>
      </c>
      <c r="T103" s="25">
        <f t="shared" si="243"/>
        <v>300</v>
      </c>
      <c r="U103" s="26">
        <f t="shared" si="243"/>
        <v>237.477002</v>
      </c>
      <c r="V103" s="27">
        <f t="shared" si="243"/>
        <v>-33.59728507</v>
      </c>
      <c r="W103" s="27">
        <f t="shared" si="243"/>
        <v>-3.874763991</v>
      </c>
      <c r="X103" s="34">
        <f t="shared" si="243"/>
        <v>44.76100278</v>
      </c>
      <c r="Y103" s="1"/>
      <c r="Z103" s="1"/>
      <c r="AA103" s="1"/>
      <c r="AB103" s="1"/>
      <c r="AC103" s="24">
        <v>3.0</v>
      </c>
      <c r="AD103" s="25">
        <v>100.0</v>
      </c>
      <c r="AE103" s="26">
        <v>39.57607377317444</v>
      </c>
      <c r="AF103" s="27">
        <v>600.0</v>
      </c>
      <c r="AG103" s="27">
        <v>390.7597380793696</v>
      </c>
      <c r="AH103" s="25">
        <v>214.28571428571428</v>
      </c>
      <c r="AI103" s="26">
        <v>239.21634228366622</v>
      </c>
      <c r="AJ103" s="27">
        <v>90.56603773584905</v>
      </c>
      <c r="AK103" s="27">
        <v>95.88705458289726</v>
      </c>
      <c r="AL103" s="25">
        <v>36.60714285714286</v>
      </c>
      <c r="AM103" s="26">
        <v>33.62803870175151</v>
      </c>
      <c r="AN103" s="27">
        <v>17.70833333333333</v>
      </c>
      <c r="AO103" s="27">
        <v>13.133905960684046</v>
      </c>
      <c r="AP103" s="25">
        <v>-0.3831417624521123</v>
      </c>
      <c r="AQ103" s="26">
        <v>0.006373747508391148</v>
      </c>
      <c r="AR103" s="27">
        <v>-18.681318681318686</v>
      </c>
      <c r="AS103" s="27">
        <v>-19.656694676325287</v>
      </c>
      <c r="AT103" s="25">
        <v>-15.555555555555557</v>
      </c>
      <c r="AU103" s="26">
        <v>-22.795010636619168</v>
      </c>
      <c r="AV103" s="25">
        <v>-50.0</v>
      </c>
      <c r="AW103" s="26">
        <v>-36.966865473823724</v>
      </c>
      <c r="AX103" s="27">
        <v>15.555555555555557</v>
      </c>
      <c r="AY103" s="27">
        <v>-9.712890181282276</v>
      </c>
      <c r="AZ103" s="34">
        <v>-21.86692419534043</v>
      </c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ht="12.75" customHeight="1">
      <c r="A104" s="24">
        <v>4.0</v>
      </c>
      <c r="B104" s="25" t="str">
        <f t="shared" ref="B104:X104" si="244">IF(AD9=0,IF(B84="","","***"),B84/AD9*100)</f>
        <v/>
      </c>
      <c r="C104" s="26" t="str">
        <f t="shared" si="244"/>
        <v/>
      </c>
      <c r="D104" s="27" t="str">
        <f t="shared" si="244"/>
        <v/>
      </c>
      <c r="E104" s="27" t="str">
        <f t="shared" si="244"/>
        <v/>
      </c>
      <c r="F104" s="25">
        <f t="shared" si="244"/>
        <v>-50</v>
      </c>
      <c r="G104" s="26">
        <f t="shared" si="244"/>
        <v>-62.28813559</v>
      </c>
      <c r="H104" s="27">
        <f t="shared" si="244"/>
        <v>-86.66666667</v>
      </c>
      <c r="I104" s="27">
        <f t="shared" si="244"/>
        <v>-86.33584517</v>
      </c>
      <c r="J104" s="25">
        <f t="shared" si="244"/>
        <v>-50</v>
      </c>
      <c r="K104" s="26">
        <f t="shared" si="244"/>
        <v>-54.50892191</v>
      </c>
      <c r="L104" s="27">
        <f t="shared" si="244"/>
        <v>-39.13043478</v>
      </c>
      <c r="M104" s="27">
        <f t="shared" si="244"/>
        <v>-36.8767404</v>
      </c>
      <c r="N104" s="25">
        <f t="shared" si="244"/>
        <v>-16.04938272</v>
      </c>
      <c r="O104" s="26">
        <f t="shared" si="244"/>
        <v>-14.91581871</v>
      </c>
      <c r="P104" s="27">
        <f t="shared" si="244"/>
        <v>-16.66666667</v>
      </c>
      <c r="Q104" s="27">
        <f t="shared" si="244"/>
        <v>-13.66090905</v>
      </c>
      <c r="R104" s="25">
        <f t="shared" si="244"/>
        <v>25</v>
      </c>
      <c r="S104" s="26">
        <f t="shared" si="244"/>
        <v>29.18734178</v>
      </c>
      <c r="T104" s="25">
        <f t="shared" si="244"/>
        <v>50</v>
      </c>
      <c r="U104" s="26">
        <f t="shared" si="244"/>
        <v>59.81187837</v>
      </c>
      <c r="V104" s="27">
        <f t="shared" si="244"/>
        <v>-23.75</v>
      </c>
      <c r="W104" s="27">
        <f t="shared" si="244"/>
        <v>6.447062146</v>
      </c>
      <c r="X104" s="34">
        <f t="shared" si="244"/>
        <v>39.60270445</v>
      </c>
      <c r="Y104" s="1"/>
      <c r="Z104" s="1"/>
      <c r="AA104" s="1"/>
      <c r="AB104" s="1"/>
      <c r="AC104" s="24">
        <v>4.0</v>
      </c>
      <c r="AD104" s="25"/>
      <c r="AE104" s="26"/>
      <c r="AF104" s="27"/>
      <c r="AG104" s="27"/>
      <c r="AH104" s="25"/>
      <c r="AI104" s="26"/>
      <c r="AJ104" s="27">
        <v>200.0</v>
      </c>
      <c r="AK104" s="27">
        <v>244.03090656849514</v>
      </c>
      <c r="AL104" s="25">
        <v>83.33333333333334</v>
      </c>
      <c r="AM104" s="26">
        <v>70.88764638229259</v>
      </c>
      <c r="AN104" s="27">
        <v>39.393939393939405</v>
      </c>
      <c r="AO104" s="27">
        <v>32.81376253155466</v>
      </c>
      <c r="AP104" s="25">
        <v>-10.0</v>
      </c>
      <c r="AQ104" s="26">
        <v>-13.725471373158243</v>
      </c>
      <c r="AR104" s="27">
        <v>-17.241379310344826</v>
      </c>
      <c r="AS104" s="27">
        <v>-13.207962861037501</v>
      </c>
      <c r="AT104" s="25">
        <v>-25.0</v>
      </c>
      <c r="AU104" s="26">
        <v>-32.091324575840574</v>
      </c>
      <c r="AV104" s="25">
        <v>0.0</v>
      </c>
      <c r="AW104" s="26">
        <v>-3.012593423841693</v>
      </c>
      <c r="AX104" s="27">
        <v>3.448275862068968</v>
      </c>
      <c r="AY104" s="27">
        <v>-17.959579757884754</v>
      </c>
      <c r="AZ104" s="34">
        <v>-20.69426043262193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ht="12.75" customHeight="1">
      <c r="A105" s="24">
        <v>5.0</v>
      </c>
      <c r="B105" s="25" t="str">
        <f t="shared" ref="B105:X105" si="245">IF(AD10=0,IF(B85="","","***"),B85/AD10*100)</f>
        <v>***</v>
      </c>
      <c r="C105" s="26" t="str">
        <f t="shared" si="245"/>
        <v>***</v>
      </c>
      <c r="D105" s="27" t="str">
        <f t="shared" si="245"/>
        <v/>
      </c>
      <c r="E105" s="27" t="str">
        <f t="shared" si="245"/>
        <v/>
      </c>
      <c r="F105" s="25" t="str">
        <f t="shared" si="245"/>
        <v/>
      </c>
      <c r="G105" s="26" t="str">
        <f t="shared" si="245"/>
        <v/>
      </c>
      <c r="H105" s="27">
        <f t="shared" si="245"/>
        <v>-100</v>
      </c>
      <c r="I105" s="27">
        <f t="shared" si="245"/>
        <v>-100</v>
      </c>
      <c r="J105" s="25">
        <f t="shared" si="245"/>
        <v>0</v>
      </c>
      <c r="K105" s="26">
        <f t="shared" si="245"/>
        <v>-2.586958394</v>
      </c>
      <c r="L105" s="27">
        <f t="shared" si="245"/>
        <v>-56.25</v>
      </c>
      <c r="M105" s="27">
        <f t="shared" si="245"/>
        <v>-58.16474845</v>
      </c>
      <c r="N105" s="25">
        <f t="shared" si="245"/>
        <v>-46.875</v>
      </c>
      <c r="O105" s="26">
        <f t="shared" si="245"/>
        <v>-43.41699935</v>
      </c>
      <c r="P105" s="27">
        <f t="shared" si="245"/>
        <v>-45</v>
      </c>
      <c r="Q105" s="27">
        <f t="shared" si="245"/>
        <v>-47.58611691</v>
      </c>
      <c r="R105" s="25">
        <f t="shared" si="245"/>
        <v>-33.33333333</v>
      </c>
      <c r="S105" s="26">
        <f t="shared" si="245"/>
        <v>-25.05915515</v>
      </c>
      <c r="T105" s="25">
        <f t="shared" si="245"/>
        <v>66.66666667</v>
      </c>
      <c r="U105" s="26">
        <f t="shared" si="245"/>
        <v>98.99454955</v>
      </c>
      <c r="V105" s="27">
        <f t="shared" si="245"/>
        <v>-21.13821138</v>
      </c>
      <c r="W105" s="27">
        <f t="shared" si="245"/>
        <v>-13.57819214</v>
      </c>
      <c r="X105" s="34">
        <f t="shared" si="245"/>
        <v>9.586416154</v>
      </c>
      <c r="Y105" s="1"/>
      <c r="Z105" s="1"/>
      <c r="AA105" s="1"/>
      <c r="AB105" s="1"/>
      <c r="AC105" s="24">
        <v>5.0</v>
      </c>
      <c r="AD105" s="25"/>
      <c r="AE105" s="26"/>
      <c r="AF105" s="27"/>
      <c r="AG105" s="27"/>
      <c r="AH105" s="25"/>
      <c r="AI105" s="26"/>
      <c r="AJ105" s="27"/>
      <c r="AK105" s="27"/>
      <c r="AL105" s="25">
        <v>300.0</v>
      </c>
      <c r="AM105" s="26">
        <v>436.46025878003695</v>
      </c>
      <c r="AN105" s="27">
        <v>77.77777777777777</v>
      </c>
      <c r="AO105" s="27">
        <v>85.41523978464957</v>
      </c>
      <c r="AP105" s="25">
        <v>-11.111111111111114</v>
      </c>
      <c r="AQ105" s="26">
        <v>-10.906433547523747</v>
      </c>
      <c r="AR105" s="27">
        <v>11.111111111111114</v>
      </c>
      <c r="AS105" s="27">
        <v>9.408120463266187</v>
      </c>
      <c r="AT105" s="25">
        <v>42.10526315789474</v>
      </c>
      <c r="AU105" s="26">
        <v>38.673084363111485</v>
      </c>
      <c r="AV105" s="25">
        <v>200.0</v>
      </c>
      <c r="AW105" s="26">
        <v>130.34222084669534</v>
      </c>
      <c r="AX105" s="27">
        <v>20.588235294117652</v>
      </c>
      <c r="AY105" s="27">
        <v>31.727074911485147</v>
      </c>
      <c r="AZ105" s="34">
        <v>9.237086511963284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ht="12.75" customHeight="1">
      <c r="A106" s="24">
        <v>6.0</v>
      </c>
      <c r="B106" s="25" t="str">
        <f t="shared" ref="B106:X106" si="246">IF(AD11=0,IF(B86="","","***"),B86/AD11*100)</f>
        <v/>
      </c>
      <c r="C106" s="26" t="str">
        <f t="shared" si="246"/>
        <v/>
      </c>
      <c r="D106" s="27" t="str">
        <f t="shared" si="246"/>
        <v/>
      </c>
      <c r="E106" s="27" t="str">
        <f t="shared" si="246"/>
        <v/>
      </c>
      <c r="F106" s="25" t="str">
        <f t="shared" si="246"/>
        <v/>
      </c>
      <c r="G106" s="26" t="str">
        <f t="shared" si="246"/>
        <v/>
      </c>
      <c r="H106" s="27">
        <f t="shared" si="246"/>
        <v>-100</v>
      </c>
      <c r="I106" s="27">
        <f t="shared" si="246"/>
        <v>-100</v>
      </c>
      <c r="J106" s="25">
        <f t="shared" si="246"/>
        <v>0</v>
      </c>
      <c r="K106" s="26">
        <f t="shared" si="246"/>
        <v>45.57883527</v>
      </c>
      <c r="L106" s="27">
        <f t="shared" si="246"/>
        <v>-50</v>
      </c>
      <c r="M106" s="27">
        <f t="shared" si="246"/>
        <v>-37.61920421</v>
      </c>
      <c r="N106" s="25">
        <f t="shared" si="246"/>
        <v>-71.42857143</v>
      </c>
      <c r="O106" s="26">
        <f t="shared" si="246"/>
        <v>-74.37176027</v>
      </c>
      <c r="P106" s="27">
        <f t="shared" si="246"/>
        <v>-73.91304348</v>
      </c>
      <c r="Q106" s="27">
        <f t="shared" si="246"/>
        <v>-70.38193236</v>
      </c>
      <c r="R106" s="25">
        <f t="shared" si="246"/>
        <v>-31.57894737</v>
      </c>
      <c r="S106" s="26">
        <f t="shared" si="246"/>
        <v>-36.82107205</v>
      </c>
      <c r="T106" s="25">
        <f t="shared" si="246"/>
        <v>0</v>
      </c>
      <c r="U106" s="26">
        <f t="shared" si="246"/>
        <v>-4.441591351</v>
      </c>
      <c r="V106" s="27">
        <f t="shared" si="246"/>
        <v>-57.74647887</v>
      </c>
      <c r="W106" s="27">
        <f t="shared" si="246"/>
        <v>-34.82486188</v>
      </c>
      <c r="X106" s="34">
        <f t="shared" si="246"/>
        <v>54.24782689</v>
      </c>
      <c r="Y106" s="1"/>
      <c r="Z106" s="1"/>
      <c r="AA106" s="1"/>
      <c r="AB106" s="1"/>
      <c r="AC106" s="24">
        <v>6.0</v>
      </c>
      <c r="AD106" s="25"/>
      <c r="AE106" s="26"/>
      <c r="AF106" s="27"/>
      <c r="AG106" s="27"/>
      <c r="AH106" s="25"/>
      <c r="AI106" s="26"/>
      <c r="AJ106" s="27"/>
      <c r="AK106" s="27"/>
      <c r="AL106" s="25">
        <v>0.0</v>
      </c>
      <c r="AM106" s="26">
        <v>-29.450124204513784</v>
      </c>
      <c r="AN106" s="27">
        <v>0.0</v>
      </c>
      <c r="AO106" s="27">
        <v>-15.869860273698222</v>
      </c>
      <c r="AP106" s="25">
        <v>40.0</v>
      </c>
      <c r="AQ106" s="26">
        <v>32.25713872189294</v>
      </c>
      <c r="AR106" s="27">
        <v>27.77777777777777</v>
      </c>
      <c r="AS106" s="27">
        <v>22.662190797838633</v>
      </c>
      <c r="AT106" s="25">
        <v>-20.83333333333333</v>
      </c>
      <c r="AU106" s="26">
        <v>-29.138849813307644</v>
      </c>
      <c r="AV106" s="25">
        <v>50.0</v>
      </c>
      <c r="AW106" s="26">
        <v>53.42646830128041</v>
      </c>
      <c r="AX106" s="27">
        <v>14.516129032258064</v>
      </c>
      <c r="AY106" s="27">
        <v>0.715264421507726</v>
      </c>
      <c r="AZ106" s="34">
        <v>-12.051459237556628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ht="12.75" customHeight="1">
      <c r="A107" s="24">
        <v>7.0</v>
      </c>
      <c r="B107" s="25" t="str">
        <f t="shared" ref="B107:X107" si="247">IF(AD12=0,IF(B87="","","***"),B87/AD12*100)</f>
        <v/>
      </c>
      <c r="C107" s="26" t="str">
        <f t="shared" si="247"/>
        <v/>
      </c>
      <c r="D107" s="27" t="str">
        <f t="shared" si="247"/>
        <v/>
      </c>
      <c r="E107" s="27" t="str">
        <f t="shared" si="247"/>
        <v/>
      </c>
      <c r="F107" s="25" t="str">
        <f t="shared" si="247"/>
        <v/>
      </c>
      <c r="G107" s="26" t="str">
        <f t="shared" si="247"/>
        <v/>
      </c>
      <c r="H107" s="27" t="str">
        <f t="shared" si="247"/>
        <v/>
      </c>
      <c r="I107" s="27" t="str">
        <f t="shared" si="247"/>
        <v/>
      </c>
      <c r="J107" s="25">
        <f t="shared" si="247"/>
        <v>-100</v>
      </c>
      <c r="K107" s="26">
        <f t="shared" si="247"/>
        <v>-100</v>
      </c>
      <c r="L107" s="27">
        <f t="shared" si="247"/>
        <v>-50</v>
      </c>
      <c r="M107" s="27">
        <f t="shared" si="247"/>
        <v>-56.23484396</v>
      </c>
      <c r="N107" s="25">
        <f t="shared" si="247"/>
        <v>-63.63636364</v>
      </c>
      <c r="O107" s="26">
        <f t="shared" si="247"/>
        <v>-65.05220136</v>
      </c>
      <c r="P107" s="27">
        <f t="shared" si="247"/>
        <v>-53.84615385</v>
      </c>
      <c r="Q107" s="27">
        <f t="shared" si="247"/>
        <v>-53.33788963</v>
      </c>
      <c r="R107" s="25">
        <f t="shared" si="247"/>
        <v>7.142857143</v>
      </c>
      <c r="S107" s="26">
        <f t="shared" si="247"/>
        <v>23.46629182</v>
      </c>
      <c r="T107" s="25" t="str">
        <f t="shared" si="247"/>
        <v>***</v>
      </c>
      <c r="U107" s="26" t="str">
        <f t="shared" si="247"/>
        <v>***</v>
      </c>
      <c r="V107" s="27">
        <f t="shared" si="247"/>
        <v>-19.51219512</v>
      </c>
      <c r="W107" s="27">
        <f t="shared" si="247"/>
        <v>189.4534853</v>
      </c>
      <c r="X107" s="34">
        <f t="shared" si="247"/>
        <v>259.6240272</v>
      </c>
      <c r="Y107" s="1"/>
      <c r="Z107" s="1"/>
      <c r="AA107" s="1"/>
      <c r="AB107" s="1"/>
      <c r="AC107" s="24">
        <v>7.0</v>
      </c>
      <c r="AD107" s="25"/>
      <c r="AE107" s="26"/>
      <c r="AF107" s="27"/>
      <c r="AG107" s="27"/>
      <c r="AH107" s="25"/>
      <c r="AI107" s="26"/>
      <c r="AJ107" s="27"/>
      <c r="AK107" s="27"/>
      <c r="AL107" s="25"/>
      <c r="AM107" s="26"/>
      <c r="AN107" s="27">
        <v>0.0</v>
      </c>
      <c r="AO107" s="27">
        <v>-24.840637484393753</v>
      </c>
      <c r="AP107" s="25">
        <v>83.33333333333334</v>
      </c>
      <c r="AQ107" s="26">
        <v>59.35144325335719</v>
      </c>
      <c r="AR107" s="27">
        <v>-31.578947368421055</v>
      </c>
      <c r="AS107" s="27">
        <v>-30.97407838693509</v>
      </c>
      <c r="AT107" s="25">
        <v>-36.36363636363637</v>
      </c>
      <c r="AU107" s="26">
        <v>-40.045688831966366</v>
      </c>
      <c r="AV107" s="25">
        <v>-100.0</v>
      </c>
      <c r="AW107" s="26">
        <v>-100.0</v>
      </c>
      <c r="AX107" s="27">
        <v>-18.0</v>
      </c>
      <c r="AY107" s="27">
        <v>-39.48988760980227</v>
      </c>
      <c r="AZ107" s="34">
        <v>-26.207180011953994</v>
      </c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ht="12.75" customHeight="1">
      <c r="A108" s="24">
        <v>8.0</v>
      </c>
      <c r="B108" s="25" t="str">
        <f t="shared" ref="B108:X108" si="248">IF(AD13=0,IF(B88="","","***"),B88/AD13*100)</f>
        <v/>
      </c>
      <c r="C108" s="26" t="str">
        <f t="shared" si="248"/>
        <v/>
      </c>
      <c r="D108" s="27" t="str">
        <f t="shared" si="248"/>
        <v/>
      </c>
      <c r="E108" s="27" t="str">
        <f t="shared" si="248"/>
        <v/>
      </c>
      <c r="F108" s="25" t="str">
        <f t="shared" si="248"/>
        <v/>
      </c>
      <c r="G108" s="26" t="str">
        <f t="shared" si="248"/>
        <v/>
      </c>
      <c r="H108" s="27" t="str">
        <f t="shared" si="248"/>
        <v/>
      </c>
      <c r="I108" s="27" t="str">
        <f t="shared" si="248"/>
        <v/>
      </c>
      <c r="J108" s="25">
        <f t="shared" si="248"/>
        <v>-100</v>
      </c>
      <c r="K108" s="26">
        <f t="shared" si="248"/>
        <v>-100</v>
      </c>
      <c r="L108" s="27">
        <f t="shared" si="248"/>
        <v>-100</v>
      </c>
      <c r="M108" s="27">
        <f t="shared" si="248"/>
        <v>-100</v>
      </c>
      <c r="N108" s="25">
        <f t="shared" si="248"/>
        <v>75</v>
      </c>
      <c r="O108" s="26">
        <f t="shared" si="248"/>
        <v>28.69929809</v>
      </c>
      <c r="P108" s="27">
        <f t="shared" si="248"/>
        <v>-42.85714286</v>
      </c>
      <c r="Q108" s="27">
        <f t="shared" si="248"/>
        <v>-42.09290496</v>
      </c>
      <c r="R108" s="25">
        <f t="shared" si="248"/>
        <v>-18.18181818</v>
      </c>
      <c r="S108" s="26">
        <f t="shared" si="248"/>
        <v>6.684964369</v>
      </c>
      <c r="T108" s="25">
        <f t="shared" si="248"/>
        <v>0</v>
      </c>
      <c r="U108" s="26">
        <f t="shared" si="248"/>
        <v>22.58802989</v>
      </c>
      <c r="V108" s="27">
        <f t="shared" si="248"/>
        <v>-17.85714286</v>
      </c>
      <c r="W108" s="27">
        <f t="shared" si="248"/>
        <v>8.084068474</v>
      </c>
      <c r="X108" s="34">
        <f t="shared" si="248"/>
        <v>31.5806051</v>
      </c>
      <c r="Y108" s="1"/>
      <c r="Z108" s="1"/>
      <c r="AA108" s="1"/>
      <c r="AB108" s="1"/>
      <c r="AC108" s="24">
        <v>8.0</v>
      </c>
      <c r="AD108" s="25"/>
      <c r="AE108" s="26"/>
      <c r="AF108" s="27"/>
      <c r="AG108" s="27"/>
      <c r="AH108" s="25"/>
      <c r="AI108" s="26"/>
      <c r="AJ108" s="27"/>
      <c r="AK108" s="27"/>
      <c r="AL108" s="25"/>
      <c r="AM108" s="26"/>
      <c r="AN108" s="27">
        <v>0.0</v>
      </c>
      <c r="AO108" s="27">
        <v>-13.342053629823411</v>
      </c>
      <c r="AP108" s="25">
        <v>33.33333333333334</v>
      </c>
      <c r="AQ108" s="26">
        <v>68.41961011402708</v>
      </c>
      <c r="AR108" s="27">
        <v>-41.666666666666664</v>
      </c>
      <c r="AS108" s="27">
        <v>-33.60950467150859</v>
      </c>
      <c r="AT108" s="25">
        <v>-8.333333333333329</v>
      </c>
      <c r="AU108" s="26">
        <v>13.560345999479637</v>
      </c>
      <c r="AV108" s="25">
        <v>50.0</v>
      </c>
      <c r="AW108" s="26">
        <v>11.818144591466762</v>
      </c>
      <c r="AX108" s="27">
        <v>-6.666666666666671</v>
      </c>
      <c r="AY108" s="27">
        <v>6.172920532177443</v>
      </c>
      <c r="AZ108" s="34">
        <v>13.756700570190134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ht="12.75" customHeight="1">
      <c r="A109" s="24">
        <v>9.0</v>
      </c>
      <c r="B109" s="25" t="str">
        <f t="shared" ref="B109:X109" si="249">IF(AD14=0,IF(B89="","","***"),B89/AD14*100)</f>
        <v/>
      </c>
      <c r="C109" s="26" t="str">
        <f t="shared" si="249"/>
        <v/>
      </c>
      <c r="D109" s="27" t="str">
        <f t="shared" si="249"/>
        <v/>
      </c>
      <c r="E109" s="27" t="str">
        <f t="shared" si="249"/>
        <v/>
      </c>
      <c r="F109" s="25" t="str">
        <f t="shared" si="249"/>
        <v/>
      </c>
      <c r="G109" s="26" t="str">
        <f t="shared" si="249"/>
        <v/>
      </c>
      <c r="H109" s="27" t="str">
        <f t="shared" si="249"/>
        <v/>
      </c>
      <c r="I109" s="27" t="str">
        <f t="shared" si="249"/>
        <v/>
      </c>
      <c r="J109" s="25" t="str">
        <f t="shared" si="249"/>
        <v/>
      </c>
      <c r="K109" s="26" t="str">
        <f t="shared" si="249"/>
        <v/>
      </c>
      <c r="L109" s="27">
        <f t="shared" si="249"/>
        <v>-100</v>
      </c>
      <c r="M109" s="27">
        <f t="shared" si="249"/>
        <v>-100</v>
      </c>
      <c r="N109" s="25">
        <f t="shared" si="249"/>
        <v>0</v>
      </c>
      <c r="O109" s="26">
        <f t="shared" si="249"/>
        <v>-3.526179209</v>
      </c>
      <c r="P109" s="27">
        <f t="shared" si="249"/>
        <v>-53.84615385</v>
      </c>
      <c r="Q109" s="27">
        <f t="shared" si="249"/>
        <v>-55.91147505</v>
      </c>
      <c r="R109" s="25">
        <f t="shared" si="249"/>
        <v>-47.61904762</v>
      </c>
      <c r="S109" s="26">
        <f t="shared" si="249"/>
        <v>-48.77375669</v>
      </c>
      <c r="T109" s="25">
        <f t="shared" si="249"/>
        <v>200</v>
      </c>
      <c r="U109" s="26">
        <f t="shared" si="249"/>
        <v>561.2443538</v>
      </c>
      <c r="V109" s="27">
        <f t="shared" si="249"/>
        <v>-35.8974359</v>
      </c>
      <c r="W109" s="27">
        <f t="shared" si="249"/>
        <v>81.82706503</v>
      </c>
      <c r="X109" s="34">
        <f t="shared" si="249"/>
        <v>183.6502214</v>
      </c>
      <c r="Y109" s="1"/>
      <c r="Z109" s="1"/>
      <c r="AA109" s="1"/>
      <c r="AB109" s="1"/>
      <c r="AC109" s="24">
        <v>9.0</v>
      </c>
      <c r="AD109" s="25"/>
      <c r="AE109" s="26"/>
      <c r="AF109" s="27"/>
      <c r="AG109" s="27"/>
      <c r="AH109" s="25"/>
      <c r="AI109" s="26"/>
      <c r="AJ109" s="27"/>
      <c r="AK109" s="27"/>
      <c r="AL109" s="25"/>
      <c r="AM109" s="26"/>
      <c r="AN109" s="27"/>
      <c r="AO109" s="27"/>
      <c r="AP109" s="25">
        <v>-33.33333333333333</v>
      </c>
      <c r="AQ109" s="26">
        <v>-46.5805039796342</v>
      </c>
      <c r="AR109" s="27">
        <v>44.44444444444446</v>
      </c>
      <c r="AS109" s="27">
        <v>39.56708470509511</v>
      </c>
      <c r="AT109" s="25">
        <v>23.529411764705884</v>
      </c>
      <c r="AU109" s="26">
        <v>25.741877530671132</v>
      </c>
      <c r="AV109" s="25">
        <v>-50.0</v>
      </c>
      <c r="AW109" s="26">
        <v>-39.101093296836915</v>
      </c>
      <c r="AX109" s="27">
        <v>18.181818181818187</v>
      </c>
      <c r="AY109" s="27">
        <v>2.5643888592316415</v>
      </c>
      <c r="AZ109" s="34">
        <v>-13.214747888342458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ht="12.75" customHeight="1">
      <c r="A110" s="24">
        <v>10.0</v>
      </c>
      <c r="B110" s="25" t="str">
        <f t="shared" ref="B110:X110" si="250">IF(AD15=0,IF(B90="","","***"),B90/AD15*100)</f>
        <v/>
      </c>
      <c r="C110" s="26" t="str">
        <f t="shared" si="250"/>
        <v/>
      </c>
      <c r="D110" s="27" t="str">
        <f t="shared" si="250"/>
        <v/>
      </c>
      <c r="E110" s="27" t="str">
        <f t="shared" si="250"/>
        <v/>
      </c>
      <c r="F110" s="25" t="str">
        <f t="shared" si="250"/>
        <v/>
      </c>
      <c r="G110" s="26" t="str">
        <f t="shared" si="250"/>
        <v/>
      </c>
      <c r="H110" s="27" t="str">
        <f t="shared" si="250"/>
        <v/>
      </c>
      <c r="I110" s="27" t="str">
        <f t="shared" si="250"/>
        <v/>
      </c>
      <c r="J110" s="25" t="str">
        <f t="shared" si="250"/>
        <v/>
      </c>
      <c r="K110" s="26" t="str">
        <f t="shared" si="250"/>
        <v/>
      </c>
      <c r="L110" s="27" t="str">
        <f t="shared" si="250"/>
        <v/>
      </c>
      <c r="M110" s="27" t="str">
        <f t="shared" si="250"/>
        <v/>
      </c>
      <c r="N110" s="25">
        <f t="shared" si="250"/>
        <v>200</v>
      </c>
      <c r="O110" s="26">
        <f t="shared" si="250"/>
        <v>261.286233</v>
      </c>
      <c r="P110" s="27">
        <f t="shared" si="250"/>
        <v>400</v>
      </c>
      <c r="Q110" s="27">
        <f t="shared" si="250"/>
        <v>442.1429085</v>
      </c>
      <c r="R110" s="25">
        <f t="shared" si="250"/>
        <v>22.22222222</v>
      </c>
      <c r="S110" s="26">
        <f t="shared" si="250"/>
        <v>-12.90251176</v>
      </c>
      <c r="T110" s="25">
        <f t="shared" si="250"/>
        <v>50</v>
      </c>
      <c r="U110" s="26">
        <f t="shared" si="250"/>
        <v>2.04007598</v>
      </c>
      <c r="V110" s="27">
        <f t="shared" si="250"/>
        <v>69.23076923</v>
      </c>
      <c r="W110" s="27">
        <f t="shared" si="250"/>
        <v>1.872486115</v>
      </c>
      <c r="X110" s="34">
        <f t="shared" si="250"/>
        <v>-39.80262184</v>
      </c>
      <c r="Y110" s="1"/>
      <c r="Z110" s="1"/>
      <c r="AA110" s="1"/>
      <c r="AB110" s="1"/>
      <c r="AC110" s="24">
        <v>10.0</v>
      </c>
      <c r="AD110" s="25"/>
      <c r="AE110" s="26"/>
      <c r="AF110" s="27"/>
      <c r="AG110" s="27"/>
      <c r="AH110" s="25"/>
      <c r="AI110" s="26"/>
      <c r="AJ110" s="27"/>
      <c r="AK110" s="27"/>
      <c r="AL110" s="25"/>
      <c r="AM110" s="26"/>
      <c r="AN110" s="27"/>
      <c r="AO110" s="27"/>
      <c r="AP110" s="25">
        <v>-50.0</v>
      </c>
      <c r="AQ110" s="26">
        <v>-60.71668533034714</v>
      </c>
      <c r="AR110" s="27">
        <v>-66.66666666666666</v>
      </c>
      <c r="AS110" s="27">
        <v>-74.4644961633616</v>
      </c>
      <c r="AT110" s="25">
        <v>125.0</v>
      </c>
      <c r="AU110" s="26">
        <v>105.74972197695169</v>
      </c>
      <c r="AV110" s="25">
        <v>-33.33333333333333</v>
      </c>
      <c r="AW110" s="26">
        <v>425.7379417648366</v>
      </c>
      <c r="AX110" s="27">
        <v>8.333333333333329</v>
      </c>
      <c r="AY110" s="27">
        <v>265.13451803705834</v>
      </c>
      <c r="AZ110" s="34">
        <v>237.04724741882313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ht="12.75" customHeight="1">
      <c r="A111" s="42" t="s">
        <v>34</v>
      </c>
      <c r="B111" s="25" t="str">
        <f t="shared" ref="B111:X111" si="251">IF(AD16=0,IF(B91="","","***"),B91/AD16*100)</f>
        <v/>
      </c>
      <c r="C111" s="26" t="str">
        <f t="shared" si="251"/>
        <v/>
      </c>
      <c r="D111" s="27" t="str">
        <f t="shared" si="251"/>
        <v/>
      </c>
      <c r="E111" s="27" t="str">
        <f t="shared" si="251"/>
        <v/>
      </c>
      <c r="F111" s="25" t="str">
        <f t="shared" si="251"/>
        <v/>
      </c>
      <c r="G111" s="26" t="str">
        <f t="shared" si="251"/>
        <v/>
      </c>
      <c r="H111" s="27" t="str">
        <f t="shared" si="251"/>
        <v/>
      </c>
      <c r="I111" s="27" t="str">
        <f t="shared" si="251"/>
        <v/>
      </c>
      <c r="J111" s="25">
        <f t="shared" si="251"/>
        <v>-100</v>
      </c>
      <c r="K111" s="26">
        <f t="shared" si="251"/>
        <v>-100</v>
      </c>
      <c r="L111" s="27" t="str">
        <f t="shared" si="251"/>
        <v>***</v>
      </c>
      <c r="M111" s="27" t="str">
        <f t="shared" si="251"/>
        <v>***</v>
      </c>
      <c r="N111" s="25">
        <f t="shared" si="251"/>
        <v>0</v>
      </c>
      <c r="O111" s="26">
        <f t="shared" si="251"/>
        <v>8.772181566</v>
      </c>
      <c r="P111" s="27">
        <f t="shared" si="251"/>
        <v>50</v>
      </c>
      <c r="Q111" s="27">
        <f t="shared" si="251"/>
        <v>49.65315712</v>
      </c>
      <c r="R111" s="25">
        <f t="shared" si="251"/>
        <v>-29.03225806</v>
      </c>
      <c r="S111" s="26">
        <f t="shared" si="251"/>
        <v>-23.4192933</v>
      </c>
      <c r="T111" s="25">
        <f t="shared" si="251"/>
        <v>41.17647059</v>
      </c>
      <c r="U111" s="26">
        <f t="shared" si="251"/>
        <v>122.4472987</v>
      </c>
      <c r="V111" s="27">
        <f t="shared" si="251"/>
        <v>-10.11235955</v>
      </c>
      <c r="W111" s="27">
        <f t="shared" si="251"/>
        <v>59.45722577</v>
      </c>
      <c r="X111" s="34">
        <f t="shared" si="251"/>
        <v>77.39616367</v>
      </c>
      <c r="Y111" s="1"/>
      <c r="Z111" s="1"/>
      <c r="AA111" s="1"/>
      <c r="AB111" s="1"/>
      <c r="AC111" s="42" t="s">
        <v>34</v>
      </c>
      <c r="AD111" s="25"/>
      <c r="AE111" s="26"/>
      <c r="AF111" s="27"/>
      <c r="AG111" s="27"/>
      <c r="AH111" s="25"/>
      <c r="AI111" s="26"/>
      <c r="AJ111" s="27"/>
      <c r="AK111" s="27"/>
      <c r="AL111" s="25"/>
      <c r="AM111" s="26"/>
      <c r="AN111" s="27"/>
      <c r="AO111" s="27"/>
      <c r="AP111" s="25">
        <v>200.0</v>
      </c>
      <c r="AQ111" s="26">
        <v>175.8179419525066</v>
      </c>
      <c r="AR111" s="27">
        <v>20.0</v>
      </c>
      <c r="AS111" s="27">
        <v>7.797863685482412</v>
      </c>
      <c r="AT111" s="25">
        <v>26.530612244897952</v>
      </c>
      <c r="AU111" s="26">
        <v>10.012663499435703</v>
      </c>
      <c r="AV111" s="25">
        <v>54.54545454545453</v>
      </c>
      <c r="AW111" s="26">
        <v>102.61149146922921</v>
      </c>
      <c r="AX111" s="27">
        <v>34.848484848484844</v>
      </c>
      <c r="AY111" s="27">
        <v>48.32218373035718</v>
      </c>
      <c r="AZ111" s="34">
        <v>9.991731755096339</v>
      </c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ht="12.75" customHeight="1">
      <c r="A112" s="43" t="s">
        <v>35</v>
      </c>
      <c r="B112" s="25" t="str">
        <f t="shared" ref="B112:X112" si="252">IF(AD17=0,IF(B92="","","***"),B92/AD17*100)</f>
        <v/>
      </c>
      <c r="C112" s="26" t="str">
        <f t="shared" si="252"/>
        <v/>
      </c>
      <c r="D112" s="27" t="str">
        <f t="shared" si="252"/>
        <v/>
      </c>
      <c r="E112" s="27" t="str">
        <f t="shared" si="252"/>
        <v/>
      </c>
      <c r="F112" s="25" t="str">
        <f t="shared" si="252"/>
        <v/>
      </c>
      <c r="G112" s="26" t="str">
        <f t="shared" si="252"/>
        <v/>
      </c>
      <c r="H112" s="27" t="str">
        <f t="shared" si="252"/>
        <v/>
      </c>
      <c r="I112" s="27" t="str">
        <f t="shared" si="252"/>
        <v/>
      </c>
      <c r="J112" s="25" t="str">
        <f t="shared" si="252"/>
        <v/>
      </c>
      <c r="K112" s="26" t="str">
        <f t="shared" si="252"/>
        <v/>
      </c>
      <c r="L112" s="27" t="str">
        <f t="shared" si="252"/>
        <v/>
      </c>
      <c r="M112" s="27" t="str">
        <f t="shared" si="252"/>
        <v/>
      </c>
      <c r="N112" s="25" t="str">
        <f t="shared" si="252"/>
        <v/>
      </c>
      <c r="O112" s="26" t="str">
        <f t="shared" si="252"/>
        <v/>
      </c>
      <c r="P112" s="27">
        <f t="shared" si="252"/>
        <v>-100</v>
      </c>
      <c r="Q112" s="27">
        <f t="shared" si="252"/>
        <v>-100</v>
      </c>
      <c r="R112" s="25">
        <f t="shared" si="252"/>
        <v>-35.29411765</v>
      </c>
      <c r="S112" s="26">
        <f t="shared" si="252"/>
        <v>-28.42854989</v>
      </c>
      <c r="T112" s="25">
        <f t="shared" si="252"/>
        <v>16.66666667</v>
      </c>
      <c r="U112" s="26">
        <f t="shared" si="252"/>
        <v>70.29146312</v>
      </c>
      <c r="V112" s="27">
        <f t="shared" si="252"/>
        <v>-19.35483871</v>
      </c>
      <c r="W112" s="27">
        <f t="shared" si="252"/>
        <v>53.93729069</v>
      </c>
      <c r="X112" s="34">
        <f t="shared" si="252"/>
        <v>90.88224046</v>
      </c>
      <c r="Y112" s="1"/>
      <c r="Z112" s="1"/>
      <c r="AA112" s="1"/>
      <c r="AB112" s="1"/>
      <c r="AC112" s="43" t="s">
        <v>35</v>
      </c>
      <c r="AD112" s="25"/>
      <c r="AE112" s="26"/>
      <c r="AF112" s="27"/>
      <c r="AG112" s="27"/>
      <c r="AH112" s="25"/>
      <c r="AI112" s="26"/>
      <c r="AJ112" s="27"/>
      <c r="AK112" s="27"/>
      <c r="AL112" s="25"/>
      <c r="AM112" s="26"/>
      <c r="AN112" s="27"/>
      <c r="AO112" s="27"/>
      <c r="AP112" s="25"/>
      <c r="AQ112" s="26"/>
      <c r="AR112" s="27"/>
      <c r="AS112" s="27"/>
      <c r="AT112" s="25">
        <v>21.42857142857143</v>
      </c>
      <c r="AU112" s="26">
        <v>4.770018725409059</v>
      </c>
      <c r="AV112" s="25">
        <v>-7.692307692307693</v>
      </c>
      <c r="AW112" s="26">
        <v>98.80293747195299</v>
      </c>
      <c r="AX112" s="27">
        <v>14.81481481481481</v>
      </c>
      <c r="AY112" s="27">
        <v>75.37796470290601</v>
      </c>
      <c r="AZ112" s="34">
        <v>52.74854990253107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ht="12.75" customHeight="1">
      <c r="A113" s="44" t="s">
        <v>36</v>
      </c>
      <c r="B113" s="25" t="str">
        <f t="shared" ref="B113:X113" si="253">IF(AD18=0,IF(B93="","","***"),B93/AD18*100)</f>
        <v/>
      </c>
      <c r="C113" s="26" t="str">
        <f t="shared" si="253"/>
        <v/>
      </c>
      <c r="D113" s="27" t="str">
        <f t="shared" si="253"/>
        <v/>
      </c>
      <c r="E113" s="27" t="str">
        <f t="shared" si="253"/>
        <v/>
      </c>
      <c r="F113" s="25" t="str">
        <f t="shared" si="253"/>
        <v/>
      </c>
      <c r="G113" s="26" t="str">
        <f t="shared" si="253"/>
        <v/>
      </c>
      <c r="H113" s="27" t="str">
        <f t="shared" si="253"/>
        <v/>
      </c>
      <c r="I113" s="27" t="str">
        <f t="shared" si="253"/>
        <v/>
      </c>
      <c r="J113" s="25" t="str">
        <f t="shared" si="253"/>
        <v/>
      </c>
      <c r="K113" s="26" t="str">
        <f t="shared" si="253"/>
        <v/>
      </c>
      <c r="L113" s="27" t="str">
        <f t="shared" si="253"/>
        <v/>
      </c>
      <c r="M113" s="27" t="str">
        <f t="shared" si="253"/>
        <v/>
      </c>
      <c r="N113" s="25" t="str">
        <f t="shared" si="253"/>
        <v/>
      </c>
      <c r="O113" s="26" t="str">
        <f t="shared" si="253"/>
        <v/>
      </c>
      <c r="P113" s="27" t="str">
        <f t="shared" si="253"/>
        <v>***</v>
      </c>
      <c r="Q113" s="27" t="str">
        <f t="shared" si="253"/>
        <v>***</v>
      </c>
      <c r="R113" s="25">
        <f t="shared" si="253"/>
        <v>-50</v>
      </c>
      <c r="S113" s="26">
        <f t="shared" si="253"/>
        <v>-66.04354416</v>
      </c>
      <c r="T113" s="25">
        <f t="shared" si="253"/>
        <v>-11.11111111</v>
      </c>
      <c r="U113" s="26">
        <f t="shared" si="253"/>
        <v>127.1841141</v>
      </c>
      <c r="V113" s="27">
        <f t="shared" si="253"/>
        <v>-12.90322581</v>
      </c>
      <c r="W113" s="27">
        <f t="shared" si="253"/>
        <v>122.6922002</v>
      </c>
      <c r="X113" s="34">
        <f t="shared" si="253"/>
        <v>155.6836373</v>
      </c>
      <c r="Y113" s="1"/>
      <c r="Z113" s="1"/>
      <c r="AA113" s="1"/>
      <c r="AB113" s="1"/>
      <c r="AC113" s="44" t="s">
        <v>36</v>
      </c>
      <c r="AD113" s="25"/>
      <c r="AE113" s="26"/>
      <c r="AF113" s="27"/>
      <c r="AG113" s="27"/>
      <c r="AH113" s="25"/>
      <c r="AI113" s="26"/>
      <c r="AJ113" s="27"/>
      <c r="AK113" s="27"/>
      <c r="AL113" s="25"/>
      <c r="AM113" s="26"/>
      <c r="AN113" s="27"/>
      <c r="AO113" s="27"/>
      <c r="AP113" s="25"/>
      <c r="AQ113" s="26"/>
      <c r="AR113" s="27"/>
      <c r="AS113" s="27"/>
      <c r="AT113" s="25">
        <v>33.33333333333334</v>
      </c>
      <c r="AU113" s="26">
        <v>-9.82997199763986</v>
      </c>
      <c r="AV113" s="25">
        <v>80.0</v>
      </c>
      <c r="AW113" s="26">
        <v>34.72397925648471</v>
      </c>
      <c r="AX113" s="27">
        <v>72.22222222222223</v>
      </c>
      <c r="AY113" s="27">
        <v>33.13331675306367</v>
      </c>
      <c r="AZ113" s="34">
        <v>-22.69678382080174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ht="12.75" customHeight="1">
      <c r="A114" s="44" t="s">
        <v>37</v>
      </c>
      <c r="B114" s="25" t="str">
        <f t="shared" ref="B114:X114" si="254">IF(AD19=0,IF(B94="","","***"),B94/AD19*100)</f>
        <v/>
      </c>
      <c r="C114" s="26" t="str">
        <f t="shared" si="254"/>
        <v/>
      </c>
      <c r="D114" s="27" t="str">
        <f t="shared" si="254"/>
        <v/>
      </c>
      <c r="E114" s="27" t="str">
        <f t="shared" si="254"/>
        <v/>
      </c>
      <c r="F114" s="25" t="str">
        <f t="shared" si="254"/>
        <v/>
      </c>
      <c r="G114" s="26" t="str">
        <f t="shared" si="254"/>
        <v/>
      </c>
      <c r="H114" s="27" t="str">
        <f t="shared" si="254"/>
        <v/>
      </c>
      <c r="I114" s="27" t="str">
        <f t="shared" si="254"/>
        <v/>
      </c>
      <c r="J114" s="25" t="str">
        <f t="shared" si="254"/>
        <v/>
      </c>
      <c r="K114" s="26" t="str">
        <f t="shared" si="254"/>
        <v/>
      </c>
      <c r="L114" s="27" t="str">
        <f t="shared" si="254"/>
        <v/>
      </c>
      <c r="M114" s="27" t="str">
        <f t="shared" si="254"/>
        <v/>
      </c>
      <c r="N114" s="25" t="str">
        <f t="shared" si="254"/>
        <v/>
      </c>
      <c r="O114" s="26" t="str">
        <f t="shared" si="254"/>
        <v/>
      </c>
      <c r="P114" s="27" t="str">
        <f t="shared" si="254"/>
        <v/>
      </c>
      <c r="Q114" s="27" t="str">
        <f t="shared" si="254"/>
        <v/>
      </c>
      <c r="R114" s="25" t="str">
        <f t="shared" si="254"/>
        <v/>
      </c>
      <c r="S114" s="26" t="str">
        <f t="shared" si="254"/>
        <v/>
      </c>
      <c r="T114" s="25">
        <f t="shared" si="254"/>
        <v>-52.63157895</v>
      </c>
      <c r="U114" s="26">
        <f t="shared" si="254"/>
        <v>33.15737627</v>
      </c>
      <c r="V114" s="27">
        <f t="shared" si="254"/>
        <v>-52.63157895</v>
      </c>
      <c r="W114" s="27">
        <f t="shared" si="254"/>
        <v>33.15737627</v>
      </c>
      <c r="X114" s="34">
        <f t="shared" si="254"/>
        <v>181.1100166</v>
      </c>
      <c r="Y114" s="1"/>
      <c r="Z114" s="1"/>
      <c r="AA114" s="1"/>
      <c r="AB114" s="1"/>
      <c r="AC114" s="44" t="s">
        <v>37</v>
      </c>
      <c r="AD114" s="25"/>
      <c r="AE114" s="26"/>
      <c r="AF114" s="27"/>
      <c r="AG114" s="27"/>
      <c r="AH114" s="25"/>
      <c r="AI114" s="26"/>
      <c r="AJ114" s="27"/>
      <c r="AK114" s="27"/>
      <c r="AL114" s="25"/>
      <c r="AM114" s="26"/>
      <c r="AN114" s="27"/>
      <c r="AO114" s="27"/>
      <c r="AP114" s="25"/>
      <c r="AQ114" s="26"/>
      <c r="AR114" s="27"/>
      <c r="AS114" s="27"/>
      <c r="AT114" s="25"/>
      <c r="AU114" s="26"/>
      <c r="AV114" s="25">
        <v>90.0</v>
      </c>
      <c r="AW114" s="26">
        <v>61.973610174154146</v>
      </c>
      <c r="AX114" s="27">
        <v>90.0</v>
      </c>
      <c r="AY114" s="27">
        <v>61.973610174154146</v>
      </c>
      <c r="AZ114" s="34">
        <v>-14.750731487287297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ht="12.75" customHeight="1">
      <c r="A115" s="45" t="s">
        <v>38</v>
      </c>
      <c r="B115" s="46" t="str">
        <f t="shared" ref="B115:X115" si="255">IF(AD20=0,IF(B95="","","***"),B95/AD20*100)</f>
        <v/>
      </c>
      <c r="C115" s="47" t="str">
        <f t="shared" si="255"/>
        <v/>
      </c>
      <c r="D115" s="48" t="str">
        <f t="shared" si="255"/>
        <v/>
      </c>
      <c r="E115" s="48" t="str">
        <f t="shared" si="255"/>
        <v/>
      </c>
      <c r="F115" s="46" t="str">
        <f t="shared" si="255"/>
        <v/>
      </c>
      <c r="G115" s="47" t="str">
        <f t="shared" si="255"/>
        <v/>
      </c>
      <c r="H115" s="48" t="str">
        <f t="shared" si="255"/>
        <v/>
      </c>
      <c r="I115" s="48" t="str">
        <f t="shared" si="255"/>
        <v/>
      </c>
      <c r="J115" s="46" t="str">
        <f t="shared" si="255"/>
        <v/>
      </c>
      <c r="K115" s="47" t="str">
        <f t="shared" si="255"/>
        <v/>
      </c>
      <c r="L115" s="48" t="str">
        <f t="shared" si="255"/>
        <v/>
      </c>
      <c r="M115" s="48" t="str">
        <f t="shared" si="255"/>
        <v/>
      </c>
      <c r="N115" s="46" t="str">
        <f t="shared" si="255"/>
        <v/>
      </c>
      <c r="O115" s="47" t="str">
        <f t="shared" si="255"/>
        <v/>
      </c>
      <c r="P115" s="48" t="str">
        <f t="shared" si="255"/>
        <v/>
      </c>
      <c r="Q115" s="48" t="str">
        <f t="shared" si="255"/>
        <v/>
      </c>
      <c r="R115" s="46" t="str">
        <f t="shared" si="255"/>
        <v/>
      </c>
      <c r="S115" s="47" t="str">
        <f t="shared" si="255"/>
        <v/>
      </c>
      <c r="T115" s="46">
        <f t="shared" si="255"/>
        <v>-100</v>
      </c>
      <c r="U115" s="47">
        <f t="shared" si="255"/>
        <v>-100</v>
      </c>
      <c r="V115" s="48">
        <f t="shared" si="255"/>
        <v>-100</v>
      </c>
      <c r="W115" s="48">
        <f t="shared" si="255"/>
        <v>-100</v>
      </c>
      <c r="X115" s="54">
        <f t="shared" si="255"/>
        <v>-100</v>
      </c>
      <c r="Y115" s="1"/>
      <c r="Z115" s="1"/>
      <c r="AA115" s="1"/>
      <c r="AB115" s="1"/>
      <c r="AC115" s="45" t="s">
        <v>38</v>
      </c>
      <c r="AD115" s="46"/>
      <c r="AE115" s="47"/>
      <c r="AF115" s="48"/>
      <c r="AG115" s="48"/>
      <c r="AH115" s="46"/>
      <c r="AI115" s="47"/>
      <c r="AJ115" s="48"/>
      <c r="AK115" s="48"/>
      <c r="AL115" s="46"/>
      <c r="AM115" s="47"/>
      <c r="AN115" s="48"/>
      <c r="AO115" s="48"/>
      <c r="AP115" s="46"/>
      <c r="AQ115" s="47"/>
      <c r="AR115" s="48"/>
      <c r="AS115" s="48"/>
      <c r="AT115" s="46"/>
      <c r="AU115" s="47"/>
      <c r="AV115" s="46">
        <v>12.5</v>
      </c>
      <c r="AW115" s="47">
        <v>42.92522286715186</v>
      </c>
      <c r="AX115" s="48">
        <v>12.5</v>
      </c>
      <c r="AY115" s="48">
        <v>42.92522286715186</v>
      </c>
      <c r="AZ115" s="54">
        <v>27.044642548579418</v>
      </c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ht="12.75" customHeight="1">
      <c r="A116" s="55" t="s">
        <v>17</v>
      </c>
      <c r="B116" s="57">
        <f t="shared" ref="B116:X116" si="256">IF(AD21=0,IF(B96="","","***"),B96/AD21*100)</f>
        <v>-33.87618343</v>
      </c>
      <c r="C116" s="58">
        <f t="shared" si="256"/>
        <v>-27.01125835</v>
      </c>
      <c r="D116" s="59">
        <f t="shared" si="256"/>
        <v>4.860372983</v>
      </c>
      <c r="E116" s="59">
        <f t="shared" si="256"/>
        <v>4.238134402</v>
      </c>
      <c r="F116" s="57">
        <f t="shared" si="256"/>
        <v>5.921424534</v>
      </c>
      <c r="G116" s="58">
        <f t="shared" si="256"/>
        <v>4.943521319</v>
      </c>
      <c r="H116" s="59">
        <f t="shared" si="256"/>
        <v>2.077687444</v>
      </c>
      <c r="I116" s="59">
        <f t="shared" si="256"/>
        <v>0.9018770721</v>
      </c>
      <c r="J116" s="57">
        <f t="shared" si="256"/>
        <v>-2.797589429</v>
      </c>
      <c r="K116" s="58">
        <f t="shared" si="256"/>
        <v>-3.02336177</v>
      </c>
      <c r="L116" s="59">
        <f t="shared" si="256"/>
        <v>-6.56341052</v>
      </c>
      <c r="M116" s="59">
        <f t="shared" si="256"/>
        <v>-6.540045518</v>
      </c>
      <c r="N116" s="57">
        <f t="shared" si="256"/>
        <v>-5.131195335</v>
      </c>
      <c r="O116" s="58">
        <f t="shared" si="256"/>
        <v>-5.07622342</v>
      </c>
      <c r="P116" s="59">
        <f t="shared" si="256"/>
        <v>-2.780536246</v>
      </c>
      <c r="Q116" s="59">
        <f t="shared" si="256"/>
        <v>-3.570114978</v>
      </c>
      <c r="R116" s="57">
        <f t="shared" si="256"/>
        <v>-2.216748768</v>
      </c>
      <c r="S116" s="58">
        <f t="shared" si="256"/>
        <v>-1.440363594</v>
      </c>
      <c r="T116" s="57">
        <f t="shared" si="256"/>
        <v>10.47619048</v>
      </c>
      <c r="U116" s="58">
        <f t="shared" si="256"/>
        <v>26.07816049</v>
      </c>
      <c r="V116" s="59">
        <f t="shared" si="256"/>
        <v>-7.625617683</v>
      </c>
      <c r="W116" s="59">
        <f t="shared" si="256"/>
        <v>4.568756702</v>
      </c>
      <c r="X116" s="64">
        <f t="shared" si="256"/>
        <v>13.20103483</v>
      </c>
      <c r="Y116" s="1"/>
      <c r="Z116" s="1"/>
      <c r="AA116" s="1"/>
      <c r="AB116" s="1"/>
      <c r="AC116" s="55" t="s">
        <v>17</v>
      </c>
      <c r="AD116" s="57">
        <v>160.5522282001827</v>
      </c>
      <c r="AE116" s="58">
        <v>116.76463423315744</v>
      </c>
      <c r="AF116" s="59">
        <v>33.14035764826966</v>
      </c>
      <c r="AG116" s="59">
        <v>38.55197137284733</v>
      </c>
      <c r="AH116" s="57">
        <v>11.450622145219725</v>
      </c>
      <c r="AI116" s="58">
        <v>13.312430445321112</v>
      </c>
      <c r="AJ116" s="59">
        <v>-1.0260558583106274</v>
      </c>
      <c r="AK116" s="59">
        <v>0.08965206183583518</v>
      </c>
      <c r="AL116" s="57">
        <v>-7.587369711833233</v>
      </c>
      <c r="AM116" s="58">
        <v>-6.95007074150945</v>
      </c>
      <c r="AN116" s="59">
        <v>-10.610006854009598</v>
      </c>
      <c r="AO116" s="59">
        <v>-10.342813031967054</v>
      </c>
      <c r="AP116" s="57">
        <v>-11.174414087789714</v>
      </c>
      <c r="AQ116" s="58">
        <v>-10.952435129958602</v>
      </c>
      <c r="AR116" s="59">
        <v>-10.169491525423723</v>
      </c>
      <c r="AS116" s="59">
        <v>-9.633946854796903</v>
      </c>
      <c r="AT116" s="57">
        <v>7.124010554089708</v>
      </c>
      <c r="AU116" s="58">
        <v>3.85717522398474</v>
      </c>
      <c r="AV116" s="57">
        <v>36.363636363636374</v>
      </c>
      <c r="AW116" s="58">
        <v>56.16774720693175</v>
      </c>
      <c r="AX116" s="59">
        <v>16.08890533761</v>
      </c>
      <c r="AY116" s="59">
        <v>5.461570008405516</v>
      </c>
      <c r="AZ116" s="64">
        <v>-9.154479748342908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</sheetData>
  <mergeCells count="124"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BF24:BG24"/>
    <mergeCell ref="BX24:BY24"/>
    <mergeCell ref="BZ24:CA24"/>
    <mergeCell ref="BF42:CA42"/>
    <mergeCell ref="BF59:CA59"/>
    <mergeCell ref="BF23:CA23"/>
    <mergeCell ref="BL24:BM24"/>
    <mergeCell ref="BN24:BO24"/>
    <mergeCell ref="BP24:BQ24"/>
    <mergeCell ref="BR24:BS24"/>
    <mergeCell ref="BT24:BU24"/>
    <mergeCell ref="BV24:BW24"/>
    <mergeCell ref="N4:O4"/>
    <mergeCell ref="P4:Q4"/>
    <mergeCell ref="R4:S4"/>
    <mergeCell ref="T4:U4"/>
    <mergeCell ref="V4:X4"/>
    <mergeCell ref="Y4:AA4"/>
    <mergeCell ref="AC4:AC5"/>
    <mergeCell ref="AD4:AE4"/>
    <mergeCell ref="AF4:AG4"/>
    <mergeCell ref="AH4:AI4"/>
    <mergeCell ref="AJ4:AK4"/>
    <mergeCell ref="AL4:AM4"/>
    <mergeCell ref="AN4:AO4"/>
    <mergeCell ref="AP4:AQ4"/>
    <mergeCell ref="AD23:AY23"/>
    <mergeCell ref="AR4:AS4"/>
    <mergeCell ref="AT4:AU4"/>
    <mergeCell ref="AV4:AW4"/>
    <mergeCell ref="AX4:AZ4"/>
    <mergeCell ref="BA4:BC4"/>
    <mergeCell ref="BE4:BE5"/>
    <mergeCell ref="BF4:BG4"/>
    <mergeCell ref="BV4:BW4"/>
    <mergeCell ref="BX4:BY4"/>
    <mergeCell ref="BZ4:CB4"/>
    <mergeCell ref="A4:A5"/>
    <mergeCell ref="B4:C4"/>
    <mergeCell ref="D4:E4"/>
    <mergeCell ref="F4:G4"/>
    <mergeCell ref="H4:I4"/>
    <mergeCell ref="J4:K4"/>
    <mergeCell ref="L4:M4"/>
    <mergeCell ref="N24:O24"/>
    <mergeCell ref="P24:Q24"/>
    <mergeCell ref="AD24:AE24"/>
    <mergeCell ref="AF24:AG24"/>
    <mergeCell ref="AH24:AI24"/>
    <mergeCell ref="AJ24:AK24"/>
    <mergeCell ref="AL24:AM24"/>
    <mergeCell ref="BH4:BI4"/>
    <mergeCell ref="BJ4:BK4"/>
    <mergeCell ref="BL4:BM4"/>
    <mergeCell ref="BN4:BO4"/>
    <mergeCell ref="BP4:BQ4"/>
    <mergeCell ref="BR4:BS4"/>
    <mergeCell ref="BT4:BU4"/>
    <mergeCell ref="B99:C99"/>
    <mergeCell ref="D99:E99"/>
    <mergeCell ref="F99:G99"/>
    <mergeCell ref="H99:I99"/>
    <mergeCell ref="J99:K99"/>
    <mergeCell ref="L99:M99"/>
    <mergeCell ref="N99:O99"/>
    <mergeCell ref="AJ99:AK99"/>
    <mergeCell ref="AL99:AM99"/>
    <mergeCell ref="AN99:AO99"/>
    <mergeCell ref="AP99:AQ99"/>
    <mergeCell ref="AR99:AS99"/>
    <mergeCell ref="AT99:AU99"/>
    <mergeCell ref="AV99:AW99"/>
    <mergeCell ref="AX99:AZ99"/>
    <mergeCell ref="P99:Q99"/>
    <mergeCell ref="R99:S99"/>
    <mergeCell ref="T99:U99"/>
    <mergeCell ref="V99:X99"/>
    <mergeCell ref="AD99:AE99"/>
    <mergeCell ref="AF99:AG99"/>
    <mergeCell ref="AH99:AI99"/>
    <mergeCell ref="R24:S24"/>
    <mergeCell ref="T24:U24"/>
    <mergeCell ref="V24:W24"/>
    <mergeCell ref="B42:W42"/>
    <mergeCell ref="AD42:AY42"/>
    <mergeCell ref="AD59:AY59"/>
    <mergeCell ref="B23:W23"/>
    <mergeCell ref="D24:E24"/>
    <mergeCell ref="F24:G24"/>
    <mergeCell ref="H24:I24"/>
    <mergeCell ref="J24:K24"/>
    <mergeCell ref="L24:M24"/>
    <mergeCell ref="B59:W59"/>
    <mergeCell ref="N79:O79"/>
    <mergeCell ref="P79:Q79"/>
    <mergeCell ref="R79:S79"/>
    <mergeCell ref="T79:U79"/>
    <mergeCell ref="V79:X79"/>
    <mergeCell ref="AD79:AE79"/>
    <mergeCell ref="AF79:AG79"/>
    <mergeCell ref="AV79:AW79"/>
    <mergeCell ref="AX79:AZ79"/>
    <mergeCell ref="AH79:AI79"/>
    <mergeCell ref="AJ79:AK79"/>
    <mergeCell ref="AL79:AM79"/>
    <mergeCell ref="AN79:AO79"/>
    <mergeCell ref="AP79:AQ79"/>
    <mergeCell ref="AR79:AS79"/>
    <mergeCell ref="AT79:AU79"/>
    <mergeCell ref="B24:C24"/>
    <mergeCell ref="B79:C79"/>
    <mergeCell ref="D79:E79"/>
    <mergeCell ref="F79:G79"/>
    <mergeCell ref="H79:I79"/>
    <mergeCell ref="J79:K79"/>
    <mergeCell ref="L79:M79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6.14"/>
    <col customWidth="1" min="4" max="4" width="6.71"/>
    <col customWidth="1" min="5" max="5" width="6.14"/>
    <col customWidth="1" min="6" max="10" width="7.29"/>
    <col customWidth="1" min="11" max="11" width="8.43"/>
    <col customWidth="1" min="12" max="12" width="7.29"/>
    <col customWidth="1" min="13" max="13" width="8.43"/>
    <col customWidth="1" min="14" max="14" width="6.14"/>
    <col customWidth="1" min="15" max="15" width="8.43"/>
    <col customWidth="1" min="16" max="16" width="6.14"/>
    <col customWidth="1" min="17" max="17" width="7.29"/>
    <col customWidth="1" min="18" max="18" width="6.0"/>
    <col customWidth="1" min="19" max="19" width="7.29"/>
    <col customWidth="1" min="20" max="20" width="7.14"/>
    <col customWidth="1" min="21" max="21" width="8.43"/>
    <col customWidth="1" min="22" max="22" width="7.71"/>
    <col customWidth="1" min="23" max="24" width="9.57"/>
    <col customWidth="1" min="25" max="25" width="7.71"/>
    <col customWidth="1" min="26" max="26" width="8.86"/>
    <col customWidth="1" min="27" max="27" width="9.57"/>
    <col customWidth="1" min="28" max="28" width="9.14"/>
    <col customWidth="1" min="29" max="29" width="8.71"/>
    <col customWidth="1" min="30" max="30" width="6.71"/>
    <col customWidth="1" min="31" max="31" width="8.29"/>
    <col customWidth="1" min="32" max="32" width="6.71"/>
    <col customWidth="1" min="33" max="33" width="5.57"/>
    <col customWidth="1" min="34" max="38" width="6.71"/>
    <col customWidth="1" min="39" max="39" width="7.71"/>
    <col customWidth="1" min="40" max="40" width="6.71"/>
    <col customWidth="1" min="41" max="41" width="7.71"/>
    <col customWidth="1" min="42" max="42" width="6.0"/>
    <col customWidth="1" min="43" max="43" width="7.71"/>
    <col customWidth="1" min="44" max="44" width="6.0"/>
    <col customWidth="1" min="45" max="45" width="6.71"/>
    <col customWidth="1" min="46" max="46" width="6.0"/>
    <col customWidth="1" min="47" max="47" width="6.71"/>
    <col customWidth="1" min="48" max="48" width="7.14"/>
    <col customWidth="1" min="49" max="50" width="7.71"/>
    <col customWidth="1" min="51" max="51" width="8.86"/>
    <col customWidth="1" min="52" max="52" width="9.57"/>
    <col customWidth="1" min="53" max="53" width="6.71"/>
    <col customWidth="1" min="54" max="54" width="9.14"/>
    <col customWidth="1" min="55" max="55" width="9.57"/>
    <col customWidth="1" min="56" max="56" width="9.14"/>
    <col customWidth="1" min="57" max="57" width="9.43"/>
    <col customWidth="1" min="58" max="58" width="8.86"/>
    <col customWidth="1" min="59" max="59" width="8.43"/>
    <col customWidth="1" min="60" max="61" width="5.57"/>
    <col customWidth="1" min="62" max="66" width="6.71"/>
    <col customWidth="1" min="67" max="67" width="7.71"/>
    <col customWidth="1" min="68" max="68" width="6.71"/>
    <col customWidth="1" min="69" max="69" width="7.71"/>
    <col customWidth="1" min="70" max="70" width="5.57"/>
    <col customWidth="1" min="71" max="71" width="7.71"/>
    <col customWidth="1" min="72" max="72" width="5.57"/>
    <col customWidth="1" min="73" max="73" width="6.71"/>
    <col customWidth="1" min="74" max="74" width="4.86"/>
    <col customWidth="1" min="75" max="76" width="6.71"/>
    <col customWidth="1" min="77" max="77" width="7.71"/>
    <col customWidth="1" min="78" max="78" width="6.71"/>
    <col customWidth="1" min="79" max="79" width="8.86"/>
    <col customWidth="1" min="80" max="80" width="9.57"/>
  </cols>
  <sheetData>
    <row r="1" ht="12.75" customHeight="1">
      <c r="A1" s="1" t="s">
        <v>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57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 t="s">
        <v>58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 t="s">
        <v>4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2" t="s">
        <v>5</v>
      </c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ht="12.75" customHeight="1">
      <c r="A4" s="3" t="s">
        <v>59</v>
      </c>
      <c r="B4" s="4" t="s">
        <v>7</v>
      </c>
      <c r="C4" s="5"/>
      <c r="D4" s="6" t="s">
        <v>8</v>
      </c>
      <c r="E4" s="5"/>
      <c r="F4" s="4" t="s">
        <v>9</v>
      </c>
      <c r="G4" s="5"/>
      <c r="H4" s="7" t="s">
        <v>10</v>
      </c>
      <c r="I4" s="8"/>
      <c r="J4" s="4" t="s">
        <v>11</v>
      </c>
      <c r="K4" s="5"/>
      <c r="L4" s="7" t="s">
        <v>12</v>
      </c>
      <c r="M4" s="8"/>
      <c r="N4" s="4" t="s">
        <v>13</v>
      </c>
      <c r="O4" s="5"/>
      <c r="P4" s="7" t="s">
        <v>14</v>
      </c>
      <c r="Q4" s="8"/>
      <c r="R4" s="4" t="s">
        <v>15</v>
      </c>
      <c r="S4" s="5"/>
      <c r="T4" s="4" t="s">
        <v>16</v>
      </c>
      <c r="U4" s="5"/>
      <c r="V4" s="7" t="s">
        <v>17</v>
      </c>
      <c r="W4" s="9"/>
      <c r="X4" s="10"/>
      <c r="Y4" s="11" t="s">
        <v>18</v>
      </c>
      <c r="Z4" s="9"/>
      <c r="AA4" s="10"/>
      <c r="AB4" s="1"/>
      <c r="AC4" s="3" t="s">
        <v>59</v>
      </c>
      <c r="AD4" s="4" t="s">
        <v>7</v>
      </c>
      <c r="AE4" s="5"/>
      <c r="AF4" s="6" t="s">
        <v>8</v>
      </c>
      <c r="AG4" s="5"/>
      <c r="AH4" s="4" t="s">
        <v>9</v>
      </c>
      <c r="AI4" s="5"/>
      <c r="AJ4" s="7" t="s">
        <v>10</v>
      </c>
      <c r="AK4" s="8"/>
      <c r="AL4" s="4" t="s">
        <v>11</v>
      </c>
      <c r="AM4" s="5"/>
      <c r="AN4" s="7" t="s">
        <v>12</v>
      </c>
      <c r="AO4" s="8"/>
      <c r="AP4" s="4" t="s">
        <v>13</v>
      </c>
      <c r="AQ4" s="5"/>
      <c r="AR4" s="7" t="s">
        <v>14</v>
      </c>
      <c r="AS4" s="8"/>
      <c r="AT4" s="4" t="s">
        <v>15</v>
      </c>
      <c r="AU4" s="5"/>
      <c r="AV4" s="4" t="s">
        <v>16</v>
      </c>
      <c r="AW4" s="5"/>
      <c r="AX4" s="7" t="s">
        <v>17</v>
      </c>
      <c r="AY4" s="9"/>
      <c r="AZ4" s="10"/>
      <c r="BA4" s="11" t="s">
        <v>17</v>
      </c>
      <c r="BB4" s="9"/>
      <c r="BC4" s="10"/>
      <c r="BD4" s="1"/>
      <c r="BE4" s="3" t="s">
        <v>59</v>
      </c>
      <c r="BF4" s="4" t="s">
        <v>7</v>
      </c>
      <c r="BG4" s="5"/>
      <c r="BH4" s="6" t="s">
        <v>8</v>
      </c>
      <c r="BI4" s="5"/>
      <c r="BJ4" s="4" t="s">
        <v>9</v>
      </c>
      <c r="BK4" s="5"/>
      <c r="BL4" s="7" t="s">
        <v>10</v>
      </c>
      <c r="BM4" s="8"/>
      <c r="BN4" s="4" t="s">
        <v>11</v>
      </c>
      <c r="BO4" s="5"/>
      <c r="BP4" s="7" t="s">
        <v>12</v>
      </c>
      <c r="BQ4" s="8"/>
      <c r="BR4" s="4" t="s">
        <v>13</v>
      </c>
      <c r="BS4" s="5"/>
      <c r="BT4" s="7" t="s">
        <v>14</v>
      </c>
      <c r="BU4" s="8"/>
      <c r="BV4" s="4" t="s">
        <v>15</v>
      </c>
      <c r="BW4" s="5"/>
      <c r="BX4" s="4" t="s">
        <v>16</v>
      </c>
      <c r="BY4" s="5"/>
      <c r="BZ4" s="7" t="s">
        <v>17</v>
      </c>
      <c r="CA4" s="9"/>
      <c r="CB4" s="10"/>
    </row>
    <row r="5" ht="12.75" customHeight="1">
      <c r="A5" s="12"/>
      <c r="B5" s="13" t="s">
        <v>20</v>
      </c>
      <c r="C5" s="13" t="s">
        <v>21</v>
      </c>
      <c r="D5" s="14" t="s">
        <v>20</v>
      </c>
      <c r="E5" s="13" t="s">
        <v>21</v>
      </c>
      <c r="F5" s="13" t="s">
        <v>20</v>
      </c>
      <c r="G5" s="13" t="s">
        <v>21</v>
      </c>
      <c r="H5" s="13" t="s">
        <v>20</v>
      </c>
      <c r="I5" s="13" t="s">
        <v>21</v>
      </c>
      <c r="J5" s="13" t="s">
        <v>20</v>
      </c>
      <c r="K5" s="13" t="s">
        <v>21</v>
      </c>
      <c r="L5" s="13" t="s">
        <v>20</v>
      </c>
      <c r="M5" s="13" t="s">
        <v>21</v>
      </c>
      <c r="N5" s="13" t="s">
        <v>20</v>
      </c>
      <c r="O5" s="13" t="s">
        <v>21</v>
      </c>
      <c r="P5" s="13" t="s">
        <v>20</v>
      </c>
      <c r="Q5" s="13" t="s">
        <v>21</v>
      </c>
      <c r="R5" s="13" t="s">
        <v>20</v>
      </c>
      <c r="S5" s="13" t="s">
        <v>21</v>
      </c>
      <c r="T5" s="13" t="s">
        <v>20</v>
      </c>
      <c r="U5" s="13" t="s">
        <v>21</v>
      </c>
      <c r="V5" s="13" t="s">
        <v>20</v>
      </c>
      <c r="W5" s="13" t="s">
        <v>21</v>
      </c>
      <c r="X5" s="15" t="s">
        <v>22</v>
      </c>
      <c r="Y5" s="16" t="s">
        <v>20</v>
      </c>
      <c r="Z5" s="16" t="s">
        <v>21</v>
      </c>
      <c r="AA5" s="17" t="s">
        <v>22</v>
      </c>
      <c r="AB5" s="1"/>
      <c r="AC5" s="12"/>
      <c r="AD5" s="13" t="s">
        <v>20</v>
      </c>
      <c r="AE5" s="13" t="s">
        <v>21</v>
      </c>
      <c r="AF5" s="14" t="s">
        <v>20</v>
      </c>
      <c r="AG5" s="13" t="s">
        <v>21</v>
      </c>
      <c r="AH5" s="13" t="s">
        <v>20</v>
      </c>
      <c r="AI5" s="13" t="s">
        <v>21</v>
      </c>
      <c r="AJ5" s="13" t="s">
        <v>20</v>
      </c>
      <c r="AK5" s="13" t="s">
        <v>21</v>
      </c>
      <c r="AL5" s="13" t="s">
        <v>20</v>
      </c>
      <c r="AM5" s="13" t="s">
        <v>21</v>
      </c>
      <c r="AN5" s="13" t="s">
        <v>20</v>
      </c>
      <c r="AO5" s="13" t="s">
        <v>21</v>
      </c>
      <c r="AP5" s="13" t="s">
        <v>20</v>
      </c>
      <c r="AQ5" s="13" t="s">
        <v>21</v>
      </c>
      <c r="AR5" s="13" t="s">
        <v>20</v>
      </c>
      <c r="AS5" s="13" t="s">
        <v>21</v>
      </c>
      <c r="AT5" s="13" t="s">
        <v>20</v>
      </c>
      <c r="AU5" s="13" t="s">
        <v>21</v>
      </c>
      <c r="AV5" s="13" t="s">
        <v>20</v>
      </c>
      <c r="AW5" s="13" t="s">
        <v>21</v>
      </c>
      <c r="AX5" s="13" t="s">
        <v>20</v>
      </c>
      <c r="AY5" s="13" t="s">
        <v>21</v>
      </c>
      <c r="AZ5" s="15" t="s">
        <v>22</v>
      </c>
      <c r="BA5" s="16" t="s">
        <v>20</v>
      </c>
      <c r="BB5" s="16" t="s">
        <v>21</v>
      </c>
      <c r="BC5" s="17" t="s">
        <v>22</v>
      </c>
      <c r="BD5" s="1"/>
      <c r="BE5" s="12"/>
      <c r="BF5" s="13" t="s">
        <v>20</v>
      </c>
      <c r="BG5" s="13" t="s">
        <v>21</v>
      </c>
      <c r="BH5" s="14" t="s">
        <v>20</v>
      </c>
      <c r="BI5" s="13" t="s">
        <v>21</v>
      </c>
      <c r="BJ5" s="13" t="s">
        <v>20</v>
      </c>
      <c r="BK5" s="13" t="s">
        <v>21</v>
      </c>
      <c r="BL5" s="13" t="s">
        <v>20</v>
      </c>
      <c r="BM5" s="13" t="s">
        <v>21</v>
      </c>
      <c r="BN5" s="13" t="s">
        <v>20</v>
      </c>
      <c r="BO5" s="13" t="s">
        <v>21</v>
      </c>
      <c r="BP5" s="13" t="s">
        <v>20</v>
      </c>
      <c r="BQ5" s="13" t="s">
        <v>21</v>
      </c>
      <c r="BR5" s="13" t="s">
        <v>20</v>
      </c>
      <c r="BS5" s="13" t="s">
        <v>21</v>
      </c>
      <c r="BT5" s="13" t="s">
        <v>20</v>
      </c>
      <c r="BU5" s="13" t="s">
        <v>21</v>
      </c>
      <c r="BV5" s="13" t="s">
        <v>20</v>
      </c>
      <c r="BW5" s="13" t="s">
        <v>21</v>
      </c>
      <c r="BX5" s="13" t="s">
        <v>20</v>
      </c>
      <c r="BY5" s="13" t="s">
        <v>21</v>
      </c>
      <c r="BZ5" s="13" t="s">
        <v>20</v>
      </c>
      <c r="CA5" s="13" t="s">
        <v>21</v>
      </c>
      <c r="CB5" s="15" t="s">
        <v>22</v>
      </c>
    </row>
    <row r="6" ht="12.75" customHeight="1">
      <c r="A6" s="18">
        <v>1.0</v>
      </c>
      <c r="B6" s="19">
        <v>16915.0</v>
      </c>
      <c r="C6" s="20">
        <v>4152.398519162457</v>
      </c>
      <c r="D6" s="21">
        <v>10760.0</v>
      </c>
      <c r="E6" s="21">
        <v>8008.185694487537</v>
      </c>
      <c r="F6" s="19">
        <v>14752.0</v>
      </c>
      <c r="G6" s="20">
        <v>21691.33901945693</v>
      </c>
      <c r="H6" s="21">
        <v>23075.0</v>
      </c>
      <c r="I6" s="21">
        <v>76391.47329957892</v>
      </c>
      <c r="J6" s="19">
        <v>16846.0</v>
      </c>
      <c r="K6" s="20">
        <v>120742.73656661385</v>
      </c>
      <c r="L6" s="21">
        <v>11368.0</v>
      </c>
      <c r="M6" s="21">
        <v>158689.8062487232</v>
      </c>
      <c r="N6" s="19">
        <v>5725.0</v>
      </c>
      <c r="O6" s="20">
        <v>165942.71838879574</v>
      </c>
      <c r="P6" s="21">
        <v>714.0</v>
      </c>
      <c r="Q6" s="21">
        <v>46568.93021370803</v>
      </c>
      <c r="R6" s="19">
        <v>155.0</v>
      </c>
      <c r="S6" s="20">
        <v>24232.046650515134</v>
      </c>
      <c r="T6" s="19">
        <v>7.0</v>
      </c>
      <c r="U6" s="20">
        <v>5912.9616046992</v>
      </c>
      <c r="V6" s="21">
        <f t="shared" ref="V6:W6" si="1">B6+D6+F6+H6+J6+L6+N6+P6+R6+T6</f>
        <v>100317</v>
      </c>
      <c r="W6" s="22">
        <f t="shared" si="1"/>
        <v>632332.5962</v>
      </c>
      <c r="X6" s="23">
        <f t="shared" ref="X6:X21" si="4">W6/V6</f>
        <v>6.30334436</v>
      </c>
      <c r="Y6" s="21">
        <f t="shared" ref="Y6:AA6" si="2">AX6</f>
        <v>108442</v>
      </c>
      <c r="Z6" s="22">
        <f t="shared" si="2"/>
        <v>656624.5107</v>
      </c>
      <c r="AA6" s="23">
        <f t="shared" si="2"/>
        <v>6.055075623</v>
      </c>
      <c r="AB6" s="1"/>
      <c r="AC6" s="18">
        <v>1.0</v>
      </c>
      <c r="AD6" s="19">
        <v>25529.0</v>
      </c>
      <c r="AE6" s="20">
        <v>5671.362937358256</v>
      </c>
      <c r="AF6" s="21">
        <v>10171.0</v>
      </c>
      <c r="AG6" s="21">
        <v>7620.994850709164</v>
      </c>
      <c r="AH6" s="19">
        <v>13853.0</v>
      </c>
      <c r="AI6" s="20">
        <v>20549.35475933658</v>
      </c>
      <c r="AJ6" s="21">
        <v>22508.0</v>
      </c>
      <c r="AK6" s="21">
        <v>75404.93238759288</v>
      </c>
      <c r="AL6" s="19">
        <v>17300.0</v>
      </c>
      <c r="AM6" s="20">
        <v>124303.7953797297</v>
      </c>
      <c r="AN6" s="21">
        <v>12128.0</v>
      </c>
      <c r="AO6" s="21">
        <v>169289.0475252493</v>
      </c>
      <c r="AP6" s="19">
        <v>6047.0</v>
      </c>
      <c r="AQ6" s="20">
        <v>175164.5208263961</v>
      </c>
      <c r="AR6" s="21">
        <v>723.0</v>
      </c>
      <c r="AS6" s="21">
        <v>47385.26763428237</v>
      </c>
      <c r="AT6" s="19">
        <v>178.0</v>
      </c>
      <c r="AU6" s="20">
        <v>27842.71101455827</v>
      </c>
      <c r="AV6" s="19">
        <v>5.0</v>
      </c>
      <c r="AW6" s="20">
        <v>3392.523363344051</v>
      </c>
      <c r="AX6" s="21">
        <v>108442.0</v>
      </c>
      <c r="AY6" s="22">
        <v>656624.5106785566</v>
      </c>
      <c r="AZ6" s="23">
        <f t="shared" ref="AZ6:AZ21" si="6">AY6/AX6</f>
        <v>6.055075623</v>
      </c>
      <c r="BA6" s="21">
        <v>93837.0</v>
      </c>
      <c r="BB6" s="22">
        <v>712242.8944770001</v>
      </c>
      <c r="BC6" s="23">
        <f t="shared" ref="BC6:BC21" si="7">BB6/BA6</f>
        <v>7.590213823</v>
      </c>
      <c r="BD6" s="1"/>
      <c r="BE6" s="18">
        <v>1.0</v>
      </c>
      <c r="BF6" s="19">
        <v>9832.0</v>
      </c>
      <c r="BG6" s="20">
        <v>2630.470234</v>
      </c>
      <c r="BH6" s="21">
        <v>7732.0</v>
      </c>
      <c r="BI6" s="21">
        <v>5563.773644</v>
      </c>
      <c r="BJ6" s="19">
        <v>12579.0</v>
      </c>
      <c r="BK6" s="20">
        <v>18351.966709</v>
      </c>
      <c r="BL6" s="21">
        <v>23075.0</v>
      </c>
      <c r="BM6" s="21">
        <v>76430.033405</v>
      </c>
      <c r="BN6" s="19">
        <v>18986.0</v>
      </c>
      <c r="BO6" s="20">
        <v>135466.739242</v>
      </c>
      <c r="BP6" s="21">
        <v>13751.0</v>
      </c>
      <c r="BQ6" s="21">
        <v>191210.582774</v>
      </c>
      <c r="BR6" s="19">
        <v>6897.0</v>
      </c>
      <c r="BS6" s="20">
        <v>199380.818212</v>
      </c>
      <c r="BT6" s="21">
        <v>818.0</v>
      </c>
      <c r="BU6" s="21">
        <v>53248.735897</v>
      </c>
      <c r="BV6" s="19">
        <v>160.0</v>
      </c>
      <c r="BW6" s="20">
        <v>24868.6219</v>
      </c>
      <c r="BX6" s="19">
        <v>7.0</v>
      </c>
      <c r="BY6" s="20">
        <v>5091.15246</v>
      </c>
      <c r="BZ6" s="21">
        <v>93837.0</v>
      </c>
      <c r="CA6" s="22">
        <v>712242.8944770001</v>
      </c>
      <c r="CB6" s="33">
        <f t="shared" ref="CB6:CB21" si="8">CA6/BZ6</f>
        <v>7.590213823</v>
      </c>
    </row>
    <row r="7" ht="12.75" customHeight="1">
      <c r="A7" s="24">
        <v>2.0</v>
      </c>
      <c r="B7" s="25">
        <v>33.0</v>
      </c>
      <c r="C7" s="26">
        <v>11.812978397504457</v>
      </c>
      <c r="D7" s="27">
        <v>89.0</v>
      </c>
      <c r="E7" s="27">
        <v>65.98018732912642</v>
      </c>
      <c r="F7" s="25">
        <v>235.0</v>
      </c>
      <c r="G7" s="26">
        <v>340.88919751502027</v>
      </c>
      <c r="H7" s="27">
        <v>635.0</v>
      </c>
      <c r="I7" s="27">
        <v>2171.2216731240724</v>
      </c>
      <c r="J7" s="25">
        <v>687.0</v>
      </c>
      <c r="K7" s="26">
        <v>5089.269633436489</v>
      </c>
      <c r="L7" s="27">
        <v>737.0</v>
      </c>
      <c r="M7" s="27">
        <v>10424.629762952696</v>
      </c>
      <c r="N7" s="25">
        <v>634.0</v>
      </c>
      <c r="O7" s="26">
        <v>19280.42103200912</v>
      </c>
      <c r="P7" s="27">
        <v>167.0</v>
      </c>
      <c r="Q7" s="27">
        <v>11178.757198052706</v>
      </c>
      <c r="R7" s="25">
        <v>90.0</v>
      </c>
      <c r="S7" s="26">
        <v>15941.064002815057</v>
      </c>
      <c r="T7" s="25">
        <v>9.0</v>
      </c>
      <c r="U7" s="26">
        <v>14930.171004995367</v>
      </c>
      <c r="V7" s="27">
        <f t="shared" ref="V7:W7" si="3">B7+D7+F7+H7+J7+L7+N7+P7+R7+T7</f>
        <v>3316</v>
      </c>
      <c r="W7" s="27">
        <f t="shared" si="3"/>
        <v>79434.21667</v>
      </c>
      <c r="X7" s="28">
        <f t="shared" si="4"/>
        <v>23.95483012</v>
      </c>
      <c r="Y7" s="27">
        <f t="shared" ref="Y7:AA7" si="5">AX7</f>
        <v>3792</v>
      </c>
      <c r="Z7" s="27">
        <f t="shared" si="5"/>
        <v>82842.18408</v>
      </c>
      <c r="AA7" s="28">
        <f t="shared" si="5"/>
        <v>21.84656753</v>
      </c>
      <c r="AB7" s="1"/>
      <c r="AC7" s="24">
        <v>2.0</v>
      </c>
      <c r="AD7" s="25">
        <v>137.0</v>
      </c>
      <c r="AE7" s="26">
        <v>43.69551739176898</v>
      </c>
      <c r="AF7" s="27">
        <v>177.0</v>
      </c>
      <c r="AG7" s="27">
        <v>126.5874107690327</v>
      </c>
      <c r="AH7" s="25">
        <v>294.0</v>
      </c>
      <c r="AI7" s="26">
        <v>441.34614353738</v>
      </c>
      <c r="AJ7" s="27">
        <v>706.0</v>
      </c>
      <c r="AK7" s="27">
        <v>2411.814783335981</v>
      </c>
      <c r="AL7" s="25">
        <v>729.0</v>
      </c>
      <c r="AM7" s="26">
        <v>5378.877122562021</v>
      </c>
      <c r="AN7" s="27">
        <v>817.0</v>
      </c>
      <c r="AO7" s="27">
        <v>11527.67187867211</v>
      </c>
      <c r="AP7" s="25">
        <v>661.0</v>
      </c>
      <c r="AQ7" s="26">
        <v>20212.57218867321</v>
      </c>
      <c r="AR7" s="27">
        <v>180.0</v>
      </c>
      <c r="AS7" s="27">
        <v>12367.52191761565</v>
      </c>
      <c r="AT7" s="25">
        <v>81.0</v>
      </c>
      <c r="AU7" s="26">
        <v>14575.48617863701</v>
      </c>
      <c r="AV7" s="25">
        <v>10.0</v>
      </c>
      <c r="AW7" s="26">
        <v>15756.6109408867</v>
      </c>
      <c r="AX7" s="27">
        <v>3792.0</v>
      </c>
      <c r="AY7" s="27">
        <v>82842.18408208086</v>
      </c>
      <c r="AZ7" s="28">
        <f t="shared" si="6"/>
        <v>21.84656753</v>
      </c>
      <c r="BA7" s="27">
        <v>2871.0</v>
      </c>
      <c r="BB7" s="27">
        <v>71723.408301</v>
      </c>
      <c r="BC7" s="28">
        <f t="shared" si="7"/>
        <v>24.98203006</v>
      </c>
      <c r="BD7" s="1"/>
      <c r="BE7" s="24">
        <v>2.0</v>
      </c>
      <c r="BF7" s="25">
        <v>19.0</v>
      </c>
      <c r="BG7" s="26">
        <v>6.273751</v>
      </c>
      <c r="BH7" s="27">
        <v>41.0</v>
      </c>
      <c r="BI7" s="27">
        <v>28.523587</v>
      </c>
      <c r="BJ7" s="25">
        <v>119.0</v>
      </c>
      <c r="BK7" s="26">
        <v>179.495607</v>
      </c>
      <c r="BL7" s="27">
        <v>399.0</v>
      </c>
      <c r="BM7" s="27">
        <v>1384.013422</v>
      </c>
      <c r="BN7" s="25">
        <v>557.0</v>
      </c>
      <c r="BO7" s="26">
        <v>4143.478676</v>
      </c>
      <c r="BP7" s="27">
        <v>775.0</v>
      </c>
      <c r="BQ7" s="27">
        <v>11022.544798</v>
      </c>
      <c r="BR7" s="25">
        <v>674.0</v>
      </c>
      <c r="BS7" s="26">
        <v>20466.778089</v>
      </c>
      <c r="BT7" s="27">
        <v>197.0</v>
      </c>
      <c r="BU7" s="27">
        <v>13666.799906</v>
      </c>
      <c r="BV7" s="25">
        <v>83.0</v>
      </c>
      <c r="BW7" s="26">
        <v>15502.340465</v>
      </c>
      <c r="BX7" s="25">
        <v>7.0</v>
      </c>
      <c r="BY7" s="26">
        <v>5323.16</v>
      </c>
      <c r="BZ7" s="27">
        <v>2871.0</v>
      </c>
      <c r="CA7" s="27">
        <v>71723.408301</v>
      </c>
      <c r="CB7" s="34">
        <f t="shared" si="8"/>
        <v>24.98203006</v>
      </c>
    </row>
    <row r="8" ht="12.75" customHeight="1">
      <c r="A8" s="24">
        <v>3.0</v>
      </c>
      <c r="B8" s="25"/>
      <c r="C8" s="26"/>
      <c r="D8" s="27">
        <v>3.0</v>
      </c>
      <c r="E8" s="27">
        <v>2.452919444444444</v>
      </c>
      <c r="F8" s="25">
        <v>2.0</v>
      </c>
      <c r="G8" s="26">
        <v>2.95</v>
      </c>
      <c r="H8" s="27">
        <v>20.0</v>
      </c>
      <c r="I8" s="27">
        <v>74.8076240609916</v>
      </c>
      <c r="J8" s="25">
        <v>42.0</v>
      </c>
      <c r="K8" s="26">
        <v>312.04371909686824</v>
      </c>
      <c r="L8" s="27">
        <v>65.0</v>
      </c>
      <c r="M8" s="27">
        <v>927.8607738533916</v>
      </c>
      <c r="N8" s="25">
        <v>106.0</v>
      </c>
      <c r="O8" s="26">
        <v>3403.938446035562</v>
      </c>
      <c r="P8" s="27">
        <v>50.0</v>
      </c>
      <c r="Q8" s="27">
        <v>3640.645908188833</v>
      </c>
      <c r="R8" s="25">
        <v>34.0</v>
      </c>
      <c r="S8" s="26">
        <v>7142.429619129735</v>
      </c>
      <c r="T8" s="25">
        <v>12.0</v>
      </c>
      <c r="U8" s="26">
        <v>16551.137336338892</v>
      </c>
      <c r="V8" s="27">
        <f t="shared" ref="V8:W8" si="9">B8+D8+F8+H8+J8+L8+N8+P8+R8+T8</f>
        <v>334</v>
      </c>
      <c r="W8" s="27">
        <f t="shared" si="9"/>
        <v>32058.26635</v>
      </c>
      <c r="X8" s="28">
        <f t="shared" si="4"/>
        <v>95.98283337</v>
      </c>
      <c r="Y8" s="27">
        <f t="shared" ref="Y8:AA8" si="10">AX8</f>
        <v>377</v>
      </c>
      <c r="Z8" s="27">
        <f t="shared" si="10"/>
        <v>23874.60538</v>
      </c>
      <c r="AA8" s="28">
        <f t="shared" si="10"/>
        <v>63.32786574</v>
      </c>
      <c r="AB8" s="1"/>
      <c r="AC8" s="24">
        <v>3.0</v>
      </c>
      <c r="AD8" s="25">
        <v>1.0</v>
      </c>
      <c r="AE8" s="26">
        <v>0.47</v>
      </c>
      <c r="AF8" s="27">
        <v>1.0</v>
      </c>
      <c r="AG8" s="27">
        <v>0.655797101449275</v>
      </c>
      <c r="AH8" s="25">
        <v>4.0</v>
      </c>
      <c r="AI8" s="26">
        <v>5.839444444444444</v>
      </c>
      <c r="AJ8" s="27">
        <v>31.0</v>
      </c>
      <c r="AK8" s="27">
        <v>109.510884218044</v>
      </c>
      <c r="AL8" s="25">
        <v>44.0</v>
      </c>
      <c r="AM8" s="26">
        <v>335.5876090282893</v>
      </c>
      <c r="AN8" s="27">
        <v>78.0</v>
      </c>
      <c r="AO8" s="27">
        <v>1089.784340314695</v>
      </c>
      <c r="AP8" s="25">
        <v>118.0</v>
      </c>
      <c r="AQ8" s="26">
        <v>3760.100242370142</v>
      </c>
      <c r="AR8" s="27">
        <v>52.0</v>
      </c>
      <c r="AS8" s="27">
        <v>3637.968323324699</v>
      </c>
      <c r="AT8" s="25">
        <v>41.0</v>
      </c>
      <c r="AU8" s="26">
        <v>8313.75724339353</v>
      </c>
      <c r="AV8" s="25">
        <v>7.0</v>
      </c>
      <c r="AW8" s="26">
        <v>6620.9315</v>
      </c>
      <c r="AX8" s="27">
        <v>377.0</v>
      </c>
      <c r="AY8" s="27">
        <v>23874.60538419529</v>
      </c>
      <c r="AZ8" s="28">
        <f t="shared" si="6"/>
        <v>63.32786574</v>
      </c>
      <c r="BA8" s="27">
        <v>307.0</v>
      </c>
      <c r="BB8" s="27">
        <v>22700.753283</v>
      </c>
      <c r="BC8" s="28">
        <f t="shared" si="7"/>
        <v>73.94382177</v>
      </c>
      <c r="BD8" s="1"/>
      <c r="BE8" s="24">
        <v>3.0</v>
      </c>
      <c r="BF8" s="25"/>
      <c r="BG8" s="26"/>
      <c r="BH8" s="27"/>
      <c r="BI8" s="27"/>
      <c r="BJ8" s="25"/>
      <c r="BK8" s="26"/>
      <c r="BL8" s="27">
        <v>14.0</v>
      </c>
      <c r="BM8" s="27">
        <v>50.773811</v>
      </c>
      <c r="BN8" s="25">
        <v>27.0</v>
      </c>
      <c r="BO8" s="26">
        <v>215.536215</v>
      </c>
      <c r="BP8" s="27">
        <v>56.0</v>
      </c>
      <c r="BQ8" s="27">
        <v>843.452401</v>
      </c>
      <c r="BR8" s="25">
        <v>110.0</v>
      </c>
      <c r="BS8" s="26">
        <v>3529.93399</v>
      </c>
      <c r="BT8" s="27">
        <v>54.0</v>
      </c>
      <c r="BU8" s="27">
        <v>3721.28085</v>
      </c>
      <c r="BV8" s="25">
        <v>41.0</v>
      </c>
      <c r="BW8" s="26">
        <v>10076.947841</v>
      </c>
      <c r="BX8" s="25">
        <v>5.0</v>
      </c>
      <c r="BY8" s="26">
        <v>4262.828175</v>
      </c>
      <c r="BZ8" s="27">
        <v>307.0</v>
      </c>
      <c r="CA8" s="27">
        <v>22700.753283</v>
      </c>
      <c r="CB8" s="34">
        <f t="shared" si="8"/>
        <v>73.94382177</v>
      </c>
    </row>
    <row r="9" ht="12.75" customHeight="1">
      <c r="A9" s="24">
        <v>4.0</v>
      </c>
      <c r="B9" s="25"/>
      <c r="C9" s="26"/>
      <c r="D9" s="27"/>
      <c r="E9" s="27"/>
      <c r="F9" s="25">
        <v>1.0</v>
      </c>
      <c r="G9" s="26">
        <v>1.335</v>
      </c>
      <c r="H9" s="27"/>
      <c r="I9" s="27"/>
      <c r="J9" s="25">
        <v>3.0</v>
      </c>
      <c r="K9" s="26">
        <v>20.59</v>
      </c>
      <c r="L9" s="27">
        <v>14.0</v>
      </c>
      <c r="M9" s="27">
        <v>213.75353533026114</v>
      </c>
      <c r="N9" s="25">
        <v>23.0</v>
      </c>
      <c r="O9" s="26">
        <v>801.3487392816807</v>
      </c>
      <c r="P9" s="27">
        <v>19.0</v>
      </c>
      <c r="Q9" s="27">
        <v>1346.748691803279</v>
      </c>
      <c r="R9" s="25">
        <v>26.0</v>
      </c>
      <c r="S9" s="26">
        <v>5850.529707897922</v>
      </c>
      <c r="T9" s="25">
        <v>10.0</v>
      </c>
      <c r="U9" s="26">
        <v>17228.51816505429</v>
      </c>
      <c r="V9" s="27">
        <f t="shared" ref="V9:W9" si="11">B9+D9+F9+H9+J9+L9+N9+P9+R9+T9</f>
        <v>96</v>
      </c>
      <c r="W9" s="27">
        <f t="shared" si="11"/>
        <v>25462.82384</v>
      </c>
      <c r="X9" s="28">
        <f t="shared" si="4"/>
        <v>265.2377483</v>
      </c>
      <c r="Y9" s="27">
        <f t="shared" ref="Y9:AA9" si="12">AX9</f>
        <v>113</v>
      </c>
      <c r="Z9" s="27">
        <f t="shared" si="12"/>
        <v>23543.24699</v>
      </c>
      <c r="AA9" s="28">
        <f t="shared" si="12"/>
        <v>208.3473185</v>
      </c>
      <c r="AB9" s="1"/>
      <c r="AC9" s="24">
        <v>4.0</v>
      </c>
      <c r="AD9" s="25"/>
      <c r="AE9" s="26"/>
      <c r="AF9" s="27"/>
      <c r="AG9" s="27"/>
      <c r="AH9" s="25">
        <v>1.0</v>
      </c>
      <c r="AI9" s="26">
        <v>1.91</v>
      </c>
      <c r="AJ9" s="27">
        <v>2.0</v>
      </c>
      <c r="AK9" s="27">
        <v>8.370000000000001</v>
      </c>
      <c r="AL9" s="25">
        <v>10.0</v>
      </c>
      <c r="AM9" s="26">
        <v>72.87579125328128</v>
      </c>
      <c r="AN9" s="27">
        <v>14.0</v>
      </c>
      <c r="AO9" s="27">
        <v>228.3115381708239</v>
      </c>
      <c r="AP9" s="25">
        <v>22.0</v>
      </c>
      <c r="AQ9" s="26">
        <v>726.8600000000001</v>
      </c>
      <c r="AR9" s="27">
        <v>26.0</v>
      </c>
      <c r="AS9" s="27">
        <v>1855.128369453747</v>
      </c>
      <c r="AT9" s="25">
        <v>30.0</v>
      </c>
      <c r="AU9" s="26">
        <v>7257.081024696025</v>
      </c>
      <c r="AV9" s="25">
        <v>8.0</v>
      </c>
      <c r="AW9" s="26">
        <v>13392.71026517223</v>
      </c>
      <c r="AX9" s="27">
        <v>113.0</v>
      </c>
      <c r="AY9" s="27">
        <v>23543.24698874611</v>
      </c>
      <c r="AZ9" s="28">
        <f t="shared" si="6"/>
        <v>208.3473185</v>
      </c>
      <c r="BA9" s="27">
        <v>95.0</v>
      </c>
      <c r="BB9" s="27">
        <v>12222.965705999999</v>
      </c>
      <c r="BC9" s="28">
        <f t="shared" si="7"/>
        <v>128.6627969</v>
      </c>
      <c r="BD9" s="1"/>
      <c r="BE9" s="24">
        <v>4.0</v>
      </c>
      <c r="BF9" s="25"/>
      <c r="BG9" s="26"/>
      <c r="BH9" s="27"/>
      <c r="BI9" s="27"/>
      <c r="BJ9" s="25"/>
      <c r="BK9" s="26"/>
      <c r="BL9" s="27"/>
      <c r="BM9" s="27"/>
      <c r="BN9" s="25">
        <v>2.0</v>
      </c>
      <c r="BO9" s="26">
        <v>15.315</v>
      </c>
      <c r="BP9" s="27">
        <v>6.0</v>
      </c>
      <c r="BQ9" s="27">
        <v>111.421182</v>
      </c>
      <c r="BR9" s="25">
        <v>28.0</v>
      </c>
      <c r="BS9" s="26">
        <v>984.184102</v>
      </c>
      <c r="BT9" s="27">
        <v>29.0</v>
      </c>
      <c r="BU9" s="27">
        <v>1963.727732</v>
      </c>
      <c r="BV9" s="25">
        <v>25.0</v>
      </c>
      <c r="BW9" s="26">
        <v>4394.32769</v>
      </c>
      <c r="BX9" s="25">
        <v>5.0</v>
      </c>
      <c r="BY9" s="26">
        <v>4753.99</v>
      </c>
      <c r="BZ9" s="27">
        <v>95.0</v>
      </c>
      <c r="CA9" s="27">
        <v>12222.965705999999</v>
      </c>
      <c r="CB9" s="34">
        <f t="shared" si="8"/>
        <v>128.6627969</v>
      </c>
    </row>
    <row r="10" ht="12.75" customHeight="1">
      <c r="A10" s="24">
        <v>5.0</v>
      </c>
      <c r="B10" s="25">
        <v>24.0</v>
      </c>
      <c r="C10" s="26">
        <v>7.480800000000001</v>
      </c>
      <c r="D10" s="27"/>
      <c r="E10" s="27"/>
      <c r="F10" s="25"/>
      <c r="G10" s="26"/>
      <c r="H10" s="27"/>
      <c r="I10" s="27"/>
      <c r="J10" s="25">
        <v>2.0</v>
      </c>
      <c r="K10" s="26">
        <v>14.0167</v>
      </c>
      <c r="L10" s="27">
        <v>2.0</v>
      </c>
      <c r="M10" s="27">
        <v>31.689999999999998</v>
      </c>
      <c r="N10" s="25">
        <v>8.0</v>
      </c>
      <c r="O10" s="26">
        <v>274.8916730219256</v>
      </c>
      <c r="P10" s="27">
        <v>9.0</v>
      </c>
      <c r="Q10" s="27">
        <v>580.5261313925191</v>
      </c>
      <c r="R10" s="25">
        <v>20.0</v>
      </c>
      <c r="S10" s="26">
        <v>4520.609419817487</v>
      </c>
      <c r="T10" s="25">
        <v>9.0</v>
      </c>
      <c r="U10" s="26">
        <v>11362.006847597897</v>
      </c>
      <c r="V10" s="27">
        <f t="shared" ref="V10:W10" si="13">B10+D10+F10+H10+J10+L10+N10+P10+R10+T10</f>
        <v>74</v>
      </c>
      <c r="W10" s="27">
        <f t="shared" si="13"/>
        <v>16791.22157</v>
      </c>
      <c r="X10" s="28">
        <f t="shared" si="4"/>
        <v>226.9083996</v>
      </c>
      <c r="Y10" s="27">
        <f t="shared" ref="Y10:AA10" si="14">AX10</f>
        <v>47</v>
      </c>
      <c r="Z10" s="27">
        <f t="shared" si="14"/>
        <v>9769.664595</v>
      </c>
      <c r="AA10" s="28">
        <f t="shared" si="14"/>
        <v>207.8652042</v>
      </c>
      <c r="AB10" s="1"/>
      <c r="AC10" s="24">
        <v>5.0</v>
      </c>
      <c r="AD10" s="25"/>
      <c r="AE10" s="26"/>
      <c r="AF10" s="27"/>
      <c r="AG10" s="27"/>
      <c r="AH10" s="25"/>
      <c r="AI10" s="26"/>
      <c r="AJ10" s="27"/>
      <c r="AK10" s="27"/>
      <c r="AL10" s="25">
        <v>3.0</v>
      </c>
      <c r="AM10" s="26">
        <v>25.22</v>
      </c>
      <c r="AN10" s="27">
        <v>3.0</v>
      </c>
      <c r="AO10" s="27">
        <v>36.97829125328128</v>
      </c>
      <c r="AP10" s="25">
        <v>6.0</v>
      </c>
      <c r="AQ10" s="26">
        <v>206.8096651785715</v>
      </c>
      <c r="AR10" s="27">
        <v>11.0</v>
      </c>
      <c r="AS10" s="27">
        <v>735.6905366582893</v>
      </c>
      <c r="AT10" s="25">
        <v>19.0</v>
      </c>
      <c r="AU10" s="26">
        <v>4093.517988439804</v>
      </c>
      <c r="AV10" s="25">
        <v>5.0</v>
      </c>
      <c r="AW10" s="26">
        <v>4671.448113849765</v>
      </c>
      <c r="AX10" s="27">
        <v>47.0</v>
      </c>
      <c r="AY10" s="27">
        <v>9769.66459537971</v>
      </c>
      <c r="AZ10" s="28">
        <f t="shared" si="6"/>
        <v>207.8652042</v>
      </c>
      <c r="BA10" s="27">
        <v>47.0</v>
      </c>
      <c r="BB10" s="27">
        <v>7649.426324</v>
      </c>
      <c r="BC10" s="28">
        <f t="shared" si="7"/>
        <v>162.7537516</v>
      </c>
      <c r="BD10" s="1"/>
      <c r="BE10" s="24">
        <v>5.0</v>
      </c>
      <c r="BF10" s="25"/>
      <c r="BG10" s="26"/>
      <c r="BH10" s="27"/>
      <c r="BI10" s="27"/>
      <c r="BJ10" s="25"/>
      <c r="BK10" s="26"/>
      <c r="BL10" s="27"/>
      <c r="BM10" s="27"/>
      <c r="BN10" s="25"/>
      <c r="BO10" s="26"/>
      <c r="BP10" s="27">
        <v>1.0</v>
      </c>
      <c r="BQ10" s="27">
        <v>19.63894</v>
      </c>
      <c r="BR10" s="25">
        <v>12.0</v>
      </c>
      <c r="BS10" s="26">
        <v>469.12313</v>
      </c>
      <c r="BT10" s="27">
        <v>11.0</v>
      </c>
      <c r="BU10" s="27">
        <v>781.12275</v>
      </c>
      <c r="BV10" s="25">
        <v>20.0</v>
      </c>
      <c r="BW10" s="26">
        <v>4699.210974</v>
      </c>
      <c r="BX10" s="25">
        <v>3.0</v>
      </c>
      <c r="BY10" s="26">
        <v>1680.33053</v>
      </c>
      <c r="BZ10" s="27">
        <v>47.0</v>
      </c>
      <c r="CA10" s="27">
        <v>7649.426324</v>
      </c>
      <c r="CB10" s="34">
        <f t="shared" si="8"/>
        <v>162.7537516</v>
      </c>
    </row>
    <row r="11" ht="12.75" customHeight="1">
      <c r="A11" s="24">
        <v>6.0</v>
      </c>
      <c r="B11" s="25"/>
      <c r="C11" s="26"/>
      <c r="D11" s="27"/>
      <c r="E11" s="27"/>
      <c r="F11" s="25"/>
      <c r="G11" s="26"/>
      <c r="H11" s="27"/>
      <c r="I11" s="27"/>
      <c r="J11" s="25">
        <v>1.0</v>
      </c>
      <c r="K11" s="26">
        <v>9.3</v>
      </c>
      <c r="L11" s="27"/>
      <c r="M11" s="27"/>
      <c r="N11" s="25">
        <v>8.0</v>
      </c>
      <c r="O11" s="26">
        <v>272.0063217136605</v>
      </c>
      <c r="P11" s="27">
        <v>9.0</v>
      </c>
      <c r="Q11" s="27">
        <v>682.6583333333333</v>
      </c>
      <c r="R11" s="25">
        <v>19.0</v>
      </c>
      <c r="S11" s="26">
        <v>4715.213340327175</v>
      </c>
      <c r="T11" s="25">
        <v>5.0</v>
      </c>
      <c r="U11" s="26">
        <v>5227.43759537226</v>
      </c>
      <c r="V11" s="27">
        <f t="shared" ref="V11:W11" si="15">B11+D11+F11+H11+J11+L11+N11+P11+R11+T11</f>
        <v>42</v>
      </c>
      <c r="W11" s="27">
        <f t="shared" si="15"/>
        <v>10906.61559</v>
      </c>
      <c r="X11" s="28">
        <f t="shared" si="4"/>
        <v>259.6813236</v>
      </c>
      <c r="Y11" s="27">
        <f t="shared" ref="Y11:AA11" si="16">AX11</f>
        <v>33</v>
      </c>
      <c r="Z11" s="27">
        <f t="shared" si="16"/>
        <v>15857.44081</v>
      </c>
      <c r="AA11" s="28">
        <f t="shared" si="16"/>
        <v>480.5285093</v>
      </c>
      <c r="AB11" s="1"/>
      <c r="AC11" s="24">
        <v>6.0</v>
      </c>
      <c r="AD11" s="25"/>
      <c r="AE11" s="26"/>
      <c r="AF11" s="27"/>
      <c r="AG11" s="27"/>
      <c r="AH11" s="25"/>
      <c r="AI11" s="26"/>
      <c r="AJ11" s="27"/>
      <c r="AK11" s="27"/>
      <c r="AL11" s="25"/>
      <c r="AM11" s="26"/>
      <c r="AN11" s="27">
        <v>2.0</v>
      </c>
      <c r="AO11" s="27">
        <v>32.16882352941177</v>
      </c>
      <c r="AP11" s="25">
        <v>4.0</v>
      </c>
      <c r="AQ11" s="26">
        <v>136.335</v>
      </c>
      <c r="AR11" s="27">
        <v>5.0</v>
      </c>
      <c r="AS11" s="27">
        <v>338.1115228807202</v>
      </c>
      <c r="AT11" s="25">
        <v>16.0</v>
      </c>
      <c r="AU11" s="26">
        <v>3941.558023588297</v>
      </c>
      <c r="AV11" s="25">
        <v>6.0</v>
      </c>
      <c r="AW11" s="26">
        <v>11409.26743845112</v>
      </c>
      <c r="AX11" s="27">
        <v>33.0</v>
      </c>
      <c r="AY11" s="27">
        <v>15857.440808449548</v>
      </c>
      <c r="AZ11" s="28">
        <f t="shared" si="6"/>
        <v>480.5285093</v>
      </c>
      <c r="BA11" s="27">
        <v>29.0</v>
      </c>
      <c r="BB11" s="27">
        <v>8281.38781</v>
      </c>
      <c r="BC11" s="28">
        <f t="shared" si="7"/>
        <v>285.5650969</v>
      </c>
      <c r="BD11" s="1"/>
      <c r="BE11" s="24">
        <v>6.0</v>
      </c>
      <c r="BF11" s="25"/>
      <c r="BG11" s="26"/>
      <c r="BH11" s="27"/>
      <c r="BI11" s="27"/>
      <c r="BJ11" s="25"/>
      <c r="BK11" s="26"/>
      <c r="BL11" s="27"/>
      <c r="BM11" s="27"/>
      <c r="BN11" s="25"/>
      <c r="BO11" s="26"/>
      <c r="BP11" s="27">
        <v>1.0</v>
      </c>
      <c r="BQ11" s="27">
        <v>15.29</v>
      </c>
      <c r="BR11" s="25">
        <v>1.0</v>
      </c>
      <c r="BS11" s="26">
        <v>44.12</v>
      </c>
      <c r="BT11" s="27">
        <v>5.0</v>
      </c>
      <c r="BU11" s="27">
        <v>349.30781</v>
      </c>
      <c r="BV11" s="25">
        <v>18.0</v>
      </c>
      <c r="BW11" s="26">
        <v>4242.36</v>
      </c>
      <c r="BX11" s="25">
        <v>4.0</v>
      </c>
      <c r="BY11" s="26">
        <v>3630.31</v>
      </c>
      <c r="BZ11" s="27">
        <v>29.0</v>
      </c>
      <c r="CA11" s="27">
        <v>8281.38781</v>
      </c>
      <c r="CB11" s="34">
        <f t="shared" si="8"/>
        <v>285.5650969</v>
      </c>
    </row>
    <row r="12" ht="12.75" customHeight="1">
      <c r="A12" s="24">
        <v>7.0</v>
      </c>
      <c r="B12" s="25"/>
      <c r="C12" s="26"/>
      <c r="D12" s="27"/>
      <c r="E12" s="27"/>
      <c r="F12" s="25"/>
      <c r="G12" s="26"/>
      <c r="H12" s="27"/>
      <c r="I12" s="27"/>
      <c r="J12" s="25"/>
      <c r="K12" s="26"/>
      <c r="L12" s="27"/>
      <c r="M12" s="27"/>
      <c r="N12" s="25">
        <v>2.0</v>
      </c>
      <c r="O12" s="26">
        <v>66.30714285714289</v>
      </c>
      <c r="P12" s="27">
        <v>1.0</v>
      </c>
      <c r="Q12" s="27">
        <v>85.45</v>
      </c>
      <c r="R12" s="25">
        <v>15.0</v>
      </c>
      <c r="S12" s="26">
        <v>2614.800672727273</v>
      </c>
      <c r="T12" s="25">
        <v>5.0</v>
      </c>
      <c r="U12" s="26">
        <v>11528.570000000003</v>
      </c>
      <c r="V12" s="27">
        <f t="shared" ref="V12:W12" si="17">B12+D12+F12+H12+J12+L12+N12+P12+R12+T12</f>
        <v>23</v>
      </c>
      <c r="W12" s="27">
        <f t="shared" si="17"/>
        <v>14295.12782</v>
      </c>
      <c r="X12" s="28">
        <f t="shared" si="4"/>
        <v>621.5272963</v>
      </c>
      <c r="Y12" s="27">
        <f t="shared" ref="Y12:AA12" si="18">AX12</f>
        <v>23</v>
      </c>
      <c r="Z12" s="27">
        <f t="shared" si="18"/>
        <v>23355.00939</v>
      </c>
      <c r="AA12" s="28">
        <f t="shared" si="18"/>
        <v>1015.435191</v>
      </c>
      <c r="AB12" s="1"/>
      <c r="AC12" s="24">
        <v>7.0</v>
      </c>
      <c r="AD12" s="25"/>
      <c r="AE12" s="26"/>
      <c r="AF12" s="27"/>
      <c r="AG12" s="27"/>
      <c r="AH12" s="25"/>
      <c r="AI12" s="26"/>
      <c r="AJ12" s="27"/>
      <c r="AK12" s="27"/>
      <c r="AL12" s="25"/>
      <c r="AM12" s="26"/>
      <c r="AN12" s="27"/>
      <c r="AO12" s="27"/>
      <c r="AP12" s="25"/>
      <c r="AQ12" s="26"/>
      <c r="AR12" s="27">
        <v>6.0</v>
      </c>
      <c r="AS12" s="27">
        <v>484.0716317991632</v>
      </c>
      <c r="AT12" s="25">
        <v>11.0</v>
      </c>
      <c r="AU12" s="26">
        <v>2302.056</v>
      </c>
      <c r="AV12" s="25">
        <v>6.0</v>
      </c>
      <c r="AW12" s="26">
        <v>20568.88176031376</v>
      </c>
      <c r="AX12" s="27">
        <v>23.0</v>
      </c>
      <c r="AY12" s="27">
        <v>23355.009392112923</v>
      </c>
      <c r="AZ12" s="28">
        <f t="shared" si="6"/>
        <v>1015.435191</v>
      </c>
      <c r="BA12" s="27">
        <v>25.0</v>
      </c>
      <c r="BB12" s="27">
        <v>7636.760964</v>
      </c>
      <c r="BC12" s="28">
        <f t="shared" si="7"/>
        <v>305.4704386</v>
      </c>
      <c r="BD12" s="1"/>
      <c r="BE12" s="24">
        <v>7.0</v>
      </c>
      <c r="BF12" s="25"/>
      <c r="BG12" s="26"/>
      <c r="BH12" s="27"/>
      <c r="BI12" s="27"/>
      <c r="BJ12" s="25"/>
      <c r="BK12" s="26"/>
      <c r="BL12" s="27"/>
      <c r="BM12" s="27"/>
      <c r="BN12" s="25"/>
      <c r="BO12" s="26"/>
      <c r="BP12" s="27"/>
      <c r="BQ12" s="27"/>
      <c r="BR12" s="25">
        <v>1.0</v>
      </c>
      <c r="BS12" s="26">
        <v>37.9</v>
      </c>
      <c r="BT12" s="27">
        <v>5.0</v>
      </c>
      <c r="BU12" s="27">
        <v>400.28644</v>
      </c>
      <c r="BV12" s="25">
        <v>15.0</v>
      </c>
      <c r="BW12" s="26">
        <v>3765.18212</v>
      </c>
      <c r="BX12" s="25">
        <v>4.0</v>
      </c>
      <c r="BY12" s="26">
        <v>3433.392404</v>
      </c>
      <c r="BZ12" s="27">
        <v>25.0</v>
      </c>
      <c r="CA12" s="27">
        <v>7636.760964</v>
      </c>
      <c r="CB12" s="34">
        <f t="shared" si="8"/>
        <v>305.4704386</v>
      </c>
    </row>
    <row r="13" ht="12.75" customHeight="1">
      <c r="A13" s="24">
        <v>8.0</v>
      </c>
      <c r="B13" s="25"/>
      <c r="C13" s="26"/>
      <c r="D13" s="27"/>
      <c r="E13" s="27"/>
      <c r="F13" s="25"/>
      <c r="G13" s="26"/>
      <c r="H13" s="27"/>
      <c r="I13" s="27"/>
      <c r="J13" s="25"/>
      <c r="K13" s="26"/>
      <c r="L13" s="27"/>
      <c r="M13" s="27"/>
      <c r="N13" s="25">
        <v>2.0</v>
      </c>
      <c r="O13" s="26">
        <v>71.16</v>
      </c>
      <c r="P13" s="27">
        <v>5.0</v>
      </c>
      <c r="Q13" s="27">
        <v>314.0919047619048</v>
      </c>
      <c r="R13" s="25">
        <v>8.0</v>
      </c>
      <c r="S13" s="26">
        <v>1963.136020829747</v>
      </c>
      <c r="T13" s="25">
        <v>4.0</v>
      </c>
      <c r="U13" s="26">
        <v>7975.316689325415</v>
      </c>
      <c r="V13" s="27">
        <f t="shared" ref="V13:W13" si="19">B13+D13+F13+H13+J13+L13+N13+P13+R13+T13</f>
        <v>19</v>
      </c>
      <c r="W13" s="27">
        <f t="shared" si="19"/>
        <v>10323.70461</v>
      </c>
      <c r="X13" s="28">
        <f t="shared" si="4"/>
        <v>543.3528745</v>
      </c>
      <c r="Y13" s="27">
        <f t="shared" ref="Y13:AA13" si="20">AX13</f>
        <v>19</v>
      </c>
      <c r="Z13" s="27">
        <f t="shared" si="20"/>
        <v>11293.90838</v>
      </c>
      <c r="AA13" s="28">
        <f t="shared" si="20"/>
        <v>594.4162303</v>
      </c>
      <c r="AB13" s="1"/>
      <c r="AC13" s="24">
        <v>8.0</v>
      </c>
      <c r="AD13" s="25"/>
      <c r="AE13" s="26"/>
      <c r="AF13" s="27"/>
      <c r="AG13" s="27"/>
      <c r="AH13" s="25"/>
      <c r="AI13" s="26"/>
      <c r="AJ13" s="27"/>
      <c r="AK13" s="27"/>
      <c r="AL13" s="25">
        <v>1.0</v>
      </c>
      <c r="AM13" s="26">
        <v>5.66</v>
      </c>
      <c r="AN13" s="27"/>
      <c r="AO13" s="27"/>
      <c r="AP13" s="25">
        <v>2.0</v>
      </c>
      <c r="AQ13" s="26">
        <v>72.22478123930195</v>
      </c>
      <c r="AR13" s="27">
        <v>2.0</v>
      </c>
      <c r="AS13" s="27">
        <v>142.8</v>
      </c>
      <c r="AT13" s="25">
        <v>8.0</v>
      </c>
      <c r="AU13" s="26">
        <v>1878.378932769685</v>
      </c>
      <c r="AV13" s="25">
        <v>6.0</v>
      </c>
      <c r="AW13" s="26">
        <v>9194.844662379424</v>
      </c>
      <c r="AX13" s="27">
        <v>19.0</v>
      </c>
      <c r="AY13" s="27">
        <v>11293.908376388412</v>
      </c>
      <c r="AZ13" s="28">
        <f t="shared" si="6"/>
        <v>594.4162303</v>
      </c>
      <c r="BA13" s="27">
        <v>10.0</v>
      </c>
      <c r="BB13" s="27">
        <v>12038.15495</v>
      </c>
      <c r="BC13" s="28">
        <f t="shared" si="7"/>
        <v>1203.815495</v>
      </c>
      <c r="BD13" s="1"/>
      <c r="BE13" s="24">
        <v>8.0</v>
      </c>
      <c r="BF13" s="25"/>
      <c r="BG13" s="26"/>
      <c r="BH13" s="27"/>
      <c r="BI13" s="27"/>
      <c r="BJ13" s="25"/>
      <c r="BK13" s="26"/>
      <c r="BL13" s="27"/>
      <c r="BM13" s="27"/>
      <c r="BN13" s="25"/>
      <c r="BO13" s="26"/>
      <c r="BP13" s="27"/>
      <c r="BQ13" s="27"/>
      <c r="BR13" s="25"/>
      <c r="BS13" s="26"/>
      <c r="BT13" s="27">
        <v>2.0</v>
      </c>
      <c r="BU13" s="27">
        <v>162.04495</v>
      </c>
      <c r="BV13" s="25">
        <v>4.0</v>
      </c>
      <c r="BW13" s="26">
        <v>912.5</v>
      </c>
      <c r="BX13" s="25">
        <v>4.0</v>
      </c>
      <c r="BY13" s="26">
        <v>10963.61</v>
      </c>
      <c r="BZ13" s="27">
        <v>10.0</v>
      </c>
      <c r="CA13" s="27">
        <v>12038.15495</v>
      </c>
      <c r="CB13" s="34">
        <f t="shared" si="8"/>
        <v>1203.815495</v>
      </c>
    </row>
    <row r="14" ht="12.75" customHeight="1">
      <c r="A14" s="24">
        <v>9.0</v>
      </c>
      <c r="B14" s="25"/>
      <c r="C14" s="26"/>
      <c r="D14" s="27"/>
      <c r="E14" s="27"/>
      <c r="F14" s="25"/>
      <c r="G14" s="26"/>
      <c r="H14" s="27"/>
      <c r="I14" s="27"/>
      <c r="J14" s="25"/>
      <c r="K14" s="26"/>
      <c r="L14" s="27"/>
      <c r="M14" s="27"/>
      <c r="N14" s="25"/>
      <c r="O14" s="26"/>
      <c r="P14" s="27">
        <v>3.0</v>
      </c>
      <c r="Q14" s="27">
        <v>203.08500000000004</v>
      </c>
      <c r="R14" s="25">
        <v>10.0</v>
      </c>
      <c r="S14" s="26">
        <v>2261.0064925123147</v>
      </c>
      <c r="T14" s="25">
        <v>8.0</v>
      </c>
      <c r="U14" s="26">
        <v>15795.448321854283</v>
      </c>
      <c r="V14" s="27">
        <f t="shared" ref="V14:W14" si="21">B14+D14+F14+H14+J14+L14+N14+P14+R14+T14</f>
        <v>21</v>
      </c>
      <c r="W14" s="27">
        <f t="shared" si="21"/>
        <v>18259.53981</v>
      </c>
      <c r="X14" s="28">
        <f t="shared" si="4"/>
        <v>869.5018959</v>
      </c>
      <c r="Y14" s="27">
        <f t="shared" ref="Y14:AA14" si="22">AX14</f>
        <v>13</v>
      </c>
      <c r="Z14" s="27">
        <f t="shared" si="22"/>
        <v>11708.01736</v>
      </c>
      <c r="AA14" s="28">
        <f t="shared" si="22"/>
        <v>900.6167202</v>
      </c>
      <c r="AB14" s="1"/>
      <c r="AC14" s="24">
        <v>9.0</v>
      </c>
      <c r="AD14" s="25"/>
      <c r="AE14" s="26"/>
      <c r="AF14" s="27"/>
      <c r="AG14" s="27"/>
      <c r="AH14" s="25"/>
      <c r="AI14" s="26"/>
      <c r="AJ14" s="27"/>
      <c r="AK14" s="27"/>
      <c r="AL14" s="25"/>
      <c r="AM14" s="26"/>
      <c r="AN14" s="27"/>
      <c r="AO14" s="27"/>
      <c r="AP14" s="25"/>
      <c r="AQ14" s="26"/>
      <c r="AR14" s="27">
        <v>1.0</v>
      </c>
      <c r="AS14" s="27">
        <v>94.28</v>
      </c>
      <c r="AT14" s="25">
        <v>7.0</v>
      </c>
      <c r="AU14" s="26">
        <v>2074.801634646316</v>
      </c>
      <c r="AV14" s="25">
        <v>5.0</v>
      </c>
      <c r="AW14" s="26">
        <v>9538.935727619804</v>
      </c>
      <c r="AX14" s="27">
        <v>13.0</v>
      </c>
      <c r="AY14" s="27">
        <v>11708.01736226612</v>
      </c>
      <c r="AZ14" s="28">
        <f t="shared" si="6"/>
        <v>900.6167202</v>
      </c>
      <c r="BA14" s="27">
        <v>10.0</v>
      </c>
      <c r="BB14" s="27">
        <v>10501.780507000001</v>
      </c>
      <c r="BC14" s="28">
        <f t="shared" si="7"/>
        <v>1050.178051</v>
      </c>
      <c r="BD14" s="1"/>
      <c r="BE14" s="24">
        <v>9.0</v>
      </c>
      <c r="BF14" s="25"/>
      <c r="BG14" s="26"/>
      <c r="BH14" s="27"/>
      <c r="BI14" s="27"/>
      <c r="BJ14" s="25"/>
      <c r="BK14" s="26"/>
      <c r="BL14" s="27"/>
      <c r="BM14" s="27"/>
      <c r="BN14" s="25"/>
      <c r="BO14" s="26"/>
      <c r="BP14" s="27"/>
      <c r="BQ14" s="27"/>
      <c r="BR14" s="25"/>
      <c r="BS14" s="26"/>
      <c r="BT14" s="27"/>
      <c r="BU14" s="27"/>
      <c r="BV14" s="25">
        <v>4.0</v>
      </c>
      <c r="BW14" s="26">
        <v>1319.74882</v>
      </c>
      <c r="BX14" s="25">
        <v>6.0</v>
      </c>
      <c r="BY14" s="26">
        <v>9182.031687</v>
      </c>
      <c r="BZ14" s="27">
        <v>10.0</v>
      </c>
      <c r="CA14" s="27">
        <v>10501.780507000001</v>
      </c>
      <c r="CB14" s="34">
        <f t="shared" si="8"/>
        <v>1050.178051</v>
      </c>
    </row>
    <row r="15" ht="12.75" customHeight="1">
      <c r="A15" s="24">
        <v>10.0</v>
      </c>
      <c r="B15" s="25"/>
      <c r="C15" s="26"/>
      <c r="D15" s="27"/>
      <c r="E15" s="27"/>
      <c r="F15" s="25"/>
      <c r="G15" s="26"/>
      <c r="H15" s="27"/>
      <c r="I15" s="27"/>
      <c r="J15" s="25"/>
      <c r="K15" s="26"/>
      <c r="L15" s="27"/>
      <c r="M15" s="27"/>
      <c r="N15" s="25"/>
      <c r="O15" s="26"/>
      <c r="P15" s="27">
        <v>1.0</v>
      </c>
      <c r="Q15" s="27">
        <v>57.59</v>
      </c>
      <c r="R15" s="25">
        <v>5.0</v>
      </c>
      <c r="S15" s="26">
        <v>1123.499116927854</v>
      </c>
      <c r="T15" s="25">
        <v>5.0</v>
      </c>
      <c r="U15" s="26">
        <v>31397.136458032204</v>
      </c>
      <c r="V15" s="27">
        <f t="shared" ref="V15:W15" si="23">B15+D15+F15+H15+J15+L15+N15+P15+R15+T15</f>
        <v>11</v>
      </c>
      <c r="W15" s="27">
        <f t="shared" si="23"/>
        <v>32578.22557</v>
      </c>
      <c r="X15" s="28">
        <f t="shared" si="4"/>
        <v>2961.65687</v>
      </c>
      <c r="Y15" s="27">
        <f t="shared" ref="Y15:AA15" si="24">AX15</f>
        <v>11</v>
      </c>
      <c r="Z15" s="27">
        <f t="shared" si="24"/>
        <v>7169.593105</v>
      </c>
      <c r="AA15" s="28">
        <f t="shared" si="24"/>
        <v>651.7811914</v>
      </c>
      <c r="AB15" s="1"/>
      <c r="AC15" s="24">
        <v>10.0</v>
      </c>
      <c r="AD15" s="25"/>
      <c r="AE15" s="26"/>
      <c r="AF15" s="27"/>
      <c r="AG15" s="27"/>
      <c r="AH15" s="25"/>
      <c r="AI15" s="26"/>
      <c r="AJ15" s="27"/>
      <c r="AK15" s="27"/>
      <c r="AL15" s="25"/>
      <c r="AM15" s="26"/>
      <c r="AN15" s="27"/>
      <c r="AO15" s="27"/>
      <c r="AP15" s="25"/>
      <c r="AQ15" s="26"/>
      <c r="AR15" s="27"/>
      <c r="AS15" s="27"/>
      <c r="AT15" s="25">
        <v>6.0</v>
      </c>
      <c r="AU15" s="26">
        <v>1368.379265987913</v>
      </c>
      <c r="AV15" s="25">
        <v>5.0</v>
      </c>
      <c r="AW15" s="26">
        <v>5801.213839375096</v>
      </c>
      <c r="AX15" s="27">
        <v>11.0</v>
      </c>
      <c r="AY15" s="27">
        <v>7169.593105363008</v>
      </c>
      <c r="AZ15" s="28">
        <f t="shared" si="6"/>
        <v>651.7811914</v>
      </c>
      <c r="BA15" s="27">
        <v>10.0</v>
      </c>
      <c r="BB15" s="27">
        <v>23808.38136</v>
      </c>
      <c r="BC15" s="28">
        <f t="shared" si="7"/>
        <v>2380.838136</v>
      </c>
      <c r="BD15" s="1"/>
      <c r="BE15" s="24">
        <v>10.0</v>
      </c>
      <c r="BF15" s="25"/>
      <c r="BG15" s="26"/>
      <c r="BH15" s="27"/>
      <c r="BI15" s="27"/>
      <c r="BJ15" s="25"/>
      <c r="BK15" s="26"/>
      <c r="BL15" s="27"/>
      <c r="BM15" s="27"/>
      <c r="BN15" s="25"/>
      <c r="BO15" s="26"/>
      <c r="BP15" s="27"/>
      <c r="BQ15" s="27"/>
      <c r="BR15" s="25"/>
      <c r="BS15" s="26"/>
      <c r="BT15" s="27"/>
      <c r="BU15" s="27"/>
      <c r="BV15" s="25">
        <v>3.0</v>
      </c>
      <c r="BW15" s="26">
        <v>1071.94498</v>
      </c>
      <c r="BX15" s="25">
        <v>7.0</v>
      </c>
      <c r="BY15" s="26">
        <v>22736.43638</v>
      </c>
      <c r="BZ15" s="27">
        <v>10.0</v>
      </c>
      <c r="CA15" s="27">
        <v>23808.38136</v>
      </c>
      <c r="CB15" s="34">
        <f t="shared" si="8"/>
        <v>2380.838136</v>
      </c>
    </row>
    <row r="16" ht="12.75" customHeight="1">
      <c r="A16" s="43">
        <v>11.0</v>
      </c>
      <c r="B16" s="25"/>
      <c r="C16" s="26"/>
      <c r="D16" s="27"/>
      <c r="E16" s="27"/>
      <c r="F16" s="25"/>
      <c r="G16" s="26"/>
      <c r="H16" s="27"/>
      <c r="I16" s="27"/>
      <c r="J16" s="25"/>
      <c r="K16" s="26"/>
      <c r="L16" s="27"/>
      <c r="M16" s="27"/>
      <c r="N16" s="25"/>
      <c r="O16" s="26"/>
      <c r="P16" s="27"/>
      <c r="Q16" s="27"/>
      <c r="R16" s="25">
        <v>5.0</v>
      </c>
      <c r="S16" s="26">
        <v>1654.4551265682421</v>
      </c>
      <c r="T16" s="25">
        <v>8.0</v>
      </c>
      <c r="U16" s="26">
        <v>26220.095061678283</v>
      </c>
      <c r="V16" s="27">
        <f t="shared" ref="V16:W16" si="25">B16+D16+F16+H16+J16+L16+N16+P16+R16+T16</f>
        <v>13</v>
      </c>
      <c r="W16" s="27">
        <f t="shared" si="25"/>
        <v>27874.55019</v>
      </c>
      <c r="X16" s="28">
        <f t="shared" si="4"/>
        <v>2144.196168</v>
      </c>
      <c r="Y16" s="27">
        <f t="shared" ref="Y16:AA16" si="26">AX16</f>
        <v>9</v>
      </c>
      <c r="Z16" s="27">
        <f t="shared" si="26"/>
        <v>17122.69292</v>
      </c>
      <c r="AA16" s="28">
        <f t="shared" si="26"/>
        <v>1902.521435</v>
      </c>
      <c r="AB16" s="1"/>
      <c r="AC16" s="43">
        <v>11.0</v>
      </c>
      <c r="AD16" s="25"/>
      <c r="AE16" s="26"/>
      <c r="AF16" s="27"/>
      <c r="AG16" s="27"/>
      <c r="AH16" s="25"/>
      <c r="AI16" s="26"/>
      <c r="AJ16" s="27"/>
      <c r="AK16" s="27"/>
      <c r="AL16" s="25"/>
      <c r="AM16" s="26"/>
      <c r="AN16" s="27"/>
      <c r="AO16" s="27"/>
      <c r="AP16" s="25"/>
      <c r="AQ16" s="26"/>
      <c r="AR16" s="27"/>
      <c r="AS16" s="27"/>
      <c r="AT16" s="25">
        <v>4.0</v>
      </c>
      <c r="AU16" s="26">
        <v>1087.055797516714</v>
      </c>
      <c r="AV16" s="25">
        <v>5.0</v>
      </c>
      <c r="AW16" s="26">
        <v>16035.63711753715</v>
      </c>
      <c r="AX16" s="27">
        <v>9.0</v>
      </c>
      <c r="AY16" s="27">
        <v>17122.692915053864</v>
      </c>
      <c r="AZ16" s="28">
        <f t="shared" si="6"/>
        <v>1902.521435</v>
      </c>
      <c r="BA16" s="27">
        <v>5.0</v>
      </c>
      <c r="BB16" s="27">
        <v>11737.5002</v>
      </c>
      <c r="BC16" s="28">
        <f t="shared" si="7"/>
        <v>2347.50004</v>
      </c>
      <c r="BD16" s="1"/>
      <c r="BE16" s="42" t="s">
        <v>60</v>
      </c>
      <c r="BF16" s="25"/>
      <c r="BG16" s="26"/>
      <c r="BH16" s="27"/>
      <c r="BI16" s="27"/>
      <c r="BJ16" s="25"/>
      <c r="BK16" s="26"/>
      <c r="BL16" s="27"/>
      <c r="BM16" s="27"/>
      <c r="BN16" s="25"/>
      <c r="BO16" s="26"/>
      <c r="BP16" s="27"/>
      <c r="BQ16" s="27"/>
      <c r="BR16" s="25"/>
      <c r="BS16" s="26"/>
      <c r="BT16" s="27"/>
      <c r="BU16" s="27"/>
      <c r="BV16" s="25">
        <v>3.0</v>
      </c>
      <c r="BW16" s="26">
        <v>1301.8302</v>
      </c>
      <c r="BX16" s="25">
        <v>2.0</v>
      </c>
      <c r="BY16" s="26">
        <v>10435.67</v>
      </c>
      <c r="BZ16" s="27">
        <v>5.0</v>
      </c>
      <c r="CA16" s="27">
        <v>11737.5002</v>
      </c>
      <c r="CB16" s="34">
        <f t="shared" si="8"/>
        <v>2347.50004</v>
      </c>
    </row>
    <row r="17" ht="12.75" customHeight="1">
      <c r="A17" s="43">
        <v>12.0</v>
      </c>
      <c r="B17" s="25"/>
      <c r="C17" s="26"/>
      <c r="D17" s="27"/>
      <c r="E17" s="27"/>
      <c r="F17" s="25"/>
      <c r="G17" s="26"/>
      <c r="H17" s="27"/>
      <c r="I17" s="27"/>
      <c r="J17" s="25"/>
      <c r="K17" s="26"/>
      <c r="L17" s="27"/>
      <c r="M17" s="27"/>
      <c r="N17" s="25"/>
      <c r="O17" s="26"/>
      <c r="P17" s="27">
        <v>1.0</v>
      </c>
      <c r="Q17" s="27">
        <v>80.6154588084809</v>
      </c>
      <c r="R17" s="25">
        <v>5.0</v>
      </c>
      <c r="S17" s="26">
        <v>1578.0446973545788</v>
      </c>
      <c r="T17" s="25">
        <v>9.0</v>
      </c>
      <c r="U17" s="26">
        <v>36682.6601429531</v>
      </c>
      <c r="V17" s="27">
        <f t="shared" ref="V17:W17" si="27">B17+D17+F17+H17+J17+L17+N17+P17+R17+T17</f>
        <v>15</v>
      </c>
      <c r="W17" s="27">
        <f t="shared" si="27"/>
        <v>38341.3203</v>
      </c>
      <c r="X17" s="28">
        <f t="shared" si="4"/>
        <v>2556.08802</v>
      </c>
      <c r="Y17" s="27">
        <f t="shared" ref="Y17:AA17" si="28">AX17</f>
        <v>15</v>
      </c>
      <c r="Z17" s="27">
        <f t="shared" si="28"/>
        <v>58544.47075</v>
      </c>
      <c r="AA17" s="28">
        <f t="shared" si="28"/>
        <v>3902.964716</v>
      </c>
      <c r="AB17" s="1"/>
      <c r="AC17" s="43">
        <v>12.0</v>
      </c>
      <c r="AD17" s="25"/>
      <c r="AE17" s="26"/>
      <c r="AF17" s="27"/>
      <c r="AG17" s="27"/>
      <c r="AH17" s="25"/>
      <c r="AI17" s="26"/>
      <c r="AJ17" s="27"/>
      <c r="AK17" s="27"/>
      <c r="AL17" s="25"/>
      <c r="AM17" s="26"/>
      <c r="AN17" s="27"/>
      <c r="AO17" s="27"/>
      <c r="AP17" s="25"/>
      <c r="AQ17" s="26"/>
      <c r="AR17" s="27">
        <v>1.0</v>
      </c>
      <c r="AS17" s="27">
        <v>95.08875</v>
      </c>
      <c r="AT17" s="25">
        <v>2.0</v>
      </c>
      <c r="AU17" s="26">
        <v>465.83</v>
      </c>
      <c r="AV17" s="25">
        <v>12.0</v>
      </c>
      <c r="AW17" s="26">
        <v>57983.55199539708</v>
      </c>
      <c r="AX17" s="27">
        <v>15.0</v>
      </c>
      <c r="AY17" s="27">
        <v>58544.47074539708</v>
      </c>
      <c r="AZ17" s="28">
        <f t="shared" si="6"/>
        <v>3902.964716</v>
      </c>
      <c r="BA17" s="27">
        <v>9.0</v>
      </c>
      <c r="BB17" s="27">
        <v>23606.94806</v>
      </c>
      <c r="BC17" s="28">
        <f t="shared" si="7"/>
        <v>2622.994229</v>
      </c>
      <c r="BD17" s="1"/>
      <c r="BE17" s="43">
        <v>12.0</v>
      </c>
      <c r="BF17" s="25"/>
      <c r="BG17" s="26"/>
      <c r="BH17" s="27"/>
      <c r="BI17" s="27"/>
      <c r="BJ17" s="25"/>
      <c r="BK17" s="26"/>
      <c r="BL17" s="27"/>
      <c r="BM17" s="27"/>
      <c r="BN17" s="25"/>
      <c r="BO17" s="26"/>
      <c r="BP17" s="27"/>
      <c r="BQ17" s="27"/>
      <c r="BR17" s="25"/>
      <c r="BS17" s="26"/>
      <c r="BT17" s="27"/>
      <c r="BU17" s="27"/>
      <c r="BV17" s="25">
        <v>2.0</v>
      </c>
      <c r="BW17" s="26">
        <v>760.59</v>
      </c>
      <c r="BX17" s="25">
        <v>7.0</v>
      </c>
      <c r="BY17" s="26">
        <v>22846.35806</v>
      </c>
      <c r="BZ17" s="27">
        <v>9.0</v>
      </c>
      <c r="CA17" s="27">
        <v>23606.94806</v>
      </c>
      <c r="CB17" s="34">
        <f t="shared" si="8"/>
        <v>2622.994229</v>
      </c>
    </row>
    <row r="18" ht="12.75" customHeight="1">
      <c r="A18" s="43">
        <v>13.0</v>
      </c>
      <c r="B18" s="25"/>
      <c r="C18" s="26"/>
      <c r="D18" s="27"/>
      <c r="E18" s="27"/>
      <c r="F18" s="25"/>
      <c r="G18" s="26"/>
      <c r="H18" s="27"/>
      <c r="I18" s="27"/>
      <c r="J18" s="25"/>
      <c r="K18" s="26"/>
      <c r="L18" s="27"/>
      <c r="M18" s="27"/>
      <c r="N18" s="25"/>
      <c r="O18" s="26"/>
      <c r="P18" s="27"/>
      <c r="Q18" s="27"/>
      <c r="R18" s="25">
        <v>2.0</v>
      </c>
      <c r="S18" s="26">
        <v>668.104571558797</v>
      </c>
      <c r="T18" s="25">
        <v>9.0</v>
      </c>
      <c r="U18" s="26">
        <v>53644.68740303128</v>
      </c>
      <c r="V18" s="27">
        <f t="shared" ref="V18:W18" si="29">B18+D18+F18+H18+J18+L18+N18+P18+R18+T18</f>
        <v>11</v>
      </c>
      <c r="W18" s="27">
        <f t="shared" si="29"/>
        <v>54312.79197</v>
      </c>
      <c r="X18" s="28">
        <f t="shared" si="4"/>
        <v>4937.526543</v>
      </c>
      <c r="Y18" s="27">
        <f t="shared" ref="Y18:AA18" si="30">AX18</f>
        <v>11</v>
      </c>
      <c r="Z18" s="27">
        <f t="shared" si="30"/>
        <v>25599.25787</v>
      </c>
      <c r="AA18" s="28">
        <f t="shared" si="30"/>
        <v>2327.205261</v>
      </c>
      <c r="AB18" s="1"/>
      <c r="AC18" s="43">
        <v>13.0</v>
      </c>
      <c r="AD18" s="25"/>
      <c r="AE18" s="26"/>
      <c r="AF18" s="27"/>
      <c r="AG18" s="27"/>
      <c r="AH18" s="25"/>
      <c r="AI18" s="26"/>
      <c r="AJ18" s="27"/>
      <c r="AK18" s="27"/>
      <c r="AL18" s="25"/>
      <c r="AM18" s="26"/>
      <c r="AN18" s="27"/>
      <c r="AO18" s="27"/>
      <c r="AP18" s="25"/>
      <c r="AQ18" s="26"/>
      <c r="AR18" s="27"/>
      <c r="AS18" s="27"/>
      <c r="AT18" s="25">
        <v>3.0</v>
      </c>
      <c r="AU18" s="26">
        <v>761.0167637135868</v>
      </c>
      <c r="AV18" s="25">
        <v>8.0</v>
      </c>
      <c r="AW18" s="26">
        <v>24838.24110862964</v>
      </c>
      <c r="AX18" s="27">
        <v>11.0</v>
      </c>
      <c r="AY18" s="27">
        <v>25599.257872343227</v>
      </c>
      <c r="AZ18" s="28">
        <f t="shared" si="6"/>
        <v>2327.205261</v>
      </c>
      <c r="BA18" s="27">
        <v>8.0</v>
      </c>
      <c r="BB18" s="27">
        <v>39869.39193</v>
      </c>
      <c r="BC18" s="28">
        <f t="shared" si="7"/>
        <v>4983.673991</v>
      </c>
      <c r="BD18" s="1"/>
      <c r="BE18" s="43">
        <v>13.0</v>
      </c>
      <c r="BF18" s="25"/>
      <c r="BG18" s="26"/>
      <c r="BH18" s="27"/>
      <c r="BI18" s="27"/>
      <c r="BJ18" s="25"/>
      <c r="BK18" s="26"/>
      <c r="BL18" s="27"/>
      <c r="BM18" s="27"/>
      <c r="BN18" s="25"/>
      <c r="BO18" s="26"/>
      <c r="BP18" s="27"/>
      <c r="BQ18" s="27"/>
      <c r="BR18" s="25"/>
      <c r="BS18" s="26"/>
      <c r="BT18" s="27"/>
      <c r="BU18" s="27"/>
      <c r="BV18" s="25">
        <v>1.0</v>
      </c>
      <c r="BW18" s="26">
        <v>224.86865</v>
      </c>
      <c r="BX18" s="25">
        <v>7.0</v>
      </c>
      <c r="BY18" s="26">
        <v>39644.52328</v>
      </c>
      <c r="BZ18" s="27">
        <v>8.0</v>
      </c>
      <c r="CA18" s="27">
        <v>39869.39193</v>
      </c>
      <c r="CB18" s="34">
        <f t="shared" si="8"/>
        <v>4983.673991</v>
      </c>
    </row>
    <row r="19" ht="12.75" customHeight="1">
      <c r="A19" s="43">
        <v>14.0</v>
      </c>
      <c r="B19" s="25"/>
      <c r="C19" s="26"/>
      <c r="D19" s="27"/>
      <c r="E19" s="27"/>
      <c r="F19" s="25"/>
      <c r="G19" s="26"/>
      <c r="H19" s="27"/>
      <c r="I19" s="27"/>
      <c r="J19" s="25"/>
      <c r="K19" s="26"/>
      <c r="L19" s="27"/>
      <c r="M19" s="27"/>
      <c r="N19" s="25"/>
      <c r="O19" s="26"/>
      <c r="P19" s="27"/>
      <c r="Q19" s="27"/>
      <c r="R19" s="25">
        <v>2.0</v>
      </c>
      <c r="S19" s="26">
        <v>418.96334686923797</v>
      </c>
      <c r="T19" s="25">
        <v>8.0</v>
      </c>
      <c r="U19" s="26">
        <v>75046.84823144948</v>
      </c>
      <c r="V19" s="27">
        <f t="shared" ref="V19:W19" si="31">B19+D19+F19+H19+J19+L19+N19+P19+R19+T19</f>
        <v>10</v>
      </c>
      <c r="W19" s="27">
        <f t="shared" si="31"/>
        <v>75465.81158</v>
      </c>
      <c r="X19" s="28">
        <f t="shared" si="4"/>
        <v>7546.581158</v>
      </c>
      <c r="Y19" s="27">
        <f t="shared" ref="Y19:AA19" si="32">AX19</f>
        <v>9</v>
      </c>
      <c r="Z19" s="27">
        <f t="shared" si="32"/>
        <v>71875.42263</v>
      </c>
      <c r="AA19" s="28">
        <f t="shared" si="32"/>
        <v>7986.15807</v>
      </c>
      <c r="AB19" s="1"/>
      <c r="AC19" s="43">
        <v>14.0</v>
      </c>
      <c r="AD19" s="25"/>
      <c r="AE19" s="26"/>
      <c r="AF19" s="27"/>
      <c r="AG19" s="27"/>
      <c r="AH19" s="25"/>
      <c r="AI19" s="26"/>
      <c r="AJ19" s="27"/>
      <c r="AK19" s="27"/>
      <c r="AL19" s="25"/>
      <c r="AM19" s="26"/>
      <c r="AN19" s="27"/>
      <c r="AO19" s="27"/>
      <c r="AP19" s="25"/>
      <c r="AQ19" s="26"/>
      <c r="AR19" s="27"/>
      <c r="AS19" s="27"/>
      <c r="AT19" s="25"/>
      <c r="AU19" s="26"/>
      <c r="AV19" s="25">
        <v>9.0</v>
      </c>
      <c r="AW19" s="26">
        <v>71875.42262798878</v>
      </c>
      <c r="AX19" s="27">
        <v>9.0</v>
      </c>
      <c r="AY19" s="27">
        <v>71875.42262798878</v>
      </c>
      <c r="AZ19" s="28">
        <f t="shared" si="6"/>
        <v>7986.15807</v>
      </c>
      <c r="BA19" s="27">
        <v>3.0</v>
      </c>
      <c r="BB19" s="27">
        <v>14080.13325</v>
      </c>
      <c r="BC19" s="28">
        <f t="shared" si="7"/>
        <v>4693.37775</v>
      </c>
      <c r="BD19" s="1"/>
      <c r="BE19" s="43">
        <v>14.0</v>
      </c>
      <c r="BF19" s="25"/>
      <c r="BG19" s="26"/>
      <c r="BH19" s="27"/>
      <c r="BI19" s="27"/>
      <c r="BJ19" s="25"/>
      <c r="BK19" s="26"/>
      <c r="BL19" s="27"/>
      <c r="BM19" s="27"/>
      <c r="BN19" s="25"/>
      <c r="BO19" s="26"/>
      <c r="BP19" s="27"/>
      <c r="BQ19" s="27"/>
      <c r="BR19" s="25"/>
      <c r="BS19" s="26"/>
      <c r="BT19" s="27"/>
      <c r="BU19" s="27"/>
      <c r="BV19" s="25"/>
      <c r="BW19" s="26"/>
      <c r="BX19" s="25">
        <v>3.0</v>
      </c>
      <c r="BY19" s="26">
        <v>14080.13325</v>
      </c>
      <c r="BZ19" s="27">
        <v>3.0</v>
      </c>
      <c r="CA19" s="27">
        <v>14080.13325</v>
      </c>
      <c r="CB19" s="34">
        <f t="shared" si="8"/>
        <v>4693.37775</v>
      </c>
    </row>
    <row r="20" ht="12.75" customHeight="1">
      <c r="A20" s="45">
        <v>15.0</v>
      </c>
      <c r="B20" s="46"/>
      <c r="C20" s="47"/>
      <c r="D20" s="48"/>
      <c r="E20" s="48"/>
      <c r="F20" s="46"/>
      <c r="G20" s="47"/>
      <c r="H20" s="48"/>
      <c r="I20" s="48"/>
      <c r="J20" s="46"/>
      <c r="K20" s="47"/>
      <c r="L20" s="48"/>
      <c r="M20" s="48"/>
      <c r="N20" s="46"/>
      <c r="O20" s="47"/>
      <c r="P20" s="48"/>
      <c r="Q20" s="48"/>
      <c r="R20" s="46">
        <v>1.0</v>
      </c>
      <c r="S20" s="47">
        <v>183.603420275083</v>
      </c>
      <c r="T20" s="46">
        <v>8.0</v>
      </c>
      <c r="U20" s="47">
        <v>46074.94300752763</v>
      </c>
      <c r="V20" s="48">
        <f t="shared" ref="V20:W20" si="33">B20+D20+F20+H20+J20+L20+N20+P20+R20+T20</f>
        <v>9</v>
      </c>
      <c r="W20" s="48">
        <f t="shared" si="33"/>
        <v>46258.54643</v>
      </c>
      <c r="X20" s="49">
        <f t="shared" si="4"/>
        <v>5139.838492</v>
      </c>
      <c r="Y20" s="48">
        <f t="shared" ref="Y20:AA20" si="34">AX20</f>
        <v>8</v>
      </c>
      <c r="Z20" s="48">
        <f t="shared" si="34"/>
        <v>26812.71866</v>
      </c>
      <c r="AA20" s="49">
        <f t="shared" si="34"/>
        <v>3351.589833</v>
      </c>
      <c r="AB20" s="1"/>
      <c r="AC20" s="45">
        <v>15.0</v>
      </c>
      <c r="AD20" s="46"/>
      <c r="AE20" s="47"/>
      <c r="AF20" s="48"/>
      <c r="AG20" s="48"/>
      <c r="AH20" s="46"/>
      <c r="AI20" s="47"/>
      <c r="AJ20" s="48"/>
      <c r="AK20" s="48"/>
      <c r="AL20" s="46"/>
      <c r="AM20" s="47"/>
      <c r="AN20" s="48"/>
      <c r="AO20" s="48"/>
      <c r="AP20" s="46"/>
      <c r="AQ20" s="47"/>
      <c r="AR20" s="48"/>
      <c r="AS20" s="48"/>
      <c r="AT20" s="46"/>
      <c r="AU20" s="47"/>
      <c r="AV20" s="46">
        <v>8.0</v>
      </c>
      <c r="AW20" s="47">
        <v>26812.71866406076</v>
      </c>
      <c r="AX20" s="48">
        <v>8.0</v>
      </c>
      <c r="AY20" s="48">
        <v>26812.71866406076</v>
      </c>
      <c r="AZ20" s="49">
        <f t="shared" si="6"/>
        <v>3351.589833</v>
      </c>
      <c r="BA20" s="48">
        <v>6.0</v>
      </c>
      <c r="BB20" s="48">
        <v>32687.970022</v>
      </c>
      <c r="BC20" s="49">
        <f t="shared" si="7"/>
        <v>5447.995004</v>
      </c>
      <c r="BD20" s="1"/>
      <c r="BE20" s="45">
        <v>15.0</v>
      </c>
      <c r="BF20" s="46"/>
      <c r="BG20" s="47"/>
      <c r="BH20" s="48"/>
      <c r="BI20" s="48"/>
      <c r="BJ20" s="46"/>
      <c r="BK20" s="47"/>
      <c r="BL20" s="48"/>
      <c r="BM20" s="48"/>
      <c r="BN20" s="46"/>
      <c r="BO20" s="47"/>
      <c r="BP20" s="48"/>
      <c r="BQ20" s="48"/>
      <c r="BR20" s="46"/>
      <c r="BS20" s="47"/>
      <c r="BT20" s="48"/>
      <c r="BU20" s="48"/>
      <c r="BV20" s="46"/>
      <c r="BW20" s="47"/>
      <c r="BX20" s="46">
        <v>6.0</v>
      </c>
      <c r="BY20" s="47">
        <v>32687.970022</v>
      </c>
      <c r="BZ20" s="48">
        <v>6.0</v>
      </c>
      <c r="CA20" s="48">
        <v>32687.970022</v>
      </c>
      <c r="CB20" s="54">
        <f t="shared" si="8"/>
        <v>5447.995004</v>
      </c>
    </row>
    <row r="21" ht="12.75" customHeight="1">
      <c r="A21" s="55" t="s">
        <v>17</v>
      </c>
      <c r="B21" s="57">
        <f t="shared" ref="B21:W21" si="35">SUM(B6:B20)</f>
        <v>16972</v>
      </c>
      <c r="C21" s="58">
        <f t="shared" si="35"/>
        <v>4171.692298</v>
      </c>
      <c r="D21" s="59">
        <f t="shared" si="35"/>
        <v>10852</v>
      </c>
      <c r="E21" s="59">
        <f t="shared" si="35"/>
        <v>8076.618801</v>
      </c>
      <c r="F21" s="57">
        <f t="shared" si="35"/>
        <v>14990</v>
      </c>
      <c r="G21" s="58">
        <f t="shared" si="35"/>
        <v>22036.51322</v>
      </c>
      <c r="H21" s="59">
        <f t="shared" si="35"/>
        <v>23730</v>
      </c>
      <c r="I21" s="59">
        <f t="shared" si="35"/>
        <v>78637.5026</v>
      </c>
      <c r="J21" s="57">
        <f t="shared" si="35"/>
        <v>17581</v>
      </c>
      <c r="K21" s="58">
        <f t="shared" si="35"/>
        <v>126187.9566</v>
      </c>
      <c r="L21" s="59">
        <f t="shared" si="35"/>
        <v>12186</v>
      </c>
      <c r="M21" s="59">
        <f t="shared" si="35"/>
        <v>170287.7403</v>
      </c>
      <c r="N21" s="57">
        <f t="shared" si="35"/>
        <v>6508</v>
      </c>
      <c r="O21" s="58">
        <f t="shared" si="35"/>
        <v>190112.7917</v>
      </c>
      <c r="P21" s="59">
        <f t="shared" si="35"/>
        <v>979</v>
      </c>
      <c r="Q21" s="59">
        <f t="shared" si="35"/>
        <v>64739.09884</v>
      </c>
      <c r="R21" s="57">
        <f t="shared" si="35"/>
        <v>397</v>
      </c>
      <c r="S21" s="58">
        <f t="shared" si="35"/>
        <v>74867.50621</v>
      </c>
      <c r="T21" s="57">
        <f t="shared" si="35"/>
        <v>116</v>
      </c>
      <c r="U21" s="58">
        <f t="shared" si="35"/>
        <v>375577.9379</v>
      </c>
      <c r="V21" s="59">
        <f t="shared" si="35"/>
        <v>104311</v>
      </c>
      <c r="W21" s="59">
        <f t="shared" si="35"/>
        <v>1114695.359</v>
      </c>
      <c r="X21" s="60">
        <f t="shared" si="4"/>
        <v>10.68626855</v>
      </c>
      <c r="Y21" s="62">
        <f t="shared" ref="Y21:AA21" si="36">AX21</f>
        <v>112922</v>
      </c>
      <c r="Z21" s="62">
        <f t="shared" si="36"/>
        <v>1065992.744</v>
      </c>
      <c r="AA21" s="63">
        <f t="shared" si="36"/>
        <v>9.440080264</v>
      </c>
      <c r="AB21" s="1"/>
      <c r="AC21" s="55" t="s">
        <v>17</v>
      </c>
      <c r="AD21" s="57">
        <v>25667.0</v>
      </c>
      <c r="AE21" s="58">
        <v>5715.528454750025</v>
      </c>
      <c r="AF21" s="59">
        <v>10349.0</v>
      </c>
      <c r="AG21" s="59">
        <v>7748.238058579645</v>
      </c>
      <c r="AH21" s="57">
        <v>14152.0</v>
      </c>
      <c r="AI21" s="58">
        <v>20998.450347318405</v>
      </c>
      <c r="AJ21" s="59">
        <v>23247.0</v>
      </c>
      <c r="AK21" s="59">
        <v>77934.62805514691</v>
      </c>
      <c r="AL21" s="57">
        <v>18087.0</v>
      </c>
      <c r="AM21" s="58">
        <v>130122.01590257327</v>
      </c>
      <c r="AN21" s="59">
        <v>13042.0</v>
      </c>
      <c r="AO21" s="59">
        <v>182203.9623971896</v>
      </c>
      <c r="AP21" s="57">
        <v>6860.0</v>
      </c>
      <c r="AQ21" s="58">
        <v>200279.42270385727</v>
      </c>
      <c r="AR21" s="59">
        <v>1007.0</v>
      </c>
      <c r="AS21" s="59">
        <v>67135.92868601464</v>
      </c>
      <c r="AT21" s="57">
        <v>406.0</v>
      </c>
      <c r="AU21" s="58">
        <v>75961.62986794715</v>
      </c>
      <c r="AV21" s="57">
        <v>105.0</v>
      </c>
      <c r="AW21" s="58">
        <v>297892.93912500533</v>
      </c>
      <c r="AX21" s="59">
        <v>112922.0</v>
      </c>
      <c r="AY21" s="59">
        <v>1065992.743598382</v>
      </c>
      <c r="AZ21" s="60">
        <f t="shared" si="6"/>
        <v>9.440080264</v>
      </c>
      <c r="BA21" s="62">
        <v>97272.0</v>
      </c>
      <c r="BB21" s="62">
        <v>1010787.8571440001</v>
      </c>
      <c r="BC21" s="63">
        <f t="shared" si="7"/>
        <v>10.39135473</v>
      </c>
      <c r="BD21" s="1"/>
      <c r="BE21" s="55" t="s">
        <v>17</v>
      </c>
      <c r="BF21" s="57">
        <v>9851.0</v>
      </c>
      <c r="BG21" s="58">
        <v>2636.743985</v>
      </c>
      <c r="BH21" s="59">
        <v>7773.0</v>
      </c>
      <c r="BI21" s="59">
        <v>5592.297231</v>
      </c>
      <c r="BJ21" s="57">
        <v>12698.0</v>
      </c>
      <c r="BK21" s="58">
        <v>18531.462316</v>
      </c>
      <c r="BL21" s="59">
        <v>23488.0</v>
      </c>
      <c r="BM21" s="59">
        <v>77864.820638</v>
      </c>
      <c r="BN21" s="57">
        <v>19572.0</v>
      </c>
      <c r="BO21" s="58">
        <v>139841.069133</v>
      </c>
      <c r="BP21" s="59">
        <v>14590.0</v>
      </c>
      <c r="BQ21" s="59">
        <v>203222.930095</v>
      </c>
      <c r="BR21" s="57">
        <v>7723.0</v>
      </c>
      <c r="BS21" s="58">
        <v>224912.85752299998</v>
      </c>
      <c r="BT21" s="59">
        <v>1121.0</v>
      </c>
      <c r="BU21" s="59">
        <v>74293.30633499999</v>
      </c>
      <c r="BV21" s="57">
        <v>379.0</v>
      </c>
      <c r="BW21" s="58">
        <v>73140.47364</v>
      </c>
      <c r="BX21" s="57">
        <v>77.0</v>
      </c>
      <c r="BY21" s="58">
        <v>190751.896248</v>
      </c>
      <c r="BZ21" s="59">
        <v>97272.0</v>
      </c>
      <c r="CA21" s="59">
        <v>1010787.8571440001</v>
      </c>
      <c r="CB21" s="64">
        <f t="shared" si="8"/>
        <v>10.39135473</v>
      </c>
    </row>
    <row r="22" ht="12.75" customHeight="1">
      <c r="A22" s="161" t="s">
        <v>18</v>
      </c>
      <c r="B22" s="162">
        <f t="shared" ref="B22:X22" si="37">AD21</f>
        <v>25667</v>
      </c>
      <c r="C22" s="162">
        <f t="shared" si="37"/>
        <v>5715.528455</v>
      </c>
      <c r="D22" s="162">
        <f t="shared" si="37"/>
        <v>10349</v>
      </c>
      <c r="E22" s="162">
        <f t="shared" si="37"/>
        <v>7748.238059</v>
      </c>
      <c r="F22" s="162">
        <f t="shared" si="37"/>
        <v>14152</v>
      </c>
      <c r="G22" s="162">
        <f t="shared" si="37"/>
        <v>20998.45035</v>
      </c>
      <c r="H22" s="162">
        <f t="shared" si="37"/>
        <v>23247</v>
      </c>
      <c r="I22" s="162">
        <f t="shared" si="37"/>
        <v>77934.62806</v>
      </c>
      <c r="J22" s="162">
        <f t="shared" si="37"/>
        <v>18087</v>
      </c>
      <c r="K22" s="162">
        <f t="shared" si="37"/>
        <v>130122.0159</v>
      </c>
      <c r="L22" s="162">
        <f t="shared" si="37"/>
        <v>13042</v>
      </c>
      <c r="M22" s="162">
        <f t="shared" si="37"/>
        <v>182203.9624</v>
      </c>
      <c r="N22" s="162">
        <f t="shared" si="37"/>
        <v>6860</v>
      </c>
      <c r="O22" s="162">
        <f t="shared" si="37"/>
        <v>200279.4227</v>
      </c>
      <c r="P22" s="162">
        <f t="shared" si="37"/>
        <v>1007</v>
      </c>
      <c r="Q22" s="162">
        <f t="shared" si="37"/>
        <v>67135.92869</v>
      </c>
      <c r="R22" s="162">
        <f t="shared" si="37"/>
        <v>406</v>
      </c>
      <c r="S22" s="162">
        <f t="shared" si="37"/>
        <v>75961.62987</v>
      </c>
      <c r="T22" s="162">
        <f t="shared" si="37"/>
        <v>105</v>
      </c>
      <c r="U22" s="162">
        <f t="shared" si="37"/>
        <v>297892.9391</v>
      </c>
      <c r="V22" s="162">
        <f t="shared" si="37"/>
        <v>112922</v>
      </c>
      <c r="W22" s="162">
        <f t="shared" si="37"/>
        <v>1065992.744</v>
      </c>
      <c r="X22" s="163">
        <f t="shared" si="37"/>
        <v>9.440080264</v>
      </c>
      <c r="Y22" s="1"/>
      <c r="Z22" s="1"/>
      <c r="AA22" s="1"/>
      <c r="AB22" s="1"/>
      <c r="AC22" s="161" t="s">
        <v>17</v>
      </c>
      <c r="AD22" s="162">
        <v>9851.0</v>
      </c>
      <c r="AE22" s="162">
        <v>2636.743985</v>
      </c>
      <c r="AF22" s="162">
        <v>7773.0</v>
      </c>
      <c r="AG22" s="162">
        <v>5592.297231</v>
      </c>
      <c r="AH22" s="162">
        <v>12698.0</v>
      </c>
      <c r="AI22" s="162">
        <v>18531.462316</v>
      </c>
      <c r="AJ22" s="162">
        <v>23488.0</v>
      </c>
      <c r="AK22" s="162">
        <v>77864.820638</v>
      </c>
      <c r="AL22" s="162">
        <v>19572.0</v>
      </c>
      <c r="AM22" s="162">
        <v>139841.069133</v>
      </c>
      <c r="AN22" s="162">
        <v>14590.0</v>
      </c>
      <c r="AO22" s="162">
        <v>203222.930095</v>
      </c>
      <c r="AP22" s="162">
        <v>7723.0</v>
      </c>
      <c r="AQ22" s="162">
        <v>224912.85752299998</v>
      </c>
      <c r="AR22" s="162">
        <v>1121.0</v>
      </c>
      <c r="AS22" s="162">
        <v>74293.30633499999</v>
      </c>
      <c r="AT22" s="162">
        <v>379.0</v>
      </c>
      <c r="AU22" s="162">
        <v>73140.47364</v>
      </c>
      <c r="AV22" s="162">
        <v>77.0</v>
      </c>
      <c r="AW22" s="162">
        <v>190751.896248</v>
      </c>
      <c r="AX22" s="162">
        <v>97272.0</v>
      </c>
      <c r="AY22" s="162">
        <v>1010787.8571440001</v>
      </c>
      <c r="AZ22" s="163">
        <v>10.391354728431615</v>
      </c>
      <c r="BA22" s="1"/>
      <c r="BB22" s="1"/>
      <c r="BC22" s="1"/>
      <c r="BD22" s="1"/>
      <c r="BE22" s="83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</row>
    <row r="23" ht="15.75" customHeight="1">
      <c r="A23" s="1"/>
      <c r="B23" s="71" t="s">
        <v>42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3"/>
      <c r="X23" s="1"/>
      <c r="Y23" s="1"/>
      <c r="Z23" s="1"/>
      <c r="AA23" s="1"/>
      <c r="AB23" s="1"/>
      <c r="AC23" s="1"/>
      <c r="AD23" s="71" t="s">
        <v>42</v>
      </c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3"/>
      <c r="AZ23" s="1"/>
      <c r="BA23" s="1"/>
      <c r="BB23" s="1"/>
      <c r="BC23" s="1"/>
      <c r="BD23" s="1"/>
      <c r="BE23" s="1"/>
      <c r="BF23" s="71" t="s">
        <v>42</v>
      </c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3"/>
      <c r="CB23" s="1"/>
    </row>
    <row r="24" ht="12.75" customHeight="1">
      <c r="A24" s="18">
        <v>1.0</v>
      </c>
      <c r="B24" s="90">
        <f t="shared" ref="B24:W24" si="38">IF(ISBLANK(B6),"",B6*100/B$21)</f>
        <v>99.66415272</v>
      </c>
      <c r="C24" s="91">
        <f t="shared" si="38"/>
        <v>99.53750715</v>
      </c>
      <c r="D24" s="92">
        <f t="shared" si="38"/>
        <v>99.15223</v>
      </c>
      <c r="E24" s="92">
        <f t="shared" si="38"/>
        <v>99.15270104</v>
      </c>
      <c r="F24" s="90">
        <f t="shared" si="38"/>
        <v>98.41227485</v>
      </c>
      <c r="G24" s="91">
        <f t="shared" si="38"/>
        <v>98.43362607</v>
      </c>
      <c r="H24" s="92">
        <f t="shared" si="38"/>
        <v>97.23978087</v>
      </c>
      <c r="I24" s="92">
        <f t="shared" si="38"/>
        <v>97.14381914</v>
      </c>
      <c r="J24" s="90">
        <f t="shared" si="38"/>
        <v>95.81935044</v>
      </c>
      <c r="K24" s="91">
        <f t="shared" si="38"/>
        <v>95.6848338</v>
      </c>
      <c r="L24" s="92">
        <f t="shared" si="38"/>
        <v>93.28737896</v>
      </c>
      <c r="M24" s="92">
        <f t="shared" si="38"/>
        <v>93.18921371</v>
      </c>
      <c r="N24" s="90">
        <f t="shared" si="38"/>
        <v>87.96865396</v>
      </c>
      <c r="O24" s="91">
        <f t="shared" si="38"/>
        <v>87.28645604</v>
      </c>
      <c r="P24" s="92">
        <f t="shared" si="38"/>
        <v>72.93156282</v>
      </c>
      <c r="Q24" s="92">
        <f t="shared" si="38"/>
        <v>71.93323826</v>
      </c>
      <c r="R24" s="90">
        <f t="shared" si="38"/>
        <v>39.04282116</v>
      </c>
      <c r="S24" s="91">
        <f t="shared" si="38"/>
        <v>32.3665738</v>
      </c>
      <c r="T24" s="90">
        <f t="shared" si="38"/>
        <v>6.034482759</v>
      </c>
      <c r="U24" s="91">
        <f t="shared" si="38"/>
        <v>1.574363403</v>
      </c>
      <c r="V24" s="90">
        <f t="shared" si="38"/>
        <v>96.17106537</v>
      </c>
      <c r="W24" s="23">
        <f t="shared" si="38"/>
        <v>56.7269426</v>
      </c>
      <c r="X24" s="1"/>
      <c r="Y24" s="1"/>
      <c r="Z24" s="1"/>
      <c r="AA24" s="1"/>
      <c r="AB24" s="1"/>
      <c r="AC24" s="18">
        <v>1.0</v>
      </c>
      <c r="AD24" s="90">
        <f t="shared" ref="AD24:AY24" si="39">AD6*100/AD$21</f>
        <v>99.46234464</v>
      </c>
      <c r="AE24" s="91">
        <f t="shared" si="39"/>
        <v>99.2272715</v>
      </c>
      <c r="AF24" s="92">
        <f t="shared" si="39"/>
        <v>98.28002706</v>
      </c>
      <c r="AG24" s="92">
        <f t="shared" si="39"/>
        <v>98.3577788</v>
      </c>
      <c r="AH24" s="90">
        <f t="shared" si="39"/>
        <v>97.88722442</v>
      </c>
      <c r="AI24" s="91">
        <f t="shared" si="39"/>
        <v>97.86129176</v>
      </c>
      <c r="AJ24" s="92">
        <f t="shared" si="39"/>
        <v>96.8210952</v>
      </c>
      <c r="AK24" s="92">
        <f t="shared" si="39"/>
        <v>96.75408001</v>
      </c>
      <c r="AL24" s="90">
        <f t="shared" si="39"/>
        <v>95.64880854</v>
      </c>
      <c r="AM24" s="91">
        <f t="shared" si="39"/>
        <v>95.5286425</v>
      </c>
      <c r="AN24" s="92">
        <f t="shared" si="39"/>
        <v>92.99187241</v>
      </c>
      <c r="AO24" s="92">
        <f t="shared" si="39"/>
        <v>92.91183644</v>
      </c>
      <c r="AP24" s="90">
        <f t="shared" si="39"/>
        <v>88.14868805</v>
      </c>
      <c r="AQ24" s="91">
        <f t="shared" si="39"/>
        <v>87.46006877</v>
      </c>
      <c r="AR24" s="92">
        <f t="shared" si="39"/>
        <v>71.79741807</v>
      </c>
      <c r="AS24" s="92">
        <f t="shared" si="39"/>
        <v>70.58108611</v>
      </c>
      <c r="AT24" s="90">
        <f t="shared" si="39"/>
        <v>43.84236453</v>
      </c>
      <c r="AU24" s="91">
        <f t="shared" si="39"/>
        <v>36.65365141</v>
      </c>
      <c r="AV24" s="90">
        <f t="shared" si="39"/>
        <v>4.761904762</v>
      </c>
      <c r="AW24" s="91">
        <f t="shared" si="39"/>
        <v>1.138839804</v>
      </c>
      <c r="AX24" s="90">
        <f t="shared" si="39"/>
        <v>96.03265971</v>
      </c>
      <c r="AY24" s="23">
        <f t="shared" si="39"/>
        <v>61.59746533</v>
      </c>
      <c r="AZ24" s="1"/>
      <c r="BA24" s="1"/>
      <c r="BB24" s="1"/>
      <c r="BC24" s="1"/>
      <c r="BD24" s="1"/>
      <c r="BE24" s="18">
        <v>1.0</v>
      </c>
      <c r="BF24" s="90">
        <f t="shared" ref="BF24:CA24" si="40">BF6*100/BF$21</f>
        <v>99.80712618</v>
      </c>
      <c r="BG24" s="91">
        <f t="shared" si="40"/>
        <v>99.76206446</v>
      </c>
      <c r="BH24" s="92">
        <f t="shared" si="40"/>
        <v>99.47253313</v>
      </c>
      <c r="BI24" s="92">
        <f t="shared" si="40"/>
        <v>99.48994866</v>
      </c>
      <c r="BJ24" s="90">
        <f t="shared" si="40"/>
        <v>99.06284454</v>
      </c>
      <c r="BK24" s="91">
        <f t="shared" si="40"/>
        <v>99.03140074</v>
      </c>
      <c r="BL24" s="92">
        <f t="shared" si="40"/>
        <v>98.24165531</v>
      </c>
      <c r="BM24" s="92">
        <f t="shared" si="40"/>
        <v>98.15733572</v>
      </c>
      <c r="BN24" s="90">
        <f t="shared" si="40"/>
        <v>97.00592683</v>
      </c>
      <c r="BO24" s="91">
        <f t="shared" si="40"/>
        <v>96.8719276</v>
      </c>
      <c r="BP24" s="92">
        <f t="shared" si="40"/>
        <v>94.24948595</v>
      </c>
      <c r="BQ24" s="92">
        <f t="shared" si="40"/>
        <v>94.08907877</v>
      </c>
      <c r="BR24" s="90">
        <f t="shared" si="40"/>
        <v>89.30467435</v>
      </c>
      <c r="BS24" s="91">
        <f t="shared" si="40"/>
        <v>88.64803036</v>
      </c>
      <c r="BT24" s="92">
        <f t="shared" si="40"/>
        <v>72.970562</v>
      </c>
      <c r="BU24" s="92">
        <f t="shared" si="40"/>
        <v>71.67366553</v>
      </c>
      <c r="BV24" s="90">
        <f t="shared" si="40"/>
        <v>42.21635884</v>
      </c>
      <c r="BW24" s="91">
        <f t="shared" si="40"/>
        <v>34.001177</v>
      </c>
      <c r="BX24" s="90">
        <f t="shared" si="40"/>
        <v>9.090909091</v>
      </c>
      <c r="BY24" s="91">
        <f t="shared" si="40"/>
        <v>2.668991795</v>
      </c>
      <c r="BZ24" s="90">
        <f t="shared" si="40"/>
        <v>96.46866519</v>
      </c>
      <c r="CA24" s="23">
        <f t="shared" si="40"/>
        <v>70.46413245</v>
      </c>
      <c r="CB24" s="1"/>
    </row>
    <row r="25" ht="12.75" customHeight="1">
      <c r="A25" s="24">
        <v>2.0</v>
      </c>
      <c r="B25" s="105">
        <f t="shared" ref="B25:W25" si="41">IF(ISBLANK(B7),"",B7*100/B$21)</f>
        <v>0.1944378977</v>
      </c>
      <c r="C25" s="106">
        <f t="shared" si="41"/>
        <v>0.2831699357</v>
      </c>
      <c r="D25" s="107">
        <f t="shared" si="41"/>
        <v>0.8201253225</v>
      </c>
      <c r="E25" s="107">
        <f t="shared" si="41"/>
        <v>0.8169283329</v>
      </c>
      <c r="F25" s="105">
        <f t="shared" si="41"/>
        <v>1.567711808</v>
      </c>
      <c r="G25" s="106">
        <f t="shared" si="41"/>
        <v>1.546928927</v>
      </c>
      <c r="H25" s="107">
        <f t="shared" si="41"/>
        <v>2.675937632</v>
      </c>
      <c r="I25" s="107">
        <f t="shared" si="41"/>
        <v>2.761051154</v>
      </c>
      <c r="J25" s="105">
        <f t="shared" si="41"/>
        <v>3.907627552</v>
      </c>
      <c r="K25" s="106">
        <f t="shared" si="41"/>
        <v>4.033086651</v>
      </c>
      <c r="L25" s="107">
        <f t="shared" si="41"/>
        <v>6.047923847</v>
      </c>
      <c r="M25" s="107">
        <f t="shared" si="41"/>
        <v>6.121773501</v>
      </c>
      <c r="N25" s="105">
        <f t="shared" si="41"/>
        <v>9.741856177</v>
      </c>
      <c r="O25" s="106">
        <f t="shared" si="41"/>
        <v>10.14156957</v>
      </c>
      <c r="P25" s="107">
        <f t="shared" si="41"/>
        <v>17.05822268</v>
      </c>
      <c r="Q25" s="107">
        <f t="shared" si="41"/>
        <v>17.26739698</v>
      </c>
      <c r="R25" s="105">
        <f t="shared" si="41"/>
        <v>22.67002519</v>
      </c>
      <c r="S25" s="106">
        <f t="shared" si="41"/>
        <v>21.29236676</v>
      </c>
      <c r="T25" s="105">
        <f t="shared" si="41"/>
        <v>7.75862069</v>
      </c>
      <c r="U25" s="106">
        <f t="shared" si="41"/>
        <v>3.975252404</v>
      </c>
      <c r="V25" s="105">
        <f t="shared" si="41"/>
        <v>3.17895524</v>
      </c>
      <c r="W25" s="28">
        <f t="shared" si="41"/>
        <v>7.126091991</v>
      </c>
      <c r="X25" s="1"/>
      <c r="Y25" s="1"/>
      <c r="Z25" s="1"/>
      <c r="AA25" s="1"/>
      <c r="AB25" s="1"/>
      <c r="AC25" s="24">
        <v>2.0</v>
      </c>
      <c r="AD25" s="105">
        <f t="shared" ref="AD25:AY25" si="42">AD7*100/AD$21</f>
        <v>0.5337593018</v>
      </c>
      <c r="AE25" s="106">
        <f t="shared" si="42"/>
        <v>0.7645052901</v>
      </c>
      <c r="AF25" s="107">
        <f t="shared" si="42"/>
        <v>1.710310175</v>
      </c>
      <c r="AG25" s="107">
        <f t="shared" si="42"/>
        <v>1.633757376</v>
      </c>
      <c r="AH25" s="105">
        <f t="shared" si="42"/>
        <v>2.077444884</v>
      </c>
      <c r="AI25" s="106">
        <f t="shared" si="42"/>
        <v>2.101803401</v>
      </c>
      <c r="AJ25" s="107">
        <f t="shared" si="42"/>
        <v>3.036951004</v>
      </c>
      <c r="AK25" s="107">
        <f t="shared" si="42"/>
        <v>3.094663879</v>
      </c>
      <c r="AL25" s="105">
        <f t="shared" si="42"/>
        <v>4.030519157</v>
      </c>
      <c r="AM25" s="106">
        <f t="shared" si="42"/>
        <v>4.133717946</v>
      </c>
      <c r="AN25" s="107">
        <f t="shared" si="42"/>
        <v>6.264376629</v>
      </c>
      <c r="AO25" s="107">
        <f t="shared" si="42"/>
        <v>6.326795382</v>
      </c>
      <c r="AP25" s="105">
        <f t="shared" si="42"/>
        <v>9.635568513</v>
      </c>
      <c r="AQ25" s="106">
        <f t="shared" si="42"/>
        <v>10.09218616</v>
      </c>
      <c r="AR25" s="107">
        <f t="shared" si="42"/>
        <v>17.87487587</v>
      </c>
      <c r="AS25" s="107">
        <f t="shared" si="42"/>
        <v>18.42161442</v>
      </c>
      <c r="AT25" s="105">
        <f t="shared" si="42"/>
        <v>19.95073892</v>
      </c>
      <c r="AU25" s="106">
        <f t="shared" si="42"/>
        <v>19.18795872</v>
      </c>
      <c r="AV25" s="105">
        <f t="shared" si="42"/>
        <v>9.523809524</v>
      </c>
      <c r="AW25" s="106">
        <f t="shared" si="42"/>
        <v>5.289353614</v>
      </c>
      <c r="AX25" s="105">
        <f t="shared" si="42"/>
        <v>3.358070172</v>
      </c>
      <c r="AY25" s="28">
        <f t="shared" si="42"/>
        <v>7.771364728</v>
      </c>
      <c r="AZ25" s="1"/>
      <c r="BA25" s="1"/>
      <c r="BB25" s="1"/>
      <c r="BC25" s="1"/>
      <c r="BD25" s="1"/>
      <c r="BE25" s="24">
        <v>2.0</v>
      </c>
      <c r="BF25" s="105">
        <f t="shared" ref="BF25:CA25" si="43">BF7*100/BF$21</f>
        <v>0.1928738199</v>
      </c>
      <c r="BG25" s="106">
        <f t="shared" si="43"/>
        <v>0.2379355385</v>
      </c>
      <c r="BH25" s="107">
        <f t="shared" si="43"/>
        <v>0.5274668725</v>
      </c>
      <c r="BI25" s="107">
        <f t="shared" si="43"/>
        <v>0.5100513407</v>
      </c>
      <c r="BJ25" s="105">
        <f t="shared" si="43"/>
        <v>0.9371554576</v>
      </c>
      <c r="BK25" s="106">
        <f t="shared" si="43"/>
        <v>0.9685992608</v>
      </c>
      <c r="BL25" s="107">
        <f t="shared" si="43"/>
        <v>1.698739782</v>
      </c>
      <c r="BM25" s="107">
        <f t="shared" si="43"/>
        <v>1.777456637</v>
      </c>
      <c r="BN25" s="105">
        <f t="shared" si="43"/>
        <v>2.845902309</v>
      </c>
      <c r="BO25" s="106">
        <f t="shared" si="43"/>
        <v>2.962991274</v>
      </c>
      <c r="BP25" s="107">
        <f t="shared" si="43"/>
        <v>5.311857437</v>
      </c>
      <c r="BQ25" s="107">
        <f t="shared" si="43"/>
        <v>5.423868651</v>
      </c>
      <c r="BR25" s="105">
        <f t="shared" si="43"/>
        <v>8.727178558</v>
      </c>
      <c r="BS25" s="106">
        <f t="shared" si="43"/>
        <v>9.099870196</v>
      </c>
      <c r="BT25" s="107">
        <f t="shared" si="43"/>
        <v>17.573595</v>
      </c>
      <c r="BU25" s="107">
        <f t="shared" si="43"/>
        <v>18.3957352</v>
      </c>
      <c r="BV25" s="105">
        <f t="shared" si="43"/>
        <v>21.89973615</v>
      </c>
      <c r="BW25" s="106">
        <f t="shared" si="43"/>
        <v>21.19529679</v>
      </c>
      <c r="BX25" s="105">
        <f t="shared" si="43"/>
        <v>9.090909091</v>
      </c>
      <c r="BY25" s="106">
        <f t="shared" si="43"/>
        <v>2.790619703</v>
      </c>
      <c r="BZ25" s="105">
        <f t="shared" si="43"/>
        <v>2.951517395</v>
      </c>
      <c r="CA25" s="28">
        <f t="shared" si="43"/>
        <v>7.095792435</v>
      </c>
      <c r="CB25" s="1"/>
    </row>
    <row r="26" ht="12.75" customHeight="1">
      <c r="A26" s="24">
        <v>3.0</v>
      </c>
      <c r="B26" s="105" t="str">
        <f t="shared" ref="B26:W26" si="44">IF(ISBLANK(B8),"",B8*100/B$21)</f>
        <v/>
      </c>
      <c r="C26" s="106" t="str">
        <f t="shared" si="44"/>
        <v/>
      </c>
      <c r="D26" s="107">
        <f t="shared" si="44"/>
        <v>0.02764467379</v>
      </c>
      <c r="E26" s="107">
        <f t="shared" si="44"/>
        <v>0.03037062296</v>
      </c>
      <c r="F26" s="105">
        <f t="shared" si="44"/>
        <v>0.01334222815</v>
      </c>
      <c r="G26" s="106">
        <f t="shared" si="44"/>
        <v>0.01338687283</v>
      </c>
      <c r="H26" s="107">
        <f t="shared" si="44"/>
        <v>0.08428150021</v>
      </c>
      <c r="I26" s="107">
        <f t="shared" si="44"/>
        <v>0.09512970477</v>
      </c>
      <c r="J26" s="105">
        <f t="shared" si="44"/>
        <v>0.2388942608</v>
      </c>
      <c r="K26" s="106">
        <f t="shared" si="44"/>
        <v>0.2472848657</v>
      </c>
      <c r="L26" s="107">
        <f t="shared" si="44"/>
        <v>0.5333989824</v>
      </c>
      <c r="M26" s="107">
        <f t="shared" si="44"/>
        <v>0.5448781997</v>
      </c>
      <c r="N26" s="105">
        <f t="shared" si="44"/>
        <v>1.628764597</v>
      </c>
      <c r="O26" s="106">
        <f t="shared" si="44"/>
        <v>1.790483646</v>
      </c>
      <c r="P26" s="107">
        <f t="shared" si="44"/>
        <v>5.107252298</v>
      </c>
      <c r="Q26" s="107">
        <f t="shared" si="44"/>
        <v>5.623565934</v>
      </c>
      <c r="R26" s="105">
        <f t="shared" si="44"/>
        <v>8.564231738</v>
      </c>
      <c r="S26" s="106">
        <f t="shared" si="44"/>
        <v>9.540092867</v>
      </c>
      <c r="T26" s="105">
        <f t="shared" si="44"/>
        <v>10.34482759</v>
      </c>
      <c r="U26" s="106">
        <f t="shared" si="44"/>
        <v>4.406844936</v>
      </c>
      <c r="V26" s="105">
        <f t="shared" si="44"/>
        <v>0.320196336</v>
      </c>
      <c r="W26" s="28">
        <f t="shared" si="44"/>
        <v>2.875966613</v>
      </c>
      <c r="X26" s="1"/>
      <c r="Y26" s="1"/>
      <c r="Z26" s="1"/>
      <c r="AA26" s="1"/>
      <c r="AB26" s="1"/>
      <c r="AC26" s="24">
        <v>3.0</v>
      </c>
      <c r="AD26" s="105">
        <f t="shared" ref="AD26:AY26" si="45">AD8*100/AD$21</f>
        <v>0.003896053298</v>
      </c>
      <c r="AE26" s="106">
        <f t="shared" si="45"/>
        <v>0.008223211619</v>
      </c>
      <c r="AF26" s="107">
        <f t="shared" si="45"/>
        <v>0.00966276935</v>
      </c>
      <c r="AG26" s="107">
        <f t="shared" si="45"/>
        <v>0.00846382231</v>
      </c>
      <c r="AH26" s="105">
        <f t="shared" si="45"/>
        <v>0.02826455625</v>
      </c>
      <c r="AI26" s="106">
        <f t="shared" si="45"/>
        <v>0.02780893041</v>
      </c>
      <c r="AJ26" s="107">
        <f t="shared" si="45"/>
        <v>0.1333505399</v>
      </c>
      <c r="AK26" s="107">
        <f t="shared" si="45"/>
        <v>0.1405163365</v>
      </c>
      <c r="AL26" s="105">
        <f t="shared" si="45"/>
        <v>0.243268646</v>
      </c>
      <c r="AM26" s="106">
        <f t="shared" si="45"/>
        <v>0.2579022517</v>
      </c>
      <c r="AN26" s="107">
        <f t="shared" si="45"/>
        <v>0.598067781</v>
      </c>
      <c r="AO26" s="107">
        <f t="shared" si="45"/>
        <v>0.5981123165</v>
      </c>
      <c r="AP26" s="105">
        <f t="shared" si="45"/>
        <v>1.720116618</v>
      </c>
      <c r="AQ26" s="106">
        <f t="shared" si="45"/>
        <v>1.877427142</v>
      </c>
      <c r="AR26" s="107">
        <f t="shared" si="45"/>
        <v>5.163853029</v>
      </c>
      <c r="AS26" s="107">
        <f t="shared" si="45"/>
        <v>5.41880986</v>
      </c>
      <c r="AT26" s="105">
        <f t="shared" si="45"/>
        <v>10.09852217</v>
      </c>
      <c r="AU26" s="106">
        <f t="shared" si="45"/>
        <v>10.94467991</v>
      </c>
      <c r="AV26" s="105">
        <f t="shared" si="45"/>
        <v>6.666666667</v>
      </c>
      <c r="AW26" s="106">
        <f t="shared" si="45"/>
        <v>2.222587591</v>
      </c>
      <c r="AX26" s="105">
        <f t="shared" si="45"/>
        <v>0.3338587698</v>
      </c>
      <c r="AY26" s="28">
        <f t="shared" si="45"/>
        <v>2.239659278</v>
      </c>
      <c r="AZ26" s="1"/>
      <c r="BA26" s="1"/>
      <c r="BB26" s="1"/>
      <c r="BC26" s="1"/>
      <c r="BD26" s="1"/>
      <c r="BE26" s="24">
        <v>3.0</v>
      </c>
      <c r="BF26" s="105"/>
      <c r="BG26" s="106"/>
      <c r="BH26" s="107"/>
      <c r="BI26" s="107"/>
      <c r="BJ26" s="105"/>
      <c r="BK26" s="106"/>
      <c r="BL26" s="107">
        <f t="shared" ref="BL26:CA26" si="46">BL8*100/BL$21</f>
        <v>0.05960490463</v>
      </c>
      <c r="BM26" s="107">
        <f t="shared" si="46"/>
        <v>0.06520763881</v>
      </c>
      <c r="BN26" s="105">
        <f t="shared" si="46"/>
        <v>0.1379521766</v>
      </c>
      <c r="BO26" s="106">
        <f t="shared" si="46"/>
        <v>0.1541294101</v>
      </c>
      <c r="BP26" s="107">
        <f t="shared" si="46"/>
        <v>0.3838245374</v>
      </c>
      <c r="BQ26" s="107">
        <f t="shared" si="46"/>
        <v>0.4150380081</v>
      </c>
      <c r="BR26" s="105">
        <f t="shared" si="46"/>
        <v>1.424316975</v>
      </c>
      <c r="BS26" s="106">
        <f t="shared" si="46"/>
        <v>1.569467406</v>
      </c>
      <c r="BT26" s="107">
        <f t="shared" si="46"/>
        <v>4.817127565</v>
      </c>
      <c r="BU26" s="107">
        <f t="shared" si="46"/>
        <v>5.008904615</v>
      </c>
      <c r="BV26" s="105">
        <f t="shared" si="46"/>
        <v>10.81794195</v>
      </c>
      <c r="BW26" s="106">
        <f t="shared" si="46"/>
        <v>13.77752609</v>
      </c>
      <c r="BX26" s="105">
        <f t="shared" si="46"/>
        <v>6.493506494</v>
      </c>
      <c r="BY26" s="106">
        <f t="shared" si="46"/>
        <v>2.234750091</v>
      </c>
      <c r="BZ26" s="105">
        <f t="shared" si="46"/>
        <v>0.3156098363</v>
      </c>
      <c r="CA26" s="28">
        <f t="shared" si="46"/>
        <v>2.245847447</v>
      </c>
      <c r="CB26" s="1"/>
    </row>
    <row r="27" ht="12.75" customHeight="1">
      <c r="A27" s="24">
        <v>4.0</v>
      </c>
      <c r="B27" s="105" t="str">
        <f t="shared" ref="B27:W27" si="47">IF(ISBLANK(B9),"",B9*100/B$21)</f>
        <v/>
      </c>
      <c r="C27" s="106" t="str">
        <f t="shared" si="47"/>
        <v/>
      </c>
      <c r="D27" s="107" t="str">
        <f t="shared" si="47"/>
        <v/>
      </c>
      <c r="E27" s="107" t="str">
        <f t="shared" si="47"/>
        <v/>
      </c>
      <c r="F27" s="105">
        <f t="shared" si="47"/>
        <v>0.006671114076</v>
      </c>
      <c r="G27" s="106">
        <f t="shared" si="47"/>
        <v>0.006058127195</v>
      </c>
      <c r="H27" s="107" t="str">
        <f t="shared" si="47"/>
        <v/>
      </c>
      <c r="I27" s="107" t="str">
        <f t="shared" si="47"/>
        <v/>
      </c>
      <c r="J27" s="105">
        <f t="shared" si="47"/>
        <v>0.01706387577</v>
      </c>
      <c r="K27" s="106">
        <f t="shared" si="47"/>
        <v>0.01631692956</v>
      </c>
      <c r="L27" s="107">
        <f t="shared" si="47"/>
        <v>0.1148859347</v>
      </c>
      <c r="M27" s="107">
        <f t="shared" si="47"/>
        <v>0.1255249115</v>
      </c>
      <c r="N27" s="105">
        <f t="shared" si="47"/>
        <v>0.3534111862</v>
      </c>
      <c r="O27" s="106">
        <f t="shared" si="47"/>
        <v>0.4215122675</v>
      </c>
      <c r="P27" s="107">
        <f t="shared" si="47"/>
        <v>1.940755873</v>
      </c>
      <c r="Q27" s="107">
        <f t="shared" si="47"/>
        <v>2.080270989</v>
      </c>
      <c r="R27" s="105">
        <f t="shared" si="47"/>
        <v>6.549118388</v>
      </c>
      <c r="S27" s="106">
        <f t="shared" si="47"/>
        <v>7.814511267</v>
      </c>
      <c r="T27" s="105">
        <f t="shared" si="47"/>
        <v>8.620689655</v>
      </c>
      <c r="U27" s="106">
        <f t="shared" si="47"/>
        <v>4.587201864</v>
      </c>
      <c r="V27" s="105">
        <f t="shared" si="47"/>
        <v>0.0920324798</v>
      </c>
      <c r="W27" s="28">
        <f t="shared" si="47"/>
        <v>2.284285446</v>
      </c>
      <c r="X27" s="1"/>
      <c r="Y27" s="1"/>
      <c r="Z27" s="1"/>
      <c r="AA27" s="1"/>
      <c r="AB27" s="1"/>
      <c r="AC27" s="24">
        <v>4.0</v>
      </c>
      <c r="AD27" s="105"/>
      <c r="AE27" s="106"/>
      <c r="AF27" s="107"/>
      <c r="AG27" s="107"/>
      <c r="AH27" s="105">
        <f t="shared" ref="AH27:AY27" si="48">AH9*100/AH$21</f>
        <v>0.007066139062</v>
      </c>
      <c r="AI27" s="106">
        <f t="shared" si="48"/>
        <v>0.00909590931</v>
      </c>
      <c r="AJ27" s="107">
        <f t="shared" si="48"/>
        <v>0.008603260636</v>
      </c>
      <c r="AK27" s="107">
        <f t="shared" si="48"/>
        <v>0.01073977025</v>
      </c>
      <c r="AL27" s="105">
        <f t="shared" si="48"/>
        <v>0.05528832863</v>
      </c>
      <c r="AM27" s="106">
        <f t="shared" si="48"/>
        <v>0.05600573488</v>
      </c>
      <c r="AN27" s="107">
        <f t="shared" si="48"/>
        <v>0.1073454992</v>
      </c>
      <c r="AO27" s="107">
        <f t="shared" si="48"/>
        <v>0.1253054737</v>
      </c>
      <c r="AP27" s="105">
        <f t="shared" si="48"/>
        <v>0.3206997085</v>
      </c>
      <c r="AQ27" s="106">
        <f t="shared" si="48"/>
        <v>0.3629229554</v>
      </c>
      <c r="AR27" s="107">
        <f t="shared" si="48"/>
        <v>2.581926514</v>
      </c>
      <c r="AS27" s="107">
        <f t="shared" si="48"/>
        <v>2.763242284</v>
      </c>
      <c r="AT27" s="105">
        <f t="shared" si="48"/>
        <v>7.389162562</v>
      </c>
      <c r="AU27" s="106">
        <f t="shared" si="48"/>
        <v>9.553614157</v>
      </c>
      <c r="AV27" s="105">
        <f t="shared" si="48"/>
        <v>7.619047619</v>
      </c>
      <c r="AW27" s="106">
        <f t="shared" si="48"/>
        <v>4.495813262</v>
      </c>
      <c r="AX27" s="105">
        <f t="shared" si="48"/>
        <v>0.1000690742</v>
      </c>
      <c r="AY27" s="28">
        <f t="shared" si="48"/>
        <v>2.208574789</v>
      </c>
      <c r="AZ27" s="1"/>
      <c r="BA27" s="1"/>
      <c r="BB27" s="1"/>
      <c r="BC27" s="1"/>
      <c r="BD27" s="1"/>
      <c r="BE27" s="24">
        <v>4.0</v>
      </c>
      <c r="BF27" s="105"/>
      <c r="BG27" s="106"/>
      <c r="BH27" s="107"/>
      <c r="BI27" s="107"/>
      <c r="BJ27" s="105"/>
      <c r="BK27" s="106"/>
      <c r="BL27" s="107"/>
      <c r="BM27" s="107"/>
      <c r="BN27" s="105">
        <f t="shared" ref="BN27:CA27" si="49">BN9*100/BN$21</f>
        <v>0.01021867975</v>
      </c>
      <c r="BO27" s="106">
        <f t="shared" si="49"/>
        <v>0.01095171833</v>
      </c>
      <c r="BP27" s="107">
        <f t="shared" si="49"/>
        <v>0.04112405757</v>
      </c>
      <c r="BQ27" s="107">
        <f t="shared" si="49"/>
        <v>0.0548270719</v>
      </c>
      <c r="BR27" s="105">
        <f t="shared" si="49"/>
        <v>0.3625534119</v>
      </c>
      <c r="BS27" s="106">
        <f t="shared" si="49"/>
        <v>0.4375846329</v>
      </c>
      <c r="BT27" s="107">
        <f t="shared" si="49"/>
        <v>2.586975914</v>
      </c>
      <c r="BU27" s="107">
        <f t="shared" si="49"/>
        <v>2.643209501</v>
      </c>
      <c r="BV27" s="105">
        <f t="shared" si="49"/>
        <v>6.596306069</v>
      </c>
      <c r="BW27" s="106">
        <f t="shared" si="49"/>
        <v>6.008065673</v>
      </c>
      <c r="BX27" s="105">
        <f t="shared" si="49"/>
        <v>6.493506494</v>
      </c>
      <c r="BY27" s="106">
        <f t="shared" si="49"/>
        <v>2.492237348</v>
      </c>
      <c r="BZ27" s="105">
        <f t="shared" si="49"/>
        <v>0.0976642816</v>
      </c>
      <c r="CA27" s="28">
        <f t="shared" si="49"/>
        <v>1.20925134</v>
      </c>
      <c r="CB27" s="1"/>
    </row>
    <row r="28" ht="12.75" customHeight="1">
      <c r="A28" s="24">
        <v>5.0</v>
      </c>
      <c r="B28" s="105">
        <f t="shared" ref="B28:W28" si="50">IF(ISBLANK(B10),"",B10*100/B$21)</f>
        <v>0.1414093802</v>
      </c>
      <c r="C28" s="106">
        <f t="shared" si="50"/>
        <v>0.1793229094</v>
      </c>
      <c r="D28" s="107" t="str">
        <f t="shared" si="50"/>
        <v/>
      </c>
      <c r="E28" s="107" t="str">
        <f t="shared" si="50"/>
        <v/>
      </c>
      <c r="F28" s="105" t="str">
        <f t="shared" si="50"/>
        <v/>
      </c>
      <c r="G28" s="106" t="str">
        <f t="shared" si="50"/>
        <v/>
      </c>
      <c r="H28" s="107" t="str">
        <f t="shared" si="50"/>
        <v/>
      </c>
      <c r="I28" s="107" t="str">
        <f t="shared" si="50"/>
        <v/>
      </c>
      <c r="J28" s="105">
        <f t="shared" si="50"/>
        <v>0.01137591718</v>
      </c>
      <c r="K28" s="106">
        <f t="shared" si="50"/>
        <v>0.01110779537</v>
      </c>
      <c r="L28" s="107">
        <f t="shared" si="50"/>
        <v>0.01641227638</v>
      </c>
      <c r="M28" s="107">
        <f t="shared" si="50"/>
        <v>0.01860967791</v>
      </c>
      <c r="N28" s="105">
        <f t="shared" si="50"/>
        <v>0.12292563</v>
      </c>
      <c r="O28" s="106">
        <f t="shared" si="50"/>
        <v>0.144593991</v>
      </c>
      <c r="P28" s="107">
        <f t="shared" si="50"/>
        <v>0.9193054137</v>
      </c>
      <c r="Q28" s="107">
        <f t="shared" si="50"/>
        <v>0.896716423</v>
      </c>
      <c r="R28" s="105">
        <f t="shared" si="50"/>
        <v>5.037783375</v>
      </c>
      <c r="S28" s="106">
        <f t="shared" si="50"/>
        <v>6.038146118</v>
      </c>
      <c r="T28" s="105">
        <f t="shared" si="50"/>
        <v>7.75862069</v>
      </c>
      <c r="U28" s="106">
        <f t="shared" si="50"/>
        <v>3.025206143</v>
      </c>
      <c r="V28" s="105">
        <f t="shared" si="50"/>
        <v>0.07094170318</v>
      </c>
      <c r="W28" s="28">
        <f t="shared" si="50"/>
        <v>1.506350721</v>
      </c>
      <c r="X28" s="164"/>
      <c r="Y28" s="1"/>
      <c r="Z28" s="1"/>
      <c r="AA28" s="1"/>
      <c r="AB28" s="1"/>
      <c r="AC28" s="24">
        <v>5.0</v>
      </c>
      <c r="AD28" s="105"/>
      <c r="AE28" s="106"/>
      <c r="AF28" s="107"/>
      <c r="AG28" s="107"/>
      <c r="AH28" s="105"/>
      <c r="AI28" s="106"/>
      <c r="AJ28" s="107"/>
      <c r="AK28" s="107"/>
      <c r="AL28" s="105">
        <f t="shared" ref="AL28:AY28" si="51">AL10*100/AL$21</f>
        <v>0.01658649859</v>
      </c>
      <c r="AM28" s="106">
        <f t="shared" si="51"/>
        <v>0.01938180855</v>
      </c>
      <c r="AN28" s="107">
        <f t="shared" si="51"/>
        <v>0.02300260696</v>
      </c>
      <c r="AO28" s="107">
        <f t="shared" si="51"/>
        <v>0.0202949984</v>
      </c>
      <c r="AP28" s="105">
        <f t="shared" si="51"/>
        <v>0.08746355685</v>
      </c>
      <c r="AQ28" s="106">
        <f t="shared" si="51"/>
        <v>0.1032605659</v>
      </c>
      <c r="AR28" s="107">
        <f t="shared" si="51"/>
        <v>1.092353525</v>
      </c>
      <c r="AS28" s="107">
        <f t="shared" si="51"/>
        <v>1.095822388</v>
      </c>
      <c r="AT28" s="105">
        <f t="shared" si="51"/>
        <v>4.679802956</v>
      </c>
      <c r="AU28" s="106">
        <f t="shared" si="51"/>
        <v>5.388928589</v>
      </c>
      <c r="AV28" s="105">
        <f t="shared" si="51"/>
        <v>4.761904762</v>
      </c>
      <c r="AW28" s="106">
        <f t="shared" si="51"/>
        <v>1.568163424</v>
      </c>
      <c r="AX28" s="105">
        <f t="shared" si="51"/>
        <v>0.04162165034</v>
      </c>
      <c r="AY28" s="28">
        <f t="shared" si="51"/>
        <v>0.9164850937</v>
      </c>
      <c r="AZ28" s="164"/>
      <c r="BA28" s="1"/>
      <c r="BB28" s="1"/>
      <c r="BC28" s="1"/>
      <c r="BD28" s="1"/>
      <c r="BE28" s="24">
        <v>5.0</v>
      </c>
      <c r="BF28" s="105"/>
      <c r="BG28" s="106"/>
      <c r="BH28" s="107"/>
      <c r="BI28" s="107"/>
      <c r="BJ28" s="105"/>
      <c r="BK28" s="106"/>
      <c r="BL28" s="107"/>
      <c r="BM28" s="107"/>
      <c r="BN28" s="105"/>
      <c r="BO28" s="106"/>
      <c r="BP28" s="107">
        <f t="shared" ref="BP28:CA28" si="52">BP10*100/BP$21</f>
        <v>0.006854009596</v>
      </c>
      <c r="BQ28" s="107">
        <f t="shared" si="52"/>
        <v>0.009663742173</v>
      </c>
      <c r="BR28" s="105">
        <f t="shared" si="52"/>
        <v>0.1553800337</v>
      </c>
      <c r="BS28" s="106">
        <f t="shared" si="52"/>
        <v>0.2085799519</v>
      </c>
      <c r="BT28" s="107">
        <f t="shared" si="52"/>
        <v>0.9812667261</v>
      </c>
      <c r="BU28" s="107">
        <f t="shared" si="52"/>
        <v>1.05140394</v>
      </c>
      <c r="BV28" s="105">
        <f t="shared" si="52"/>
        <v>5.277044855</v>
      </c>
      <c r="BW28" s="106">
        <f t="shared" si="52"/>
        <v>6.424911872</v>
      </c>
      <c r="BX28" s="105">
        <f t="shared" si="52"/>
        <v>3.896103896</v>
      </c>
      <c r="BY28" s="106">
        <f t="shared" si="52"/>
        <v>0.8808984671</v>
      </c>
      <c r="BZ28" s="105">
        <f t="shared" si="52"/>
        <v>0.04831811827</v>
      </c>
      <c r="CA28" s="28">
        <f t="shared" si="52"/>
        <v>0.7567786128</v>
      </c>
      <c r="CB28" s="1"/>
    </row>
    <row r="29" ht="12.75" customHeight="1">
      <c r="A29" s="24">
        <v>6.0</v>
      </c>
      <c r="B29" s="105" t="str">
        <f t="shared" ref="B29:W29" si="53">IF(ISBLANK(B11),"",B11*100/B$21)</f>
        <v/>
      </c>
      <c r="C29" s="106" t="str">
        <f t="shared" si="53"/>
        <v/>
      </c>
      <c r="D29" s="107" t="str">
        <f t="shared" si="53"/>
        <v/>
      </c>
      <c r="E29" s="107" t="str">
        <f t="shared" si="53"/>
        <v/>
      </c>
      <c r="F29" s="105" t="str">
        <f t="shared" si="53"/>
        <v/>
      </c>
      <c r="G29" s="106" t="str">
        <f t="shared" si="53"/>
        <v/>
      </c>
      <c r="H29" s="107" t="str">
        <f t="shared" si="53"/>
        <v/>
      </c>
      <c r="I29" s="107" t="str">
        <f t="shared" si="53"/>
        <v/>
      </c>
      <c r="J29" s="105">
        <f t="shared" si="53"/>
        <v>0.005687958592</v>
      </c>
      <c r="K29" s="106">
        <f t="shared" si="53"/>
        <v>0.007369958472</v>
      </c>
      <c r="L29" s="107" t="str">
        <f t="shared" si="53"/>
        <v/>
      </c>
      <c r="M29" s="107" t="str">
        <f t="shared" si="53"/>
        <v/>
      </c>
      <c r="N29" s="105">
        <f t="shared" si="53"/>
        <v>0.12292563</v>
      </c>
      <c r="O29" s="106">
        <f t="shared" si="53"/>
        <v>0.143076286</v>
      </c>
      <c r="P29" s="107">
        <f t="shared" si="53"/>
        <v>0.9193054137</v>
      </c>
      <c r="Q29" s="107">
        <f t="shared" si="53"/>
        <v>1.054476113</v>
      </c>
      <c r="R29" s="105">
        <f t="shared" si="53"/>
        <v>4.785894207</v>
      </c>
      <c r="S29" s="106">
        <f t="shared" si="53"/>
        <v>6.298077202</v>
      </c>
      <c r="T29" s="105">
        <f t="shared" si="53"/>
        <v>4.310344828</v>
      </c>
      <c r="U29" s="106">
        <f t="shared" si="53"/>
        <v>1.391838303</v>
      </c>
      <c r="V29" s="105">
        <f t="shared" si="53"/>
        <v>0.04026420991</v>
      </c>
      <c r="W29" s="28">
        <f t="shared" si="53"/>
        <v>0.978439132</v>
      </c>
      <c r="X29" s="1"/>
      <c r="Y29" s="1"/>
      <c r="Z29" s="1"/>
      <c r="AA29" s="1"/>
      <c r="AB29" s="1"/>
      <c r="AC29" s="24">
        <v>6.0</v>
      </c>
      <c r="AD29" s="105"/>
      <c r="AE29" s="106"/>
      <c r="AF29" s="107"/>
      <c r="AG29" s="107"/>
      <c r="AH29" s="105"/>
      <c r="AI29" s="106"/>
      <c r="AJ29" s="107"/>
      <c r="AK29" s="107"/>
      <c r="AL29" s="105"/>
      <c r="AM29" s="106"/>
      <c r="AN29" s="107">
        <f t="shared" ref="AN29:AY29" si="54">AN11*100/AN$21</f>
        <v>0.01533507131</v>
      </c>
      <c r="AO29" s="107">
        <f t="shared" si="54"/>
        <v>0.01765539185</v>
      </c>
      <c r="AP29" s="105">
        <f t="shared" si="54"/>
        <v>0.0583090379</v>
      </c>
      <c r="AQ29" s="106">
        <f t="shared" si="54"/>
        <v>0.06807239514</v>
      </c>
      <c r="AR29" s="107">
        <f t="shared" si="54"/>
        <v>0.4965243297</v>
      </c>
      <c r="AS29" s="107">
        <f t="shared" si="54"/>
        <v>0.5036223219</v>
      </c>
      <c r="AT29" s="105">
        <f t="shared" si="54"/>
        <v>3.9408867</v>
      </c>
      <c r="AU29" s="106">
        <f t="shared" si="54"/>
        <v>5.188880268</v>
      </c>
      <c r="AV29" s="105">
        <f t="shared" si="54"/>
        <v>5.714285714</v>
      </c>
      <c r="AW29" s="106">
        <f t="shared" si="54"/>
        <v>3.829989214</v>
      </c>
      <c r="AX29" s="105">
        <f t="shared" si="54"/>
        <v>0.02922371194</v>
      </c>
      <c r="AY29" s="28">
        <f t="shared" si="54"/>
        <v>1.48757493</v>
      </c>
      <c r="AZ29" s="1"/>
      <c r="BA29" s="1"/>
      <c r="BB29" s="1"/>
      <c r="BC29" s="1"/>
      <c r="BD29" s="1"/>
      <c r="BE29" s="24">
        <v>6.0</v>
      </c>
      <c r="BF29" s="105"/>
      <c r="BG29" s="106"/>
      <c r="BH29" s="107"/>
      <c r="BI29" s="107"/>
      <c r="BJ29" s="105"/>
      <c r="BK29" s="106"/>
      <c r="BL29" s="107"/>
      <c r="BM29" s="107"/>
      <c r="BN29" s="105"/>
      <c r="BO29" s="106"/>
      <c r="BP29" s="107">
        <f t="shared" ref="BP29:CA29" si="55">BP11*100/BP$21</f>
        <v>0.006854009596</v>
      </c>
      <c r="BQ29" s="107">
        <f t="shared" si="55"/>
        <v>0.007523757281</v>
      </c>
      <c r="BR29" s="105">
        <f t="shared" si="55"/>
        <v>0.01294833614</v>
      </c>
      <c r="BS29" s="106">
        <f t="shared" si="55"/>
        <v>0.01961648635</v>
      </c>
      <c r="BT29" s="107">
        <f t="shared" si="55"/>
        <v>0.4460303301</v>
      </c>
      <c r="BU29" s="107">
        <f t="shared" si="55"/>
        <v>0.4701739998</v>
      </c>
      <c r="BV29" s="105">
        <f t="shared" si="55"/>
        <v>4.749340369</v>
      </c>
      <c r="BW29" s="106">
        <f t="shared" si="55"/>
        <v>5.800290576</v>
      </c>
      <c r="BX29" s="105">
        <f t="shared" si="55"/>
        <v>5.194805195</v>
      </c>
      <c r="BY29" s="106">
        <f t="shared" si="55"/>
        <v>1.903158014</v>
      </c>
      <c r="BZ29" s="105">
        <f t="shared" si="55"/>
        <v>0.02981330702</v>
      </c>
      <c r="CA29" s="28">
        <f t="shared" si="55"/>
        <v>0.8193002866</v>
      </c>
      <c r="CB29" s="1"/>
    </row>
    <row r="30" ht="12.75" customHeight="1">
      <c r="A30" s="24">
        <v>7.0</v>
      </c>
      <c r="B30" s="105" t="str">
        <f t="shared" ref="B30:W30" si="56">IF(ISBLANK(B12),"",B12*100/B$21)</f>
        <v/>
      </c>
      <c r="C30" s="106" t="str">
        <f t="shared" si="56"/>
        <v/>
      </c>
      <c r="D30" s="107" t="str">
        <f t="shared" si="56"/>
        <v/>
      </c>
      <c r="E30" s="107" t="str">
        <f t="shared" si="56"/>
        <v/>
      </c>
      <c r="F30" s="105" t="str">
        <f t="shared" si="56"/>
        <v/>
      </c>
      <c r="G30" s="106" t="str">
        <f t="shared" si="56"/>
        <v/>
      </c>
      <c r="H30" s="107" t="str">
        <f t="shared" si="56"/>
        <v/>
      </c>
      <c r="I30" s="107" t="str">
        <f t="shared" si="56"/>
        <v/>
      </c>
      <c r="J30" s="105" t="str">
        <f t="shared" si="56"/>
        <v/>
      </c>
      <c r="K30" s="106" t="str">
        <f t="shared" si="56"/>
        <v/>
      </c>
      <c r="L30" s="107" t="str">
        <f t="shared" si="56"/>
        <v/>
      </c>
      <c r="M30" s="107" t="str">
        <f t="shared" si="56"/>
        <v/>
      </c>
      <c r="N30" s="105">
        <f t="shared" si="56"/>
        <v>0.0307314075</v>
      </c>
      <c r="O30" s="106">
        <f t="shared" si="56"/>
        <v>0.03487779136</v>
      </c>
      <c r="P30" s="107">
        <f t="shared" si="56"/>
        <v>0.102145046</v>
      </c>
      <c r="Q30" s="107">
        <f t="shared" si="56"/>
        <v>0.1319913337</v>
      </c>
      <c r="R30" s="105">
        <f t="shared" si="56"/>
        <v>3.778337531</v>
      </c>
      <c r="S30" s="106">
        <f t="shared" si="56"/>
        <v>3.492570816</v>
      </c>
      <c r="T30" s="105">
        <f t="shared" si="56"/>
        <v>4.310344828</v>
      </c>
      <c r="U30" s="106">
        <f t="shared" si="56"/>
        <v>3.069554635</v>
      </c>
      <c r="V30" s="105">
        <f t="shared" si="56"/>
        <v>0.02204944828</v>
      </c>
      <c r="W30" s="28">
        <f t="shared" si="56"/>
        <v>1.282424629</v>
      </c>
      <c r="X30" s="1"/>
      <c r="Y30" s="1"/>
      <c r="Z30" s="1"/>
      <c r="AA30" s="1"/>
      <c r="AB30" s="1"/>
      <c r="AC30" s="24">
        <v>7.0</v>
      </c>
      <c r="AD30" s="105"/>
      <c r="AE30" s="106"/>
      <c r="AF30" s="107"/>
      <c r="AG30" s="107"/>
      <c r="AH30" s="105"/>
      <c r="AI30" s="106"/>
      <c r="AJ30" s="107"/>
      <c r="AK30" s="107"/>
      <c r="AL30" s="105"/>
      <c r="AM30" s="106"/>
      <c r="AN30" s="107"/>
      <c r="AO30" s="107"/>
      <c r="AP30" s="105"/>
      <c r="AQ30" s="106"/>
      <c r="AR30" s="107">
        <f t="shared" ref="AR30:AY30" si="57">AR12*100/AR$21</f>
        <v>0.5958291956</v>
      </c>
      <c r="AS30" s="107">
        <f t="shared" si="57"/>
        <v>0.7210321526</v>
      </c>
      <c r="AT30" s="105">
        <f t="shared" si="57"/>
        <v>2.709359606</v>
      </c>
      <c r="AU30" s="106">
        <f t="shared" si="57"/>
        <v>3.030551087</v>
      </c>
      <c r="AV30" s="105">
        <f t="shared" si="57"/>
        <v>5.714285714</v>
      </c>
      <c r="AW30" s="106">
        <f t="shared" si="57"/>
        <v>6.904789963</v>
      </c>
      <c r="AX30" s="105">
        <f t="shared" si="57"/>
        <v>0.02036804166</v>
      </c>
      <c r="AY30" s="28">
        <f t="shared" si="57"/>
        <v>2.190916358</v>
      </c>
      <c r="AZ30" s="1"/>
      <c r="BA30" s="1"/>
      <c r="BB30" s="1"/>
      <c r="BC30" s="1"/>
      <c r="BD30" s="1"/>
      <c r="BE30" s="24">
        <v>7.0</v>
      </c>
      <c r="BF30" s="105"/>
      <c r="BG30" s="106"/>
      <c r="BH30" s="107"/>
      <c r="BI30" s="107"/>
      <c r="BJ30" s="105"/>
      <c r="BK30" s="106"/>
      <c r="BL30" s="107"/>
      <c r="BM30" s="107"/>
      <c r="BN30" s="105"/>
      <c r="BO30" s="106"/>
      <c r="BP30" s="107"/>
      <c r="BQ30" s="107"/>
      <c r="BR30" s="105">
        <f t="shared" ref="BR30:CA30" si="58">BR12*100/BR$21</f>
        <v>0.01294833614</v>
      </c>
      <c r="BS30" s="106">
        <f t="shared" si="58"/>
        <v>0.01685097082</v>
      </c>
      <c r="BT30" s="107">
        <f t="shared" si="58"/>
        <v>0.4460303301</v>
      </c>
      <c r="BU30" s="107">
        <f t="shared" si="58"/>
        <v>0.5387920659</v>
      </c>
      <c r="BV30" s="105">
        <f t="shared" si="58"/>
        <v>3.957783641</v>
      </c>
      <c r="BW30" s="106">
        <f t="shared" si="58"/>
        <v>5.147877683</v>
      </c>
      <c r="BX30" s="105">
        <f t="shared" si="58"/>
        <v>5.194805195</v>
      </c>
      <c r="BY30" s="106">
        <f t="shared" si="58"/>
        <v>1.7999257</v>
      </c>
      <c r="BZ30" s="105">
        <f t="shared" si="58"/>
        <v>0.02570112674</v>
      </c>
      <c r="CA30" s="28">
        <f t="shared" si="58"/>
        <v>0.7555255942</v>
      </c>
      <c r="CB30" s="1"/>
    </row>
    <row r="31" ht="12.75" customHeight="1">
      <c r="A31" s="24">
        <v>8.0</v>
      </c>
      <c r="B31" s="105" t="str">
        <f t="shared" ref="B31:W31" si="59">IF(ISBLANK(B13),"",B13*100/B$21)</f>
        <v/>
      </c>
      <c r="C31" s="106" t="str">
        <f t="shared" si="59"/>
        <v/>
      </c>
      <c r="D31" s="107" t="str">
        <f t="shared" si="59"/>
        <v/>
      </c>
      <c r="E31" s="107" t="str">
        <f t="shared" si="59"/>
        <v/>
      </c>
      <c r="F31" s="105" t="str">
        <f t="shared" si="59"/>
        <v/>
      </c>
      <c r="G31" s="106" t="str">
        <f t="shared" si="59"/>
        <v/>
      </c>
      <c r="H31" s="107" t="str">
        <f t="shared" si="59"/>
        <v/>
      </c>
      <c r="I31" s="107" t="str">
        <f t="shared" si="59"/>
        <v/>
      </c>
      <c r="J31" s="105" t="str">
        <f t="shared" si="59"/>
        <v/>
      </c>
      <c r="K31" s="106" t="str">
        <f t="shared" si="59"/>
        <v/>
      </c>
      <c r="L31" s="107" t="str">
        <f t="shared" si="59"/>
        <v/>
      </c>
      <c r="M31" s="107" t="str">
        <f t="shared" si="59"/>
        <v/>
      </c>
      <c r="N31" s="105">
        <f t="shared" si="59"/>
        <v>0.0307314075</v>
      </c>
      <c r="O31" s="106">
        <f t="shared" si="59"/>
        <v>0.03743041136</v>
      </c>
      <c r="P31" s="107">
        <f t="shared" si="59"/>
        <v>0.5107252298</v>
      </c>
      <c r="Q31" s="107">
        <f t="shared" si="59"/>
        <v>0.4851657042</v>
      </c>
      <c r="R31" s="105">
        <f t="shared" si="59"/>
        <v>2.01511335</v>
      </c>
      <c r="S31" s="106">
        <f t="shared" si="59"/>
        <v>2.622146937</v>
      </c>
      <c r="T31" s="105">
        <f t="shared" si="59"/>
        <v>3.448275862</v>
      </c>
      <c r="U31" s="106">
        <f t="shared" si="59"/>
        <v>2.123478481</v>
      </c>
      <c r="V31" s="105">
        <f t="shared" si="59"/>
        <v>0.01821476163</v>
      </c>
      <c r="W31" s="28">
        <f t="shared" si="59"/>
        <v>0.9261458331</v>
      </c>
      <c r="X31" s="1"/>
      <c r="Y31" s="1"/>
      <c r="Z31" s="1"/>
      <c r="AA31" s="1"/>
      <c r="AB31" s="1"/>
      <c r="AC31" s="24">
        <v>8.0</v>
      </c>
      <c r="AD31" s="105"/>
      <c r="AE31" s="106"/>
      <c r="AF31" s="107"/>
      <c r="AG31" s="107"/>
      <c r="AH31" s="105"/>
      <c r="AI31" s="106"/>
      <c r="AJ31" s="107"/>
      <c r="AK31" s="107"/>
      <c r="AL31" s="105">
        <f t="shared" ref="AL31:AM31" si="60">AL13*100/AL$21</f>
        <v>0.005528832863</v>
      </c>
      <c r="AM31" s="106">
        <f t="shared" si="60"/>
        <v>0.004349763536</v>
      </c>
      <c r="AN31" s="107"/>
      <c r="AO31" s="107"/>
      <c r="AP31" s="105">
        <f t="shared" ref="AP31:AY31" si="61">AP13*100/AP$21</f>
        <v>0.02915451895</v>
      </c>
      <c r="AQ31" s="106">
        <f t="shared" si="61"/>
        <v>0.0360620079</v>
      </c>
      <c r="AR31" s="107">
        <f t="shared" si="61"/>
        <v>0.1986097319</v>
      </c>
      <c r="AS31" s="107">
        <f t="shared" si="61"/>
        <v>0.2127027998</v>
      </c>
      <c r="AT31" s="105">
        <f t="shared" si="61"/>
        <v>1.97044335</v>
      </c>
      <c r="AU31" s="106">
        <f t="shared" si="61"/>
        <v>2.47279967</v>
      </c>
      <c r="AV31" s="105">
        <f t="shared" si="61"/>
        <v>5.714285714</v>
      </c>
      <c r="AW31" s="106">
        <f t="shared" si="61"/>
        <v>3.086627259</v>
      </c>
      <c r="AX31" s="105">
        <f t="shared" si="61"/>
        <v>0.01682577354</v>
      </c>
      <c r="AY31" s="28">
        <f t="shared" si="61"/>
        <v>1.059473289</v>
      </c>
      <c r="AZ31" s="1"/>
      <c r="BA31" s="1"/>
      <c r="BB31" s="1"/>
      <c r="BC31" s="1"/>
      <c r="BD31" s="1"/>
      <c r="BE31" s="24">
        <v>8.0</v>
      </c>
      <c r="BF31" s="105"/>
      <c r="BG31" s="106"/>
      <c r="BH31" s="107"/>
      <c r="BI31" s="107"/>
      <c r="BJ31" s="105"/>
      <c r="BK31" s="106"/>
      <c r="BL31" s="107"/>
      <c r="BM31" s="107"/>
      <c r="BN31" s="105"/>
      <c r="BO31" s="106"/>
      <c r="BP31" s="107"/>
      <c r="BQ31" s="107"/>
      <c r="BR31" s="105"/>
      <c r="BS31" s="106"/>
      <c r="BT31" s="107">
        <f t="shared" ref="BT31:CA31" si="62">BT13*100/BT$21</f>
        <v>0.178412132</v>
      </c>
      <c r="BU31" s="107">
        <f t="shared" si="62"/>
        <v>0.2181151412</v>
      </c>
      <c r="BV31" s="105">
        <f t="shared" si="62"/>
        <v>1.055408971</v>
      </c>
      <c r="BW31" s="106">
        <f t="shared" si="62"/>
        <v>1.247599249</v>
      </c>
      <c r="BX31" s="105">
        <f t="shared" si="62"/>
        <v>5.194805195</v>
      </c>
      <c r="BY31" s="106">
        <f t="shared" si="62"/>
        <v>5.747575891</v>
      </c>
      <c r="BZ31" s="105">
        <f t="shared" si="62"/>
        <v>0.01028045069</v>
      </c>
      <c r="CA31" s="28">
        <f t="shared" si="62"/>
        <v>1.190967508</v>
      </c>
      <c r="CB31" s="1"/>
    </row>
    <row r="32" ht="12.75" customHeight="1">
      <c r="A32" s="24">
        <v>9.0</v>
      </c>
      <c r="B32" s="105" t="str">
        <f t="shared" ref="B32:W32" si="63">IF(ISBLANK(B14),"",B14*100/B$21)</f>
        <v/>
      </c>
      <c r="C32" s="106" t="str">
        <f t="shared" si="63"/>
        <v/>
      </c>
      <c r="D32" s="107" t="str">
        <f t="shared" si="63"/>
        <v/>
      </c>
      <c r="E32" s="107" t="str">
        <f t="shared" si="63"/>
        <v/>
      </c>
      <c r="F32" s="105" t="str">
        <f t="shared" si="63"/>
        <v/>
      </c>
      <c r="G32" s="106" t="str">
        <f t="shared" si="63"/>
        <v/>
      </c>
      <c r="H32" s="107" t="str">
        <f t="shared" si="63"/>
        <v/>
      </c>
      <c r="I32" s="107" t="str">
        <f t="shared" si="63"/>
        <v/>
      </c>
      <c r="J32" s="105" t="str">
        <f t="shared" si="63"/>
        <v/>
      </c>
      <c r="K32" s="106" t="str">
        <f t="shared" si="63"/>
        <v/>
      </c>
      <c r="L32" s="107" t="str">
        <f t="shared" si="63"/>
        <v/>
      </c>
      <c r="M32" s="107" t="str">
        <f t="shared" si="63"/>
        <v/>
      </c>
      <c r="N32" s="105" t="str">
        <f t="shared" si="63"/>
        <v/>
      </c>
      <c r="O32" s="106" t="str">
        <f t="shared" si="63"/>
        <v/>
      </c>
      <c r="P32" s="107">
        <f t="shared" si="63"/>
        <v>0.3064351379</v>
      </c>
      <c r="Q32" s="107">
        <f t="shared" si="63"/>
        <v>0.313697601</v>
      </c>
      <c r="R32" s="105">
        <f t="shared" si="63"/>
        <v>2.518891688</v>
      </c>
      <c r="S32" s="106">
        <f t="shared" si="63"/>
        <v>3.020010425</v>
      </c>
      <c r="T32" s="105">
        <f t="shared" si="63"/>
        <v>6.896551724</v>
      </c>
      <c r="U32" s="106">
        <f t="shared" si="63"/>
        <v>4.205637959</v>
      </c>
      <c r="V32" s="105">
        <f t="shared" si="63"/>
        <v>0.02013210496</v>
      </c>
      <c r="W32" s="28">
        <f t="shared" si="63"/>
        <v>1.638074446</v>
      </c>
      <c r="X32" s="1"/>
      <c r="Y32" s="1"/>
      <c r="Z32" s="1"/>
      <c r="AA32" s="1"/>
      <c r="AB32" s="1"/>
      <c r="AC32" s="24">
        <v>9.0</v>
      </c>
      <c r="AD32" s="105"/>
      <c r="AE32" s="106"/>
      <c r="AF32" s="107"/>
      <c r="AG32" s="107"/>
      <c r="AH32" s="105"/>
      <c r="AI32" s="106"/>
      <c r="AJ32" s="107"/>
      <c r="AK32" s="107"/>
      <c r="AL32" s="105"/>
      <c r="AM32" s="106"/>
      <c r="AN32" s="107"/>
      <c r="AO32" s="107"/>
      <c r="AP32" s="105"/>
      <c r="AQ32" s="106"/>
      <c r="AR32" s="107">
        <f t="shared" ref="AR32:AY32" si="64">AR14*100/AR$21</f>
        <v>0.09930486594</v>
      </c>
      <c r="AS32" s="107">
        <f t="shared" si="64"/>
        <v>0.1404315124</v>
      </c>
      <c r="AT32" s="105">
        <f t="shared" si="64"/>
        <v>1.724137931</v>
      </c>
      <c r="AU32" s="106">
        <f t="shared" si="64"/>
        <v>2.731381144</v>
      </c>
      <c r="AV32" s="105">
        <f t="shared" si="64"/>
        <v>4.761904762</v>
      </c>
      <c r="AW32" s="106">
        <f t="shared" si="64"/>
        <v>3.202135558</v>
      </c>
      <c r="AX32" s="105">
        <f t="shared" si="64"/>
        <v>0.01151237137</v>
      </c>
      <c r="AY32" s="28">
        <f t="shared" si="64"/>
        <v>1.09832055</v>
      </c>
      <c r="AZ32" s="1"/>
      <c r="BA32" s="1"/>
      <c r="BB32" s="1"/>
      <c r="BC32" s="1"/>
      <c r="BD32" s="1"/>
      <c r="BE32" s="24">
        <v>9.0</v>
      </c>
      <c r="BF32" s="105"/>
      <c r="BG32" s="106"/>
      <c r="BH32" s="107"/>
      <c r="BI32" s="107"/>
      <c r="BJ32" s="105"/>
      <c r="BK32" s="106"/>
      <c r="BL32" s="107"/>
      <c r="BM32" s="107"/>
      <c r="BN32" s="105"/>
      <c r="BO32" s="106"/>
      <c r="BP32" s="107"/>
      <c r="BQ32" s="107"/>
      <c r="BR32" s="105"/>
      <c r="BS32" s="106"/>
      <c r="BT32" s="107"/>
      <c r="BU32" s="107"/>
      <c r="BV32" s="105">
        <f t="shared" ref="BV32:CA32" si="65">BV14*100/BV$21</f>
        <v>1.055408971</v>
      </c>
      <c r="BW32" s="106">
        <f t="shared" si="65"/>
        <v>1.80440289</v>
      </c>
      <c r="BX32" s="105">
        <f t="shared" si="65"/>
        <v>7.792207792</v>
      </c>
      <c r="BY32" s="106">
        <f t="shared" si="65"/>
        <v>4.813599166</v>
      </c>
      <c r="BZ32" s="105">
        <f t="shared" si="65"/>
        <v>0.01028045069</v>
      </c>
      <c r="CA32" s="28">
        <f t="shared" si="65"/>
        <v>1.038969793</v>
      </c>
      <c r="CB32" s="1"/>
    </row>
    <row r="33" ht="12.75" customHeight="1">
      <c r="A33" s="24">
        <v>10.0</v>
      </c>
      <c r="B33" s="105" t="str">
        <f t="shared" ref="B33:W33" si="66">IF(ISBLANK(B15),"",B15*100/B$21)</f>
        <v/>
      </c>
      <c r="C33" s="106" t="str">
        <f t="shared" si="66"/>
        <v/>
      </c>
      <c r="D33" s="107" t="str">
        <f t="shared" si="66"/>
        <v/>
      </c>
      <c r="E33" s="107" t="str">
        <f t="shared" si="66"/>
        <v/>
      </c>
      <c r="F33" s="105" t="str">
        <f t="shared" si="66"/>
        <v/>
      </c>
      <c r="G33" s="106" t="str">
        <f t="shared" si="66"/>
        <v/>
      </c>
      <c r="H33" s="107" t="str">
        <f t="shared" si="66"/>
        <v/>
      </c>
      <c r="I33" s="107" t="str">
        <f t="shared" si="66"/>
        <v/>
      </c>
      <c r="J33" s="105" t="str">
        <f t="shared" si="66"/>
        <v/>
      </c>
      <c r="K33" s="106" t="str">
        <f t="shared" si="66"/>
        <v/>
      </c>
      <c r="L33" s="107" t="str">
        <f t="shared" si="66"/>
        <v/>
      </c>
      <c r="M33" s="107" t="str">
        <f t="shared" si="66"/>
        <v/>
      </c>
      <c r="N33" s="105" t="str">
        <f t="shared" si="66"/>
        <v/>
      </c>
      <c r="O33" s="106" t="str">
        <f t="shared" si="66"/>
        <v/>
      </c>
      <c r="P33" s="107">
        <f t="shared" si="66"/>
        <v>0.102145046</v>
      </c>
      <c r="Q33" s="107">
        <f t="shared" si="66"/>
        <v>0.08895706155</v>
      </c>
      <c r="R33" s="105">
        <f t="shared" si="66"/>
        <v>1.259445844</v>
      </c>
      <c r="S33" s="106">
        <f t="shared" si="66"/>
        <v>1.500649846</v>
      </c>
      <c r="T33" s="105">
        <f t="shared" si="66"/>
        <v>4.310344828</v>
      </c>
      <c r="U33" s="106">
        <f t="shared" si="66"/>
        <v>8.359686044</v>
      </c>
      <c r="V33" s="105">
        <f t="shared" si="66"/>
        <v>0.01054538831</v>
      </c>
      <c r="W33" s="28">
        <f t="shared" si="66"/>
        <v>2.922612472</v>
      </c>
      <c r="X33" s="1"/>
      <c r="Y33" s="1"/>
      <c r="Z33" s="1"/>
      <c r="AA33" s="1"/>
      <c r="AB33" s="1"/>
      <c r="AC33" s="24">
        <v>10.0</v>
      </c>
      <c r="AD33" s="105"/>
      <c r="AE33" s="106"/>
      <c r="AF33" s="107"/>
      <c r="AG33" s="107"/>
      <c r="AH33" s="105"/>
      <c r="AI33" s="106"/>
      <c r="AJ33" s="107"/>
      <c r="AK33" s="107"/>
      <c r="AL33" s="105"/>
      <c r="AM33" s="106"/>
      <c r="AN33" s="107"/>
      <c r="AO33" s="107"/>
      <c r="AP33" s="105"/>
      <c r="AQ33" s="106"/>
      <c r="AR33" s="107"/>
      <c r="AS33" s="107"/>
      <c r="AT33" s="105">
        <f t="shared" ref="AT33:AY33" si="67">AT15*100/AT$21</f>
        <v>1.477832512</v>
      </c>
      <c r="AU33" s="106">
        <f t="shared" si="67"/>
        <v>1.801408512</v>
      </c>
      <c r="AV33" s="105">
        <f t="shared" si="67"/>
        <v>4.761904762</v>
      </c>
      <c r="AW33" s="106">
        <f t="shared" si="67"/>
        <v>1.947415691</v>
      </c>
      <c r="AX33" s="105">
        <f t="shared" si="67"/>
        <v>0.009741237314</v>
      </c>
      <c r="AY33" s="28">
        <f t="shared" si="67"/>
        <v>0.672574288</v>
      </c>
      <c r="AZ33" s="1"/>
      <c r="BA33" s="1"/>
      <c r="BB33" s="1"/>
      <c r="BC33" s="1"/>
      <c r="BD33" s="1"/>
      <c r="BE33" s="24">
        <v>10.0</v>
      </c>
      <c r="BF33" s="105"/>
      <c r="BG33" s="106"/>
      <c r="BH33" s="107"/>
      <c r="BI33" s="107"/>
      <c r="BJ33" s="105"/>
      <c r="BK33" s="106"/>
      <c r="BL33" s="107"/>
      <c r="BM33" s="107"/>
      <c r="BN33" s="105"/>
      <c r="BO33" s="106"/>
      <c r="BP33" s="107"/>
      <c r="BQ33" s="107"/>
      <c r="BR33" s="105"/>
      <c r="BS33" s="106"/>
      <c r="BT33" s="107"/>
      <c r="BU33" s="107"/>
      <c r="BV33" s="105">
        <f t="shared" ref="BV33:CA33" si="68">BV15*100/BV$21</f>
        <v>0.7915567282</v>
      </c>
      <c r="BW33" s="106">
        <f t="shared" si="68"/>
        <v>1.465597537</v>
      </c>
      <c r="BX33" s="105">
        <f t="shared" si="68"/>
        <v>9.090909091</v>
      </c>
      <c r="BY33" s="106">
        <f t="shared" si="68"/>
        <v>11.91937634</v>
      </c>
      <c r="BZ33" s="105">
        <f t="shared" si="68"/>
        <v>0.01028045069</v>
      </c>
      <c r="CA33" s="28">
        <f t="shared" si="68"/>
        <v>2.355428114</v>
      </c>
      <c r="CB33" s="1"/>
    </row>
    <row r="34" ht="12.75" customHeight="1">
      <c r="A34" s="42" t="s">
        <v>60</v>
      </c>
      <c r="B34" s="105" t="str">
        <f t="shared" ref="B34:W34" si="69">IF(ISBLANK(B16),"",B16*100/B$21)</f>
        <v/>
      </c>
      <c r="C34" s="106" t="str">
        <f t="shared" si="69"/>
        <v/>
      </c>
      <c r="D34" s="107" t="str">
        <f t="shared" si="69"/>
        <v/>
      </c>
      <c r="E34" s="107" t="str">
        <f t="shared" si="69"/>
        <v/>
      </c>
      <c r="F34" s="105" t="str">
        <f t="shared" si="69"/>
        <v/>
      </c>
      <c r="G34" s="106" t="str">
        <f t="shared" si="69"/>
        <v/>
      </c>
      <c r="H34" s="107" t="str">
        <f t="shared" si="69"/>
        <v/>
      </c>
      <c r="I34" s="107" t="str">
        <f t="shared" si="69"/>
        <v/>
      </c>
      <c r="J34" s="105" t="str">
        <f t="shared" si="69"/>
        <v/>
      </c>
      <c r="K34" s="106" t="str">
        <f t="shared" si="69"/>
        <v/>
      </c>
      <c r="L34" s="107" t="str">
        <f t="shared" si="69"/>
        <v/>
      </c>
      <c r="M34" s="107" t="str">
        <f t="shared" si="69"/>
        <v/>
      </c>
      <c r="N34" s="105" t="str">
        <f t="shared" si="69"/>
        <v/>
      </c>
      <c r="O34" s="106" t="str">
        <f t="shared" si="69"/>
        <v/>
      </c>
      <c r="P34" s="107" t="str">
        <f t="shared" si="69"/>
        <v/>
      </c>
      <c r="Q34" s="107" t="str">
        <f t="shared" si="69"/>
        <v/>
      </c>
      <c r="R34" s="105">
        <f t="shared" si="69"/>
        <v>1.259445844</v>
      </c>
      <c r="S34" s="106">
        <f t="shared" si="69"/>
        <v>2.209844044</v>
      </c>
      <c r="T34" s="105">
        <f t="shared" si="69"/>
        <v>6.896551724</v>
      </c>
      <c r="U34" s="106">
        <f t="shared" si="69"/>
        <v>6.981266048</v>
      </c>
      <c r="V34" s="105">
        <f t="shared" si="69"/>
        <v>0.01246273164</v>
      </c>
      <c r="W34" s="28">
        <f t="shared" si="69"/>
        <v>2.500642886</v>
      </c>
      <c r="X34" s="1"/>
      <c r="Y34" s="1"/>
      <c r="Z34" s="1"/>
      <c r="AA34" s="1"/>
      <c r="AB34" s="1"/>
      <c r="AC34" s="43">
        <v>11.0</v>
      </c>
      <c r="AD34" s="105"/>
      <c r="AE34" s="106"/>
      <c r="AF34" s="107"/>
      <c r="AG34" s="107"/>
      <c r="AH34" s="105"/>
      <c r="AI34" s="106"/>
      <c r="AJ34" s="107"/>
      <c r="AK34" s="107"/>
      <c r="AL34" s="105"/>
      <c r="AM34" s="106"/>
      <c r="AN34" s="107"/>
      <c r="AO34" s="107"/>
      <c r="AP34" s="105"/>
      <c r="AQ34" s="106"/>
      <c r="AR34" s="107"/>
      <c r="AS34" s="107"/>
      <c r="AT34" s="105">
        <f t="shared" ref="AT34:AY34" si="70">AT16*100/AT$21</f>
        <v>0.9852216749</v>
      </c>
      <c r="AU34" s="106">
        <f t="shared" si="70"/>
        <v>1.431059075</v>
      </c>
      <c r="AV34" s="105">
        <f t="shared" si="70"/>
        <v>4.761904762</v>
      </c>
      <c r="AW34" s="106">
        <f t="shared" si="70"/>
        <v>5.38302021</v>
      </c>
      <c r="AX34" s="105">
        <f t="shared" si="70"/>
        <v>0.007970103257</v>
      </c>
      <c r="AY34" s="28">
        <f t="shared" si="70"/>
        <v>1.606267305</v>
      </c>
      <c r="AZ34" s="1"/>
      <c r="BA34" s="1"/>
      <c r="BB34" s="1"/>
      <c r="BC34" s="1"/>
      <c r="BD34" s="1"/>
      <c r="BE34" s="42" t="s">
        <v>60</v>
      </c>
      <c r="BF34" s="105"/>
      <c r="BG34" s="106"/>
      <c r="BH34" s="107"/>
      <c r="BI34" s="107"/>
      <c r="BJ34" s="105"/>
      <c r="BK34" s="106"/>
      <c r="BL34" s="107"/>
      <c r="BM34" s="107"/>
      <c r="BN34" s="105"/>
      <c r="BO34" s="106"/>
      <c r="BP34" s="107"/>
      <c r="BQ34" s="107"/>
      <c r="BR34" s="105"/>
      <c r="BS34" s="106"/>
      <c r="BT34" s="107"/>
      <c r="BU34" s="107"/>
      <c r="BV34" s="105">
        <f t="shared" ref="BV34:CA34" si="71">BV16*100/BV$21</f>
        <v>0.7915567282</v>
      </c>
      <c r="BW34" s="106">
        <f t="shared" si="71"/>
        <v>1.779903978</v>
      </c>
      <c r="BX34" s="105">
        <f t="shared" si="71"/>
        <v>2.597402597</v>
      </c>
      <c r="BY34" s="106">
        <f t="shared" si="71"/>
        <v>5.470808</v>
      </c>
      <c r="BZ34" s="105">
        <f t="shared" si="71"/>
        <v>0.005140225347</v>
      </c>
      <c r="CA34" s="28">
        <f t="shared" si="71"/>
        <v>1.161222913</v>
      </c>
      <c r="CB34" s="1"/>
    </row>
    <row r="35" ht="12.75" customHeight="1">
      <c r="A35" s="43">
        <v>12.0</v>
      </c>
      <c r="B35" s="105" t="str">
        <f t="shared" ref="B35:W35" si="72">IF(ISBLANK(B17),"",B17*100/B$21)</f>
        <v/>
      </c>
      <c r="C35" s="106" t="str">
        <f t="shared" si="72"/>
        <v/>
      </c>
      <c r="D35" s="107" t="str">
        <f t="shared" si="72"/>
        <v/>
      </c>
      <c r="E35" s="107" t="str">
        <f t="shared" si="72"/>
        <v/>
      </c>
      <c r="F35" s="105" t="str">
        <f t="shared" si="72"/>
        <v/>
      </c>
      <c r="G35" s="106" t="str">
        <f t="shared" si="72"/>
        <v/>
      </c>
      <c r="H35" s="107" t="str">
        <f t="shared" si="72"/>
        <v/>
      </c>
      <c r="I35" s="107" t="str">
        <f t="shared" si="72"/>
        <v/>
      </c>
      <c r="J35" s="105" t="str">
        <f t="shared" si="72"/>
        <v/>
      </c>
      <c r="K35" s="106" t="str">
        <f t="shared" si="72"/>
        <v/>
      </c>
      <c r="L35" s="107" t="str">
        <f t="shared" si="72"/>
        <v/>
      </c>
      <c r="M35" s="107" t="str">
        <f t="shared" si="72"/>
        <v/>
      </c>
      <c r="N35" s="105" t="str">
        <f t="shared" si="72"/>
        <v/>
      </c>
      <c r="O35" s="106" t="str">
        <f t="shared" si="72"/>
        <v/>
      </c>
      <c r="P35" s="107">
        <f t="shared" si="72"/>
        <v>0.102145046</v>
      </c>
      <c r="Q35" s="107">
        <f t="shared" si="72"/>
        <v>0.1245236036</v>
      </c>
      <c r="R35" s="105">
        <f t="shared" si="72"/>
        <v>1.259445844</v>
      </c>
      <c r="S35" s="106">
        <f t="shared" si="72"/>
        <v>2.107783172</v>
      </c>
      <c r="T35" s="105">
        <f t="shared" si="72"/>
        <v>7.75862069</v>
      </c>
      <c r="U35" s="106">
        <f t="shared" si="72"/>
        <v>9.766990136</v>
      </c>
      <c r="V35" s="105">
        <f t="shared" si="72"/>
        <v>0.01438007497</v>
      </c>
      <c r="W35" s="28">
        <f t="shared" si="72"/>
        <v>3.439623212</v>
      </c>
      <c r="X35" s="1"/>
      <c r="Y35" s="1"/>
      <c r="Z35" s="1"/>
      <c r="AA35" s="1"/>
      <c r="AB35" s="1"/>
      <c r="AC35" s="43">
        <v>12.0</v>
      </c>
      <c r="AD35" s="105"/>
      <c r="AE35" s="106"/>
      <c r="AF35" s="107"/>
      <c r="AG35" s="107"/>
      <c r="AH35" s="105"/>
      <c r="AI35" s="106"/>
      <c r="AJ35" s="107"/>
      <c r="AK35" s="107"/>
      <c r="AL35" s="105"/>
      <c r="AM35" s="106"/>
      <c r="AN35" s="107"/>
      <c r="AO35" s="107"/>
      <c r="AP35" s="105"/>
      <c r="AQ35" s="106"/>
      <c r="AR35" s="107">
        <f t="shared" ref="AR35:AY35" si="73">AR17*100/AR$21</f>
        <v>0.09930486594</v>
      </c>
      <c r="AS35" s="107">
        <f t="shared" si="73"/>
        <v>0.141636158</v>
      </c>
      <c r="AT35" s="105">
        <f t="shared" si="73"/>
        <v>0.4926108374</v>
      </c>
      <c r="AU35" s="106">
        <f t="shared" si="73"/>
        <v>0.613243819</v>
      </c>
      <c r="AV35" s="105">
        <f t="shared" si="73"/>
        <v>11.42857143</v>
      </c>
      <c r="AW35" s="106">
        <f t="shared" si="73"/>
        <v>19.46456071</v>
      </c>
      <c r="AX35" s="105">
        <f t="shared" si="73"/>
        <v>0.01328350543</v>
      </c>
      <c r="AY35" s="28">
        <f t="shared" si="73"/>
        <v>5.492014003</v>
      </c>
      <c r="AZ35" s="1"/>
      <c r="BA35" s="1"/>
      <c r="BB35" s="1"/>
      <c r="BC35" s="1"/>
      <c r="BD35" s="1"/>
      <c r="BE35" s="43">
        <v>12.0</v>
      </c>
      <c r="BF35" s="105"/>
      <c r="BG35" s="106"/>
      <c r="BH35" s="107"/>
      <c r="BI35" s="107"/>
      <c r="BJ35" s="105"/>
      <c r="BK35" s="106"/>
      <c r="BL35" s="107"/>
      <c r="BM35" s="107"/>
      <c r="BN35" s="105"/>
      <c r="BO35" s="106"/>
      <c r="BP35" s="107"/>
      <c r="BQ35" s="107"/>
      <c r="BR35" s="105"/>
      <c r="BS35" s="106"/>
      <c r="BT35" s="107"/>
      <c r="BU35" s="107"/>
      <c r="BV35" s="105">
        <f t="shared" ref="BV35:CA35" si="74">BV17*100/BV$21</f>
        <v>0.5277044855</v>
      </c>
      <c r="BW35" s="106">
        <f t="shared" si="74"/>
        <v>1.039903028</v>
      </c>
      <c r="BX35" s="105">
        <f t="shared" si="74"/>
        <v>9.090909091</v>
      </c>
      <c r="BY35" s="106">
        <f t="shared" si="74"/>
        <v>11.97700181</v>
      </c>
      <c r="BZ35" s="105">
        <f t="shared" si="74"/>
        <v>0.009252405625</v>
      </c>
      <c r="CA35" s="28">
        <f t="shared" si="74"/>
        <v>2.335499768</v>
      </c>
      <c r="CB35" s="1"/>
    </row>
    <row r="36" ht="12.75" customHeight="1">
      <c r="A36" s="43">
        <v>13.0</v>
      </c>
      <c r="B36" s="105" t="str">
        <f t="shared" ref="B36:W36" si="75">IF(ISBLANK(B18),"",B18*100/B$21)</f>
        <v/>
      </c>
      <c r="C36" s="106" t="str">
        <f t="shared" si="75"/>
        <v/>
      </c>
      <c r="D36" s="107" t="str">
        <f t="shared" si="75"/>
        <v/>
      </c>
      <c r="E36" s="107" t="str">
        <f t="shared" si="75"/>
        <v/>
      </c>
      <c r="F36" s="105" t="str">
        <f t="shared" si="75"/>
        <v/>
      </c>
      <c r="G36" s="106" t="str">
        <f t="shared" si="75"/>
        <v/>
      </c>
      <c r="H36" s="107" t="str">
        <f t="shared" si="75"/>
        <v/>
      </c>
      <c r="I36" s="107" t="str">
        <f t="shared" si="75"/>
        <v/>
      </c>
      <c r="J36" s="105" t="str">
        <f t="shared" si="75"/>
        <v/>
      </c>
      <c r="K36" s="106" t="str">
        <f t="shared" si="75"/>
        <v/>
      </c>
      <c r="L36" s="107" t="str">
        <f t="shared" si="75"/>
        <v/>
      </c>
      <c r="M36" s="107" t="str">
        <f t="shared" si="75"/>
        <v/>
      </c>
      <c r="N36" s="105" t="str">
        <f t="shared" si="75"/>
        <v/>
      </c>
      <c r="O36" s="106" t="str">
        <f t="shared" si="75"/>
        <v/>
      </c>
      <c r="P36" s="107" t="str">
        <f t="shared" si="75"/>
        <v/>
      </c>
      <c r="Q36" s="107" t="str">
        <f t="shared" si="75"/>
        <v/>
      </c>
      <c r="R36" s="105">
        <f t="shared" si="75"/>
        <v>0.5037783375</v>
      </c>
      <c r="S36" s="106">
        <f t="shared" si="75"/>
        <v>0.8923825641</v>
      </c>
      <c r="T36" s="105">
        <f t="shared" si="75"/>
        <v>7.75862069</v>
      </c>
      <c r="U36" s="106">
        <f t="shared" si="75"/>
        <v>14.28323711</v>
      </c>
      <c r="V36" s="105">
        <f t="shared" si="75"/>
        <v>0.01054538831</v>
      </c>
      <c r="W36" s="28">
        <f t="shared" si="75"/>
        <v>4.872433671</v>
      </c>
      <c r="X36" s="1"/>
      <c r="Y36" s="1"/>
      <c r="Z36" s="1"/>
      <c r="AA36" s="1"/>
      <c r="AB36" s="1"/>
      <c r="AC36" s="43">
        <v>13.0</v>
      </c>
      <c r="AD36" s="105"/>
      <c r="AE36" s="106"/>
      <c r="AF36" s="107"/>
      <c r="AG36" s="107"/>
      <c r="AH36" s="105"/>
      <c r="AI36" s="106"/>
      <c r="AJ36" s="107"/>
      <c r="AK36" s="107"/>
      <c r="AL36" s="105"/>
      <c r="AM36" s="106"/>
      <c r="AN36" s="107"/>
      <c r="AO36" s="107"/>
      <c r="AP36" s="105"/>
      <c r="AQ36" s="106"/>
      <c r="AR36" s="107"/>
      <c r="AS36" s="107"/>
      <c r="AT36" s="105">
        <f t="shared" ref="AT36:AY36" si="76">AT18*100/AT$21</f>
        <v>0.7389162562</v>
      </c>
      <c r="AU36" s="106">
        <f t="shared" si="76"/>
        <v>1.001843648</v>
      </c>
      <c r="AV36" s="105">
        <f t="shared" si="76"/>
        <v>7.619047619</v>
      </c>
      <c r="AW36" s="106">
        <f t="shared" si="76"/>
        <v>8.337975778</v>
      </c>
      <c r="AX36" s="105">
        <f t="shared" si="76"/>
        <v>0.009741237314</v>
      </c>
      <c r="AY36" s="28">
        <f t="shared" si="76"/>
        <v>2.401447667</v>
      </c>
      <c r="AZ36" s="1"/>
      <c r="BA36" s="1"/>
      <c r="BB36" s="1"/>
      <c r="BC36" s="1"/>
      <c r="BD36" s="1"/>
      <c r="BE36" s="43">
        <v>13.0</v>
      </c>
      <c r="BF36" s="105"/>
      <c r="BG36" s="106"/>
      <c r="BH36" s="107"/>
      <c r="BI36" s="107"/>
      <c r="BJ36" s="105"/>
      <c r="BK36" s="106"/>
      <c r="BL36" s="107"/>
      <c r="BM36" s="107"/>
      <c r="BN36" s="105"/>
      <c r="BO36" s="106"/>
      <c r="BP36" s="107"/>
      <c r="BQ36" s="107"/>
      <c r="BR36" s="105"/>
      <c r="BS36" s="106"/>
      <c r="BT36" s="107"/>
      <c r="BU36" s="107"/>
      <c r="BV36" s="105">
        <f t="shared" ref="BV36:CA36" si="77">BV18*100/BV$21</f>
        <v>0.2638522427</v>
      </c>
      <c r="BW36" s="106">
        <f t="shared" si="77"/>
        <v>0.3074476262</v>
      </c>
      <c r="BX36" s="105">
        <f t="shared" si="77"/>
        <v>9.090909091</v>
      </c>
      <c r="BY36" s="106">
        <f t="shared" si="77"/>
        <v>20.78329184</v>
      </c>
      <c r="BZ36" s="105">
        <f t="shared" si="77"/>
        <v>0.008224360556</v>
      </c>
      <c r="CA36" s="28">
        <f t="shared" si="77"/>
        <v>3.944387702</v>
      </c>
      <c r="CB36" s="1"/>
    </row>
    <row r="37" ht="12.75" customHeight="1">
      <c r="A37" s="43">
        <v>14.0</v>
      </c>
      <c r="B37" s="105" t="str">
        <f t="shared" ref="B37:W37" si="78">IF(ISBLANK(B19),"",B19*100/B$21)</f>
        <v/>
      </c>
      <c r="C37" s="106" t="str">
        <f t="shared" si="78"/>
        <v/>
      </c>
      <c r="D37" s="107" t="str">
        <f t="shared" si="78"/>
        <v/>
      </c>
      <c r="E37" s="107" t="str">
        <f t="shared" si="78"/>
        <v/>
      </c>
      <c r="F37" s="105" t="str">
        <f t="shared" si="78"/>
        <v/>
      </c>
      <c r="G37" s="106" t="str">
        <f t="shared" si="78"/>
        <v/>
      </c>
      <c r="H37" s="107" t="str">
        <f t="shared" si="78"/>
        <v/>
      </c>
      <c r="I37" s="107" t="str">
        <f t="shared" si="78"/>
        <v/>
      </c>
      <c r="J37" s="105" t="str">
        <f t="shared" si="78"/>
        <v/>
      </c>
      <c r="K37" s="106" t="str">
        <f t="shared" si="78"/>
        <v/>
      </c>
      <c r="L37" s="107" t="str">
        <f t="shared" si="78"/>
        <v/>
      </c>
      <c r="M37" s="107" t="str">
        <f t="shared" si="78"/>
        <v/>
      </c>
      <c r="N37" s="105" t="str">
        <f t="shared" si="78"/>
        <v/>
      </c>
      <c r="O37" s="106" t="str">
        <f t="shared" si="78"/>
        <v/>
      </c>
      <c r="P37" s="107" t="str">
        <f t="shared" si="78"/>
        <v/>
      </c>
      <c r="Q37" s="107" t="str">
        <f t="shared" si="78"/>
        <v/>
      </c>
      <c r="R37" s="105">
        <f t="shared" si="78"/>
        <v>0.5037783375</v>
      </c>
      <c r="S37" s="106">
        <f t="shared" si="78"/>
        <v>0.5596063875</v>
      </c>
      <c r="T37" s="105">
        <f t="shared" si="78"/>
        <v>6.896551724</v>
      </c>
      <c r="U37" s="106">
        <f t="shared" si="78"/>
        <v>19.98169772</v>
      </c>
      <c r="V37" s="105">
        <f t="shared" si="78"/>
        <v>0.009586716645</v>
      </c>
      <c r="W37" s="28">
        <f t="shared" si="78"/>
        <v>6.770083952</v>
      </c>
      <c r="X37" s="1"/>
      <c r="Y37" s="1"/>
      <c r="Z37" s="1"/>
      <c r="AA37" s="1"/>
      <c r="AB37" s="1"/>
      <c r="AC37" s="43">
        <v>14.0</v>
      </c>
      <c r="AD37" s="105"/>
      <c r="AE37" s="106"/>
      <c r="AF37" s="107"/>
      <c r="AG37" s="107"/>
      <c r="AH37" s="105"/>
      <c r="AI37" s="106"/>
      <c r="AJ37" s="107"/>
      <c r="AK37" s="107"/>
      <c r="AL37" s="105"/>
      <c r="AM37" s="106"/>
      <c r="AN37" s="107"/>
      <c r="AO37" s="107"/>
      <c r="AP37" s="105"/>
      <c r="AQ37" s="106"/>
      <c r="AR37" s="107"/>
      <c r="AS37" s="107"/>
      <c r="AT37" s="105"/>
      <c r="AU37" s="106"/>
      <c r="AV37" s="105">
        <f t="shared" ref="AV37:AY37" si="79">AV19*100/AV$21</f>
        <v>8.571428571</v>
      </c>
      <c r="AW37" s="106">
        <f t="shared" si="79"/>
        <v>24.12793765</v>
      </c>
      <c r="AX37" s="105">
        <f t="shared" si="79"/>
        <v>0.007970103257</v>
      </c>
      <c r="AY37" s="28">
        <f t="shared" si="79"/>
        <v>6.742580853</v>
      </c>
      <c r="AZ37" s="1"/>
      <c r="BA37" s="1"/>
      <c r="BB37" s="1"/>
      <c r="BC37" s="1"/>
      <c r="BD37" s="1"/>
      <c r="BE37" s="43">
        <v>14.0</v>
      </c>
      <c r="BF37" s="105"/>
      <c r="BG37" s="106"/>
      <c r="BH37" s="107"/>
      <c r="BI37" s="107"/>
      <c r="BJ37" s="105"/>
      <c r="BK37" s="106"/>
      <c r="BL37" s="107"/>
      <c r="BM37" s="107"/>
      <c r="BN37" s="105"/>
      <c r="BO37" s="106"/>
      <c r="BP37" s="107"/>
      <c r="BQ37" s="107"/>
      <c r="BR37" s="105"/>
      <c r="BS37" s="106"/>
      <c r="BT37" s="107"/>
      <c r="BU37" s="107"/>
      <c r="BV37" s="105"/>
      <c r="BW37" s="106"/>
      <c r="BX37" s="105">
        <f t="shared" ref="BX37:CA37" si="80">BX19*100/BX$21</f>
        <v>3.896103896</v>
      </c>
      <c r="BY37" s="106">
        <f t="shared" si="80"/>
        <v>7.38138573</v>
      </c>
      <c r="BZ37" s="105">
        <f t="shared" si="80"/>
        <v>0.003084135208</v>
      </c>
      <c r="CA37" s="28">
        <f t="shared" si="80"/>
        <v>1.392985991</v>
      </c>
      <c r="CB37" s="1"/>
    </row>
    <row r="38" ht="12.75" customHeight="1">
      <c r="A38" s="45">
        <v>15.0</v>
      </c>
      <c r="B38" s="139" t="str">
        <f t="shared" ref="B38:W38" si="81">IF(ISBLANK(B20),"",B20*100/B$21)</f>
        <v/>
      </c>
      <c r="C38" s="140" t="str">
        <f t="shared" si="81"/>
        <v/>
      </c>
      <c r="D38" s="141" t="str">
        <f t="shared" si="81"/>
        <v/>
      </c>
      <c r="E38" s="141" t="str">
        <f t="shared" si="81"/>
        <v/>
      </c>
      <c r="F38" s="139" t="str">
        <f t="shared" si="81"/>
        <v/>
      </c>
      <c r="G38" s="140" t="str">
        <f t="shared" si="81"/>
        <v/>
      </c>
      <c r="H38" s="141" t="str">
        <f t="shared" si="81"/>
        <v/>
      </c>
      <c r="I38" s="141" t="str">
        <f t="shared" si="81"/>
        <v/>
      </c>
      <c r="J38" s="139" t="str">
        <f t="shared" si="81"/>
        <v/>
      </c>
      <c r="K38" s="140" t="str">
        <f t="shared" si="81"/>
        <v/>
      </c>
      <c r="L38" s="141" t="str">
        <f t="shared" si="81"/>
        <v/>
      </c>
      <c r="M38" s="141" t="str">
        <f t="shared" si="81"/>
        <v/>
      </c>
      <c r="N38" s="139" t="str">
        <f t="shared" si="81"/>
        <v/>
      </c>
      <c r="O38" s="140" t="str">
        <f t="shared" si="81"/>
        <v/>
      </c>
      <c r="P38" s="141" t="str">
        <f t="shared" si="81"/>
        <v/>
      </c>
      <c r="Q38" s="141" t="str">
        <f t="shared" si="81"/>
        <v/>
      </c>
      <c r="R38" s="139">
        <f t="shared" si="81"/>
        <v>0.2518891688</v>
      </c>
      <c r="S38" s="140">
        <f t="shared" si="81"/>
        <v>0.2452377935</v>
      </c>
      <c r="T38" s="139">
        <f t="shared" si="81"/>
        <v>6.896551724</v>
      </c>
      <c r="U38" s="140">
        <f t="shared" si="81"/>
        <v>12.26774482</v>
      </c>
      <c r="V38" s="139">
        <f t="shared" si="81"/>
        <v>0.008628044981</v>
      </c>
      <c r="W38" s="49">
        <f t="shared" si="81"/>
        <v>4.149882394</v>
      </c>
      <c r="X38" s="1"/>
      <c r="Y38" s="1"/>
      <c r="Z38" s="1"/>
      <c r="AA38" s="1"/>
      <c r="AB38" s="1"/>
      <c r="AC38" s="45">
        <v>15.0</v>
      </c>
      <c r="AD38" s="139"/>
      <c r="AE38" s="140"/>
      <c r="AF38" s="141"/>
      <c r="AG38" s="141"/>
      <c r="AH38" s="139"/>
      <c r="AI38" s="140"/>
      <c r="AJ38" s="141"/>
      <c r="AK38" s="141"/>
      <c r="AL38" s="139"/>
      <c r="AM38" s="140"/>
      <c r="AN38" s="141"/>
      <c r="AO38" s="141"/>
      <c r="AP38" s="139"/>
      <c r="AQ38" s="140"/>
      <c r="AR38" s="141"/>
      <c r="AS38" s="141"/>
      <c r="AT38" s="139"/>
      <c r="AU38" s="140"/>
      <c r="AV38" s="139">
        <f t="shared" ref="AV38:AY38" si="82">AV20*100/AV$21</f>
        <v>7.619047619</v>
      </c>
      <c r="AW38" s="140">
        <f t="shared" si="82"/>
        <v>9.000790265</v>
      </c>
      <c r="AX38" s="139">
        <f t="shared" si="82"/>
        <v>0.007084536229</v>
      </c>
      <c r="AY38" s="49">
        <f t="shared" si="82"/>
        <v>2.515281537</v>
      </c>
      <c r="AZ38" s="1"/>
      <c r="BA38" s="1"/>
      <c r="BB38" s="1"/>
      <c r="BC38" s="1"/>
      <c r="BD38" s="1"/>
      <c r="BE38" s="45">
        <v>15.0</v>
      </c>
      <c r="BF38" s="139"/>
      <c r="BG38" s="140"/>
      <c r="BH38" s="141"/>
      <c r="BI38" s="141"/>
      <c r="BJ38" s="139"/>
      <c r="BK38" s="140"/>
      <c r="BL38" s="141"/>
      <c r="BM38" s="141"/>
      <c r="BN38" s="139"/>
      <c r="BO38" s="140"/>
      <c r="BP38" s="141"/>
      <c r="BQ38" s="141"/>
      <c r="BR38" s="139"/>
      <c r="BS38" s="140"/>
      <c r="BT38" s="141"/>
      <c r="BU38" s="141"/>
      <c r="BV38" s="139"/>
      <c r="BW38" s="140"/>
      <c r="BX38" s="139">
        <f t="shared" ref="BX38:CA38" si="83">BX20*100/BX$21</f>
        <v>7.792207792</v>
      </c>
      <c r="BY38" s="140">
        <f t="shared" si="83"/>
        <v>17.13638012</v>
      </c>
      <c r="BZ38" s="139">
        <f t="shared" si="83"/>
        <v>0.006168270417</v>
      </c>
      <c r="CA38" s="49">
        <f t="shared" si="83"/>
        <v>3.233910043</v>
      </c>
      <c r="CB38" s="1"/>
    </row>
    <row r="39" ht="12.75" customHeight="1">
      <c r="A39" s="55" t="s">
        <v>17</v>
      </c>
      <c r="B39" s="57">
        <f t="shared" ref="B39:W39" si="84">IF(ISBLANK(B21),"",B21*100/B$21)</f>
        <v>100</v>
      </c>
      <c r="C39" s="58">
        <f t="shared" si="84"/>
        <v>100</v>
      </c>
      <c r="D39" s="59">
        <f t="shared" si="84"/>
        <v>100</v>
      </c>
      <c r="E39" s="59">
        <f t="shared" si="84"/>
        <v>100</v>
      </c>
      <c r="F39" s="57">
        <f t="shared" si="84"/>
        <v>100</v>
      </c>
      <c r="G39" s="58">
        <f t="shared" si="84"/>
        <v>100</v>
      </c>
      <c r="H39" s="59">
        <f t="shared" si="84"/>
        <v>100</v>
      </c>
      <c r="I39" s="59">
        <f t="shared" si="84"/>
        <v>100</v>
      </c>
      <c r="J39" s="57">
        <f t="shared" si="84"/>
        <v>100</v>
      </c>
      <c r="K39" s="58">
        <f t="shared" si="84"/>
        <v>100</v>
      </c>
      <c r="L39" s="59">
        <f t="shared" si="84"/>
        <v>100</v>
      </c>
      <c r="M39" s="59">
        <f t="shared" si="84"/>
        <v>100</v>
      </c>
      <c r="N39" s="57">
        <f t="shared" si="84"/>
        <v>100</v>
      </c>
      <c r="O39" s="58">
        <f t="shared" si="84"/>
        <v>100</v>
      </c>
      <c r="P39" s="59">
        <f t="shared" si="84"/>
        <v>100</v>
      </c>
      <c r="Q39" s="59">
        <f t="shared" si="84"/>
        <v>100</v>
      </c>
      <c r="R39" s="57">
        <f t="shared" si="84"/>
        <v>100</v>
      </c>
      <c r="S39" s="58">
        <f t="shared" si="84"/>
        <v>100</v>
      </c>
      <c r="T39" s="57">
        <f t="shared" si="84"/>
        <v>100</v>
      </c>
      <c r="U39" s="58">
        <f t="shared" si="84"/>
        <v>100</v>
      </c>
      <c r="V39" s="57">
        <f t="shared" si="84"/>
        <v>100</v>
      </c>
      <c r="W39" s="64">
        <f t="shared" si="84"/>
        <v>100</v>
      </c>
      <c r="X39" s="1"/>
      <c r="Y39" s="1"/>
      <c r="Z39" s="1"/>
      <c r="AA39" s="1"/>
      <c r="AB39" s="1"/>
      <c r="AC39" s="55" t="s">
        <v>17</v>
      </c>
      <c r="AD39" s="57">
        <f t="shared" ref="AD39:AY39" si="85">AD21*100/AD$21</f>
        <v>100</v>
      </c>
      <c r="AE39" s="58">
        <f t="shared" si="85"/>
        <v>100</v>
      </c>
      <c r="AF39" s="59">
        <f t="shared" si="85"/>
        <v>100</v>
      </c>
      <c r="AG39" s="59">
        <f t="shared" si="85"/>
        <v>100</v>
      </c>
      <c r="AH39" s="57">
        <f t="shared" si="85"/>
        <v>100</v>
      </c>
      <c r="AI39" s="58">
        <f t="shared" si="85"/>
        <v>100</v>
      </c>
      <c r="AJ39" s="59">
        <f t="shared" si="85"/>
        <v>100</v>
      </c>
      <c r="AK39" s="59">
        <f t="shared" si="85"/>
        <v>100</v>
      </c>
      <c r="AL39" s="57">
        <f t="shared" si="85"/>
        <v>100</v>
      </c>
      <c r="AM39" s="58">
        <f t="shared" si="85"/>
        <v>100</v>
      </c>
      <c r="AN39" s="59">
        <f t="shared" si="85"/>
        <v>100</v>
      </c>
      <c r="AO39" s="59">
        <f t="shared" si="85"/>
        <v>100</v>
      </c>
      <c r="AP39" s="57">
        <f t="shared" si="85"/>
        <v>100</v>
      </c>
      <c r="AQ39" s="58">
        <f t="shared" si="85"/>
        <v>100</v>
      </c>
      <c r="AR39" s="59">
        <f t="shared" si="85"/>
        <v>100</v>
      </c>
      <c r="AS39" s="59">
        <f t="shared" si="85"/>
        <v>100</v>
      </c>
      <c r="AT39" s="57">
        <f t="shared" si="85"/>
        <v>100</v>
      </c>
      <c r="AU39" s="58">
        <f t="shared" si="85"/>
        <v>100</v>
      </c>
      <c r="AV39" s="57">
        <f t="shared" si="85"/>
        <v>100</v>
      </c>
      <c r="AW39" s="58">
        <f t="shared" si="85"/>
        <v>100</v>
      </c>
      <c r="AX39" s="57">
        <f t="shared" si="85"/>
        <v>100</v>
      </c>
      <c r="AY39" s="64">
        <f t="shared" si="85"/>
        <v>100</v>
      </c>
      <c r="AZ39" s="1"/>
      <c r="BA39" s="1"/>
      <c r="BB39" s="1"/>
      <c r="BC39" s="1"/>
      <c r="BD39" s="1"/>
      <c r="BE39" s="55" t="s">
        <v>17</v>
      </c>
      <c r="BF39" s="57">
        <f t="shared" ref="BF39:CA39" si="86">BF21*100/BF$21</f>
        <v>100</v>
      </c>
      <c r="BG39" s="58">
        <f t="shared" si="86"/>
        <v>100</v>
      </c>
      <c r="BH39" s="59">
        <f t="shared" si="86"/>
        <v>100</v>
      </c>
      <c r="BI39" s="59">
        <f t="shared" si="86"/>
        <v>100</v>
      </c>
      <c r="BJ39" s="57">
        <f t="shared" si="86"/>
        <v>100</v>
      </c>
      <c r="BK39" s="58">
        <f t="shared" si="86"/>
        <v>100</v>
      </c>
      <c r="BL39" s="59">
        <f t="shared" si="86"/>
        <v>100</v>
      </c>
      <c r="BM39" s="59">
        <f t="shared" si="86"/>
        <v>100</v>
      </c>
      <c r="BN39" s="57">
        <f t="shared" si="86"/>
        <v>100</v>
      </c>
      <c r="BO39" s="58">
        <f t="shared" si="86"/>
        <v>100</v>
      </c>
      <c r="BP39" s="59">
        <f t="shared" si="86"/>
        <v>100</v>
      </c>
      <c r="BQ39" s="59">
        <f t="shared" si="86"/>
        <v>100</v>
      </c>
      <c r="BR39" s="57">
        <f t="shared" si="86"/>
        <v>100</v>
      </c>
      <c r="BS39" s="58">
        <f t="shared" si="86"/>
        <v>100</v>
      </c>
      <c r="BT39" s="59">
        <f t="shared" si="86"/>
        <v>100</v>
      </c>
      <c r="BU39" s="59">
        <f t="shared" si="86"/>
        <v>100</v>
      </c>
      <c r="BV39" s="57">
        <f t="shared" si="86"/>
        <v>100</v>
      </c>
      <c r="BW39" s="58">
        <f t="shared" si="86"/>
        <v>100</v>
      </c>
      <c r="BX39" s="57">
        <f t="shared" si="86"/>
        <v>100</v>
      </c>
      <c r="BY39" s="58">
        <f t="shared" si="86"/>
        <v>100</v>
      </c>
      <c r="BZ39" s="57">
        <f t="shared" si="86"/>
        <v>100</v>
      </c>
      <c r="CA39" s="64">
        <f t="shared" si="86"/>
        <v>100</v>
      </c>
      <c r="CB39" s="1"/>
    </row>
    <row r="40" ht="12.75" customHeight="1">
      <c r="A40" s="1"/>
      <c r="B40" s="71" t="s">
        <v>61</v>
      </c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3"/>
      <c r="X40" s="1"/>
      <c r="Y40" s="1"/>
      <c r="Z40" s="1"/>
      <c r="AA40" s="1"/>
      <c r="AB40" s="1"/>
      <c r="AC40" s="1"/>
      <c r="AD40" s="71" t="s">
        <v>61</v>
      </c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3"/>
      <c r="AZ40" s="1"/>
      <c r="BA40" s="1"/>
      <c r="BB40" s="1"/>
      <c r="BC40" s="1"/>
      <c r="BD40" s="1"/>
      <c r="BE40" s="1"/>
      <c r="BF40" s="71" t="s">
        <v>61</v>
      </c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3"/>
      <c r="CB40" s="1"/>
    </row>
    <row r="41" ht="12.75" customHeight="1">
      <c r="A41" s="18">
        <v>1.0</v>
      </c>
      <c r="B41" s="86">
        <f t="shared" ref="B41:B56" si="87">IF(ISBLANK(B6),"",B6*100/$V6)</f>
        <v>16.86154889</v>
      </c>
      <c r="C41" s="87">
        <f t="shared" ref="C41:C56" si="88">IF(ISBLANK(C6),"",C6*100/$W6)</f>
        <v>0.6566794981</v>
      </c>
      <c r="D41" s="88">
        <f t="shared" ref="D41:D56" si="89">IF(ISBLANK(D6),"",D6*100/$V6)</f>
        <v>10.72599858</v>
      </c>
      <c r="E41" s="88">
        <f t="shared" ref="E41:E56" si="90">IF(ISBLANK(E6),"",E6*100/$W6)</f>
        <v>1.266451507</v>
      </c>
      <c r="F41" s="86">
        <f t="shared" ref="F41:F56" si="91">IF(ISBLANK(F6),"",F6*100/$V6)</f>
        <v>14.70538393</v>
      </c>
      <c r="G41" s="87">
        <f t="shared" ref="G41:G56" si="92">IF(ISBLANK(G6),"",G6*100/$W6)</f>
        <v>3.43036863</v>
      </c>
      <c r="H41" s="88">
        <f t="shared" ref="H41:H56" si="93">IF(ISBLANK(H6),"",H6*100/$V6)</f>
        <v>23.0020834</v>
      </c>
      <c r="I41" s="88">
        <f t="shared" ref="I41:I56" si="94">IF(ISBLANK(I6),"",I6*100/$W6)</f>
        <v>12.08090074</v>
      </c>
      <c r="J41" s="86">
        <f t="shared" ref="J41:J56" si="95">IF(ISBLANK(J6),"",J6*100/$V6)</f>
        <v>16.79276693</v>
      </c>
      <c r="K41" s="87">
        <f t="shared" ref="K41:K56" si="96">IF(ISBLANK(K6),"",K6*100/$W6)</f>
        <v>19.09481455</v>
      </c>
      <c r="L41" s="88">
        <f t="shared" ref="L41:L56" si="97">IF(ISBLANK(L6),"",L6*100/$V6)</f>
        <v>11.33207731</v>
      </c>
      <c r="M41" s="88">
        <f t="shared" ref="M41:M56" si="98">IF(ISBLANK(M6),"",M6*100/$W6)</f>
        <v>25.09593957</v>
      </c>
      <c r="N41" s="86">
        <f t="shared" ref="N41:N56" si="99">IF(ISBLANK(N6),"",N6*100/$V6)</f>
        <v>5.706909098</v>
      </c>
      <c r="O41" s="87">
        <f t="shared" ref="O41:O56" si="100">IF(ISBLANK(O6),"",O6*100/$W6)</f>
        <v>26.24294863</v>
      </c>
      <c r="P41" s="88">
        <f t="shared" ref="P41:P56" si="101">IF(ISBLANK(P6),"",P6*100/$V6)</f>
        <v>0.7117437722</v>
      </c>
      <c r="Q41" s="88">
        <f t="shared" ref="Q41:Q56" si="102">IF(ISBLANK(Q6),"",Q6*100/$W6)</f>
        <v>7.364625909</v>
      </c>
      <c r="R41" s="86">
        <f t="shared" ref="R41:R56" si="103">IF(ISBLANK(R6),"",R6*100/$V6)</f>
        <v>0.1545102027</v>
      </c>
      <c r="S41" s="87">
        <f t="shared" ref="S41:S56" si="104">IF(ISBLANK(S6),"",S6*100/$W6)</f>
        <v>3.832167881</v>
      </c>
      <c r="T41" s="86">
        <f t="shared" ref="T41:T56" si="105">IF(ISBLANK(T6),"",T6*100/$V6)</f>
        <v>0.00697788012</v>
      </c>
      <c r="U41" s="87">
        <f t="shared" ref="U41:U56" si="106">IF(ISBLANK(U6),"",U6*100/$W6)</f>
        <v>0.9351030834</v>
      </c>
      <c r="V41" s="19">
        <f t="shared" ref="V41:V56" si="107">IF(ISBLANK(V6),"",V6*100/$V6)</f>
        <v>100</v>
      </c>
      <c r="W41" s="33">
        <f t="shared" ref="W41:W56" si="108">IF(ISBLANK(W6),"",W6*100/$W6)</f>
        <v>100</v>
      </c>
      <c r="X41" s="1"/>
      <c r="Y41" s="1"/>
      <c r="Z41" s="1"/>
      <c r="AA41" s="1"/>
      <c r="AB41" s="1"/>
      <c r="AC41" s="18">
        <v>1.0</v>
      </c>
      <c r="AD41" s="86">
        <f t="shared" ref="AD41:AD43" si="109">AD6*100/$AX6</f>
        <v>23.54161672</v>
      </c>
      <c r="AE41" s="87">
        <f t="shared" ref="AE41:AE43" si="110">AE6*100/$AY6</f>
        <v>0.8637147784</v>
      </c>
      <c r="AF41" s="88">
        <f t="shared" ref="AF41:AF43" si="111">AF6*100/$AX6</f>
        <v>9.379207318</v>
      </c>
      <c r="AG41" s="88">
        <f t="shared" ref="AG41:AG43" si="112">AG6*100/$AY6</f>
        <v>1.160632101</v>
      </c>
      <c r="AH41" s="86">
        <f t="shared" ref="AH41:AH44" si="113">AH6*100/$AX6</f>
        <v>12.77457074</v>
      </c>
      <c r="AI41" s="87">
        <f t="shared" ref="AI41:AI44" si="114">AI6*100/$AY6</f>
        <v>3.129544272</v>
      </c>
      <c r="AJ41" s="88">
        <f t="shared" ref="AJ41:AJ44" si="115">AJ6*100/$AX6</f>
        <v>20.75579572</v>
      </c>
      <c r="AK41" s="88">
        <f t="shared" ref="AK41:AK44" si="116">AK6*100/$AY6</f>
        <v>11.48372185</v>
      </c>
      <c r="AL41" s="86">
        <f t="shared" ref="AL41:AL45" si="117">AL6*100/$AX6</f>
        <v>15.95322845</v>
      </c>
      <c r="AM41" s="87">
        <f t="shared" ref="AM41:AM45" si="118">AM6*100/$AY6</f>
        <v>18.93072728</v>
      </c>
      <c r="AN41" s="88">
        <f t="shared" ref="AN41:AN46" si="119">AN6*100/$AX6</f>
        <v>11.18385865</v>
      </c>
      <c r="AO41" s="88">
        <f t="shared" ref="AO41:AO46" si="120">AO6*100/$AY6</f>
        <v>25.78171311</v>
      </c>
      <c r="AP41" s="86">
        <f t="shared" ref="AP41:AP46" si="121">AP6*100/$AX6</f>
        <v>5.576252743</v>
      </c>
      <c r="AQ41" s="87">
        <f t="shared" ref="AQ41:AQ46" si="122">AQ6*100/$AY6</f>
        <v>26.67651268</v>
      </c>
      <c r="AR41" s="88">
        <f t="shared" ref="AR41:AR49" si="123">AR6*100/$AX6</f>
        <v>0.6667158481</v>
      </c>
      <c r="AS41" s="88">
        <f t="shared" ref="AS41:AS49" si="124">AS6*100/$AY6</f>
        <v>7.216493881</v>
      </c>
      <c r="AT41" s="86">
        <f t="shared" ref="AT41:AT53" si="125">AT6*100/$AX6</f>
        <v>0.1641430442</v>
      </c>
      <c r="AU41" s="87">
        <f t="shared" ref="AU41:AU53" si="126">AU6*100/$AY6</f>
        <v>4.240278966</v>
      </c>
      <c r="AV41" s="86">
        <f t="shared" ref="AV41:AV56" si="127">AV6*100/$AX6</f>
        <v>0.004610759669</v>
      </c>
      <c r="AW41" s="87">
        <f t="shared" ref="AW41:AW56" si="128">AW6*100/$AY6</f>
        <v>0.5166610914</v>
      </c>
      <c r="AX41" s="19">
        <f t="shared" ref="AX41:AX56" si="129">AX6*100/$AX6</f>
        <v>100</v>
      </c>
      <c r="AY41" s="33">
        <f t="shared" ref="AY41:AY56" si="130">AY6*100/$AY6</f>
        <v>100</v>
      </c>
      <c r="AZ41" s="1"/>
      <c r="BA41" s="1"/>
      <c r="BB41" s="1"/>
      <c r="BC41" s="1"/>
      <c r="BD41" s="1"/>
      <c r="BE41" s="18">
        <v>1.0</v>
      </c>
      <c r="BF41" s="90">
        <f t="shared" ref="BF41:BF42" si="131">BF6*100/$BZ6</f>
        <v>10.47774332</v>
      </c>
      <c r="BG41" s="91">
        <f t="shared" ref="BG41:BG42" si="132">BG6*100/$CA6</f>
        <v>0.3693220746</v>
      </c>
      <c r="BH41" s="92">
        <f t="shared" ref="BH41:BH42" si="133">BH6*100/$BZ6</f>
        <v>8.239820114</v>
      </c>
      <c r="BI41" s="92">
        <f t="shared" ref="BI41:BI42" si="134">BI6*100/$CA6</f>
        <v>0.7811623938</v>
      </c>
      <c r="BJ41" s="90">
        <f t="shared" ref="BJ41:BJ42" si="135">BJ6*100/$BZ6</f>
        <v>13.40516001</v>
      </c>
      <c r="BK41" s="91">
        <f t="shared" ref="BK41:BK42" si="136">BK6*100/$CA6</f>
        <v>2.576644408</v>
      </c>
      <c r="BL41" s="92">
        <f t="shared" ref="BL41:BL43" si="137">BL6*100/$BZ6</f>
        <v>24.59051334</v>
      </c>
      <c r="BM41" s="92">
        <f t="shared" ref="BM41:BM43" si="138">BM6*100/$CA6</f>
        <v>10.73089447</v>
      </c>
      <c r="BN41" s="90">
        <f t="shared" ref="BN41:BN44" si="139">BN6*100/$BZ6</f>
        <v>20.23295715</v>
      </c>
      <c r="BO41" s="91">
        <f t="shared" ref="BO41:BO44" si="140">BO6*100/$CA6</f>
        <v>19.01973895</v>
      </c>
      <c r="BP41" s="92">
        <f t="shared" ref="BP41:BP46" si="141">BP6*100/$BZ6</f>
        <v>14.6541343</v>
      </c>
      <c r="BQ41" s="92">
        <f t="shared" ref="BQ41:BQ46" si="142">BQ6*100/$CA6</f>
        <v>26.84626049</v>
      </c>
      <c r="BR41" s="90">
        <f t="shared" ref="BR41:BR47" si="143">BR6*100/$BZ6</f>
        <v>7.349979219</v>
      </c>
      <c r="BS41" s="91">
        <f t="shared" ref="BS41:BS47" si="144">BS6*100/$CA6</f>
        <v>27.99337414</v>
      </c>
      <c r="BT41" s="92">
        <f t="shared" ref="BT41:BT48" si="145">BT6*100/$BZ6</f>
        <v>0.8717243731</v>
      </c>
      <c r="BU41" s="92">
        <f t="shared" ref="BU41:BU48" si="146">BU6*100/$CA6</f>
        <v>7.47620458</v>
      </c>
      <c r="BV41" s="90">
        <f t="shared" ref="BV41:BV53" si="147">BV6*100/$BZ6</f>
        <v>0.1705084348</v>
      </c>
      <c r="BW41" s="91">
        <f t="shared" ref="BW41:BW53" si="148">BW6*100/$CA6</f>
        <v>3.491592839</v>
      </c>
      <c r="BX41" s="90">
        <f t="shared" ref="BX41:BX56" si="149">BX6*100/$BZ6</f>
        <v>0.007459744024</v>
      </c>
      <c r="BY41" s="91">
        <f t="shared" ref="BY41:BY56" si="150">BY6*100/$CA6</f>
        <v>0.7148056512</v>
      </c>
      <c r="BZ41" s="19">
        <f t="shared" ref="BZ41:BZ56" si="151">BZ6*100/$BZ6</f>
        <v>100</v>
      </c>
      <c r="CA41" s="33">
        <f t="shared" ref="CA41:CA56" si="152">CA6*100/$CA6</f>
        <v>100</v>
      </c>
      <c r="CB41" s="1"/>
    </row>
    <row r="42" ht="12.75" customHeight="1">
      <c r="A42" s="24">
        <v>2.0</v>
      </c>
      <c r="B42" s="93">
        <f t="shared" si="87"/>
        <v>0.9951749095</v>
      </c>
      <c r="C42" s="94">
        <f t="shared" si="88"/>
        <v>0.01487139786</v>
      </c>
      <c r="D42" s="95">
        <f t="shared" si="89"/>
        <v>2.683956574</v>
      </c>
      <c r="E42" s="95">
        <f t="shared" si="90"/>
        <v>0.08306267764</v>
      </c>
      <c r="F42" s="93">
        <f t="shared" si="91"/>
        <v>7.086851628</v>
      </c>
      <c r="G42" s="94">
        <f t="shared" si="92"/>
        <v>0.4291465464</v>
      </c>
      <c r="H42" s="95">
        <f t="shared" si="93"/>
        <v>19.1495778</v>
      </c>
      <c r="I42" s="95">
        <f t="shared" si="94"/>
        <v>2.733358198</v>
      </c>
      <c r="J42" s="93">
        <f t="shared" si="95"/>
        <v>20.71773221</v>
      </c>
      <c r="K42" s="94">
        <f t="shared" si="96"/>
        <v>6.406898496</v>
      </c>
      <c r="L42" s="95">
        <f t="shared" si="97"/>
        <v>22.22557298</v>
      </c>
      <c r="M42" s="95">
        <f t="shared" si="98"/>
        <v>13.12360114</v>
      </c>
      <c r="N42" s="93">
        <f t="shared" si="99"/>
        <v>19.11942099</v>
      </c>
      <c r="O42" s="94">
        <f t="shared" si="100"/>
        <v>24.27218627</v>
      </c>
      <c r="P42" s="95">
        <f t="shared" si="101"/>
        <v>5.036188179</v>
      </c>
      <c r="Q42" s="95">
        <f t="shared" si="102"/>
        <v>14.07297468</v>
      </c>
      <c r="R42" s="93">
        <f t="shared" si="103"/>
        <v>2.71411339</v>
      </c>
      <c r="S42" s="94">
        <f t="shared" si="104"/>
        <v>20.06825858</v>
      </c>
      <c r="T42" s="93">
        <f t="shared" si="105"/>
        <v>0.271411339</v>
      </c>
      <c r="U42" s="94">
        <f t="shared" si="106"/>
        <v>18.79564202</v>
      </c>
      <c r="V42" s="25">
        <f t="shared" si="107"/>
        <v>100</v>
      </c>
      <c r="W42" s="34">
        <f t="shared" si="108"/>
        <v>100</v>
      </c>
      <c r="X42" s="1"/>
      <c r="Y42" s="1"/>
      <c r="Z42" s="1"/>
      <c r="AA42" s="1"/>
      <c r="AB42" s="1"/>
      <c r="AC42" s="24">
        <v>2.0</v>
      </c>
      <c r="AD42" s="93">
        <f t="shared" si="109"/>
        <v>3.612869198</v>
      </c>
      <c r="AE42" s="94">
        <f t="shared" si="110"/>
        <v>0.05274549178</v>
      </c>
      <c r="AF42" s="95">
        <f t="shared" si="111"/>
        <v>4.667721519</v>
      </c>
      <c r="AG42" s="95">
        <f t="shared" si="112"/>
        <v>0.1528054966</v>
      </c>
      <c r="AH42" s="93">
        <f t="shared" si="113"/>
        <v>7.753164557</v>
      </c>
      <c r="AI42" s="94">
        <f t="shared" si="114"/>
        <v>0.5327553208</v>
      </c>
      <c r="AJ42" s="95">
        <f t="shared" si="115"/>
        <v>18.61814346</v>
      </c>
      <c r="AK42" s="95">
        <f t="shared" si="116"/>
        <v>2.911336549</v>
      </c>
      <c r="AL42" s="93">
        <f t="shared" si="117"/>
        <v>19.22468354</v>
      </c>
      <c r="AM42" s="94">
        <f t="shared" si="118"/>
        <v>6.492920463</v>
      </c>
      <c r="AN42" s="95">
        <f t="shared" si="119"/>
        <v>21.54535865</v>
      </c>
      <c r="AO42" s="95">
        <f t="shared" si="120"/>
        <v>13.91521965</v>
      </c>
      <c r="AP42" s="93">
        <f t="shared" si="121"/>
        <v>17.4314346</v>
      </c>
      <c r="AQ42" s="94">
        <f t="shared" si="122"/>
        <v>24.39888858</v>
      </c>
      <c r="AR42" s="95">
        <f t="shared" si="123"/>
        <v>4.746835443</v>
      </c>
      <c r="AS42" s="95">
        <f t="shared" si="124"/>
        <v>14.92901479</v>
      </c>
      <c r="AT42" s="93">
        <f t="shared" si="125"/>
        <v>2.136075949</v>
      </c>
      <c r="AU42" s="94">
        <f t="shared" si="126"/>
        <v>17.59428043</v>
      </c>
      <c r="AV42" s="93">
        <f t="shared" si="127"/>
        <v>0.2637130802</v>
      </c>
      <c r="AW42" s="94">
        <f t="shared" si="128"/>
        <v>19.02003323</v>
      </c>
      <c r="AX42" s="25">
        <f t="shared" si="129"/>
        <v>100</v>
      </c>
      <c r="AY42" s="34">
        <f t="shared" si="130"/>
        <v>100</v>
      </c>
      <c r="AZ42" s="1"/>
      <c r="BA42" s="1"/>
      <c r="BB42" s="1"/>
      <c r="BC42" s="1"/>
      <c r="BD42" s="1"/>
      <c r="BE42" s="24">
        <v>2.0</v>
      </c>
      <c r="BF42" s="105">
        <f t="shared" si="131"/>
        <v>0.661790317</v>
      </c>
      <c r="BG42" s="106">
        <f t="shared" si="132"/>
        <v>0.008747145665</v>
      </c>
      <c r="BH42" s="107">
        <f t="shared" si="133"/>
        <v>1.428073842</v>
      </c>
      <c r="BI42" s="107">
        <f t="shared" si="134"/>
        <v>0.0397688672</v>
      </c>
      <c r="BJ42" s="105">
        <f t="shared" si="135"/>
        <v>4.144897248</v>
      </c>
      <c r="BK42" s="106">
        <f t="shared" si="136"/>
        <v>0.2502608441</v>
      </c>
      <c r="BL42" s="107">
        <f t="shared" si="137"/>
        <v>13.89759666</v>
      </c>
      <c r="BM42" s="107">
        <f t="shared" si="138"/>
        <v>1.929653728</v>
      </c>
      <c r="BN42" s="105">
        <f t="shared" si="139"/>
        <v>19.40090561</v>
      </c>
      <c r="BO42" s="106">
        <f t="shared" si="140"/>
        <v>5.77702423</v>
      </c>
      <c r="BP42" s="107">
        <f t="shared" si="141"/>
        <v>26.99407872</v>
      </c>
      <c r="BQ42" s="107">
        <f t="shared" si="142"/>
        <v>15.36812745</v>
      </c>
      <c r="BR42" s="105">
        <f t="shared" si="143"/>
        <v>23.47614072</v>
      </c>
      <c r="BS42" s="106">
        <f t="shared" si="144"/>
        <v>28.53570204</v>
      </c>
      <c r="BT42" s="107">
        <f t="shared" si="145"/>
        <v>6.861720655</v>
      </c>
      <c r="BU42" s="107">
        <f t="shared" si="146"/>
        <v>19.05486679</v>
      </c>
      <c r="BV42" s="105">
        <f t="shared" si="147"/>
        <v>2.890978753</v>
      </c>
      <c r="BW42" s="106">
        <f t="shared" si="148"/>
        <v>21.61405995</v>
      </c>
      <c r="BX42" s="105">
        <f t="shared" si="149"/>
        <v>0.2438174852</v>
      </c>
      <c r="BY42" s="106">
        <f t="shared" si="150"/>
        <v>7.421788961</v>
      </c>
      <c r="BZ42" s="25">
        <f t="shared" si="151"/>
        <v>100</v>
      </c>
      <c r="CA42" s="34">
        <f t="shared" si="152"/>
        <v>100</v>
      </c>
      <c r="CB42" s="1"/>
    </row>
    <row r="43" ht="12.75" customHeight="1">
      <c r="A43" s="24">
        <v>3.0</v>
      </c>
      <c r="B43" s="93" t="str">
        <f t="shared" si="87"/>
        <v/>
      </c>
      <c r="C43" s="94" t="str">
        <f t="shared" si="88"/>
        <v/>
      </c>
      <c r="D43" s="95">
        <f t="shared" si="89"/>
        <v>0.8982035928</v>
      </c>
      <c r="E43" s="95">
        <f t="shared" si="90"/>
        <v>0.007651441341</v>
      </c>
      <c r="F43" s="93">
        <f t="shared" si="91"/>
        <v>0.5988023952</v>
      </c>
      <c r="G43" s="94">
        <f t="shared" si="92"/>
        <v>0.009201994793</v>
      </c>
      <c r="H43" s="95">
        <f t="shared" si="93"/>
        <v>5.988023952</v>
      </c>
      <c r="I43" s="95">
        <f t="shared" si="94"/>
        <v>0.233348938</v>
      </c>
      <c r="J43" s="93">
        <f t="shared" si="95"/>
        <v>12.5748503</v>
      </c>
      <c r="K43" s="94">
        <f t="shared" si="96"/>
        <v>0.9733642978</v>
      </c>
      <c r="L43" s="95">
        <f t="shared" si="97"/>
        <v>19.46107784</v>
      </c>
      <c r="M43" s="95">
        <f t="shared" si="98"/>
        <v>2.894294919</v>
      </c>
      <c r="N43" s="93">
        <f t="shared" si="99"/>
        <v>31.73652695</v>
      </c>
      <c r="O43" s="94">
        <f t="shared" si="100"/>
        <v>10.61797419</v>
      </c>
      <c r="P43" s="95">
        <f t="shared" si="101"/>
        <v>14.97005988</v>
      </c>
      <c r="Q43" s="95">
        <f t="shared" si="102"/>
        <v>11.35634057</v>
      </c>
      <c r="R43" s="93">
        <f t="shared" si="103"/>
        <v>10.17964072</v>
      </c>
      <c r="S43" s="94">
        <f t="shared" si="104"/>
        <v>22.27952548</v>
      </c>
      <c r="T43" s="93">
        <f t="shared" si="105"/>
        <v>3.592814371</v>
      </c>
      <c r="U43" s="94">
        <f t="shared" si="106"/>
        <v>51.62829817</v>
      </c>
      <c r="V43" s="25">
        <f t="shared" si="107"/>
        <v>100</v>
      </c>
      <c r="W43" s="34">
        <f t="shared" si="108"/>
        <v>100</v>
      </c>
      <c r="X43" s="1"/>
      <c r="Y43" s="1"/>
      <c r="Z43" s="1"/>
      <c r="AA43" s="1"/>
      <c r="AB43" s="1"/>
      <c r="AC43" s="24">
        <v>3.0</v>
      </c>
      <c r="AD43" s="93">
        <f t="shared" si="109"/>
        <v>0.2652519894</v>
      </c>
      <c r="AE43" s="94">
        <f t="shared" si="110"/>
        <v>0.001968618926</v>
      </c>
      <c r="AF43" s="95">
        <f t="shared" si="111"/>
        <v>0.2652519894</v>
      </c>
      <c r="AG43" s="95">
        <f t="shared" si="112"/>
        <v>0.002746839543</v>
      </c>
      <c r="AH43" s="93">
        <f t="shared" si="113"/>
        <v>1.061007958</v>
      </c>
      <c r="AI43" s="94">
        <f t="shared" si="114"/>
        <v>0.02445881032</v>
      </c>
      <c r="AJ43" s="95">
        <f t="shared" si="115"/>
        <v>8.222811671</v>
      </c>
      <c r="AK43" s="95">
        <f t="shared" si="116"/>
        <v>0.4586919133</v>
      </c>
      <c r="AL43" s="93">
        <f t="shared" si="117"/>
        <v>11.67108753</v>
      </c>
      <c r="AM43" s="94">
        <f t="shared" si="118"/>
        <v>1.405625784</v>
      </c>
      <c r="AN43" s="95">
        <f t="shared" si="119"/>
        <v>20.68965517</v>
      </c>
      <c r="AO43" s="95">
        <f t="shared" si="120"/>
        <v>4.564617185</v>
      </c>
      <c r="AP43" s="93">
        <f t="shared" si="121"/>
        <v>31.29973475</v>
      </c>
      <c r="AQ43" s="94">
        <f t="shared" si="122"/>
        <v>15.74937127</v>
      </c>
      <c r="AR43" s="95">
        <f t="shared" si="123"/>
        <v>13.79310345</v>
      </c>
      <c r="AS43" s="95">
        <f t="shared" si="124"/>
        <v>15.23781551</v>
      </c>
      <c r="AT43" s="93">
        <f t="shared" si="125"/>
        <v>10.87533156</v>
      </c>
      <c r="AU43" s="94">
        <f t="shared" si="126"/>
        <v>34.82259543</v>
      </c>
      <c r="AV43" s="93">
        <f t="shared" si="127"/>
        <v>1.856763926</v>
      </c>
      <c r="AW43" s="94">
        <f t="shared" si="128"/>
        <v>27.73210863</v>
      </c>
      <c r="AX43" s="25">
        <f t="shared" si="129"/>
        <v>100</v>
      </c>
      <c r="AY43" s="34">
        <f t="shared" si="130"/>
        <v>100</v>
      </c>
      <c r="AZ43" s="1"/>
      <c r="BA43" s="1"/>
      <c r="BB43" s="1"/>
      <c r="BC43" s="1"/>
      <c r="BD43" s="1"/>
      <c r="BE43" s="24">
        <v>3.0</v>
      </c>
      <c r="BF43" s="105"/>
      <c r="BG43" s="106"/>
      <c r="BH43" s="107"/>
      <c r="BI43" s="107"/>
      <c r="BJ43" s="105"/>
      <c r="BK43" s="106"/>
      <c r="BL43" s="107">
        <f t="shared" si="137"/>
        <v>4.560260586</v>
      </c>
      <c r="BM43" s="107">
        <f t="shared" si="138"/>
        <v>0.223665754</v>
      </c>
      <c r="BN43" s="105">
        <f t="shared" si="139"/>
        <v>8.794788274</v>
      </c>
      <c r="BO43" s="106">
        <f t="shared" si="140"/>
        <v>0.9494672371</v>
      </c>
      <c r="BP43" s="107">
        <f t="shared" si="141"/>
        <v>18.24104235</v>
      </c>
      <c r="BQ43" s="107">
        <f t="shared" si="142"/>
        <v>3.715526047</v>
      </c>
      <c r="BR43" s="105">
        <f t="shared" si="143"/>
        <v>35.83061889</v>
      </c>
      <c r="BS43" s="106">
        <f t="shared" si="144"/>
        <v>15.54985399</v>
      </c>
      <c r="BT43" s="107">
        <f t="shared" si="145"/>
        <v>17.58957655</v>
      </c>
      <c r="BU43" s="107">
        <f t="shared" si="146"/>
        <v>16.39276373</v>
      </c>
      <c r="BV43" s="105">
        <f t="shared" si="147"/>
        <v>13.35504886</v>
      </c>
      <c r="BW43" s="106">
        <f t="shared" si="148"/>
        <v>44.39036765</v>
      </c>
      <c r="BX43" s="105">
        <f t="shared" si="149"/>
        <v>1.628664495</v>
      </c>
      <c r="BY43" s="106">
        <f t="shared" si="150"/>
        <v>18.7783556</v>
      </c>
      <c r="BZ43" s="25">
        <f t="shared" si="151"/>
        <v>100</v>
      </c>
      <c r="CA43" s="34">
        <f t="shared" si="152"/>
        <v>100</v>
      </c>
      <c r="CB43" s="1"/>
    </row>
    <row r="44" ht="12.75" customHeight="1">
      <c r="A44" s="24">
        <v>4.0</v>
      </c>
      <c r="B44" s="93" t="str">
        <f t="shared" si="87"/>
        <v/>
      </c>
      <c r="C44" s="94" t="str">
        <f t="shared" si="88"/>
        <v/>
      </c>
      <c r="D44" s="95" t="str">
        <f t="shared" si="89"/>
        <v/>
      </c>
      <c r="E44" s="95" t="str">
        <f t="shared" si="90"/>
        <v/>
      </c>
      <c r="F44" s="93">
        <f t="shared" si="91"/>
        <v>1.041666667</v>
      </c>
      <c r="G44" s="94">
        <f t="shared" si="92"/>
        <v>0.005242937737</v>
      </c>
      <c r="H44" s="95" t="str">
        <f t="shared" si="93"/>
        <v/>
      </c>
      <c r="I44" s="95" t="str">
        <f t="shared" si="94"/>
        <v/>
      </c>
      <c r="J44" s="93">
        <f t="shared" si="95"/>
        <v>3.125</v>
      </c>
      <c r="K44" s="94">
        <f t="shared" si="96"/>
        <v>0.08086298727</v>
      </c>
      <c r="L44" s="95">
        <f t="shared" si="97"/>
        <v>14.58333333</v>
      </c>
      <c r="M44" s="95">
        <f t="shared" si="98"/>
        <v>0.8394730163</v>
      </c>
      <c r="N44" s="93">
        <f t="shared" si="99"/>
        <v>23.95833333</v>
      </c>
      <c r="O44" s="94">
        <f t="shared" si="100"/>
        <v>3.147132244</v>
      </c>
      <c r="P44" s="95">
        <f t="shared" si="101"/>
        <v>19.79166667</v>
      </c>
      <c r="Q44" s="95">
        <f t="shared" si="102"/>
        <v>5.289078306</v>
      </c>
      <c r="R44" s="93">
        <f t="shared" si="103"/>
        <v>27.08333333</v>
      </c>
      <c r="S44" s="94">
        <f t="shared" si="104"/>
        <v>22.9767513</v>
      </c>
      <c r="T44" s="93">
        <f t="shared" si="105"/>
        <v>10.41666667</v>
      </c>
      <c r="U44" s="94">
        <f t="shared" si="106"/>
        <v>67.66145921</v>
      </c>
      <c r="V44" s="25">
        <f t="shared" si="107"/>
        <v>100</v>
      </c>
      <c r="W44" s="34">
        <f t="shared" si="108"/>
        <v>100</v>
      </c>
      <c r="X44" s="1"/>
      <c r="Y44" s="1"/>
      <c r="Z44" s="1"/>
      <c r="AA44" s="1"/>
      <c r="AB44" s="1"/>
      <c r="AC44" s="24">
        <v>4.0</v>
      </c>
      <c r="AD44" s="93"/>
      <c r="AE44" s="94"/>
      <c r="AF44" s="95"/>
      <c r="AG44" s="95"/>
      <c r="AH44" s="93">
        <f t="shared" si="113"/>
        <v>0.8849557522</v>
      </c>
      <c r="AI44" s="94">
        <f t="shared" si="114"/>
        <v>0.008112729739</v>
      </c>
      <c r="AJ44" s="95">
        <f t="shared" si="115"/>
        <v>1.769911504</v>
      </c>
      <c r="AK44" s="95">
        <f t="shared" si="116"/>
        <v>0.03555159577</v>
      </c>
      <c r="AL44" s="93">
        <f t="shared" si="117"/>
        <v>8.849557522</v>
      </c>
      <c r="AM44" s="94">
        <f t="shared" si="118"/>
        <v>0.3095401042</v>
      </c>
      <c r="AN44" s="95">
        <f t="shared" si="119"/>
        <v>12.38938053</v>
      </c>
      <c r="AO44" s="95">
        <f t="shared" si="120"/>
        <v>0.9697538249</v>
      </c>
      <c r="AP44" s="93">
        <f t="shared" si="121"/>
        <v>19.46902655</v>
      </c>
      <c r="AQ44" s="94">
        <f t="shared" si="122"/>
        <v>3.087339653</v>
      </c>
      <c r="AR44" s="95">
        <f t="shared" si="123"/>
        <v>23.00884956</v>
      </c>
      <c r="AS44" s="95">
        <f t="shared" si="124"/>
        <v>7.879662352</v>
      </c>
      <c r="AT44" s="93">
        <f t="shared" si="125"/>
        <v>26.54867257</v>
      </c>
      <c r="AU44" s="94">
        <f t="shared" si="126"/>
        <v>30.82446966</v>
      </c>
      <c r="AV44" s="93">
        <f t="shared" si="127"/>
        <v>7.079646018</v>
      </c>
      <c r="AW44" s="94">
        <f t="shared" si="128"/>
        <v>56.88557008</v>
      </c>
      <c r="AX44" s="25">
        <f t="shared" si="129"/>
        <v>100</v>
      </c>
      <c r="AY44" s="34">
        <f t="shared" si="130"/>
        <v>100</v>
      </c>
      <c r="AZ44" s="1"/>
      <c r="BA44" s="1"/>
      <c r="BB44" s="1"/>
      <c r="BC44" s="1"/>
      <c r="BD44" s="1"/>
      <c r="BE44" s="24">
        <v>4.0</v>
      </c>
      <c r="BF44" s="105"/>
      <c r="BG44" s="106"/>
      <c r="BH44" s="107"/>
      <c r="BI44" s="107"/>
      <c r="BJ44" s="105"/>
      <c r="BK44" s="106"/>
      <c r="BL44" s="107"/>
      <c r="BM44" s="107"/>
      <c r="BN44" s="105">
        <f t="shared" si="139"/>
        <v>2.105263158</v>
      </c>
      <c r="BO44" s="106">
        <f t="shared" si="140"/>
        <v>0.1252969236</v>
      </c>
      <c r="BP44" s="107">
        <f t="shared" si="141"/>
        <v>6.315789474</v>
      </c>
      <c r="BQ44" s="107">
        <f t="shared" si="142"/>
        <v>0.9115724013</v>
      </c>
      <c r="BR44" s="105">
        <f t="shared" si="143"/>
        <v>29.47368421</v>
      </c>
      <c r="BS44" s="106">
        <f t="shared" si="144"/>
        <v>8.051925577</v>
      </c>
      <c r="BT44" s="107">
        <f t="shared" si="145"/>
        <v>30.52631579</v>
      </c>
      <c r="BU44" s="107">
        <f t="shared" si="146"/>
        <v>16.06588597</v>
      </c>
      <c r="BV44" s="105">
        <f t="shared" si="147"/>
        <v>26.31578947</v>
      </c>
      <c r="BW44" s="106">
        <f t="shared" si="148"/>
        <v>35.95140325</v>
      </c>
      <c r="BX44" s="105">
        <f t="shared" si="149"/>
        <v>5.263157895</v>
      </c>
      <c r="BY44" s="106">
        <f t="shared" si="150"/>
        <v>38.89391588</v>
      </c>
      <c r="BZ44" s="25">
        <f t="shared" si="151"/>
        <v>100</v>
      </c>
      <c r="CA44" s="34">
        <f t="shared" si="152"/>
        <v>100</v>
      </c>
      <c r="CB44" s="1"/>
    </row>
    <row r="45" ht="12.75" customHeight="1">
      <c r="A45" s="24">
        <v>5.0</v>
      </c>
      <c r="B45" s="93">
        <f t="shared" si="87"/>
        <v>32.43243243</v>
      </c>
      <c r="C45" s="94">
        <f t="shared" si="88"/>
        <v>0.04455185091</v>
      </c>
      <c r="D45" s="95" t="str">
        <f t="shared" si="89"/>
        <v/>
      </c>
      <c r="E45" s="95" t="str">
        <f t="shared" si="90"/>
        <v/>
      </c>
      <c r="F45" s="93" t="str">
        <f t="shared" si="91"/>
        <v/>
      </c>
      <c r="G45" s="94" t="str">
        <f t="shared" si="92"/>
        <v/>
      </c>
      <c r="H45" s="95" t="str">
        <f t="shared" si="93"/>
        <v/>
      </c>
      <c r="I45" s="95" t="str">
        <f t="shared" si="94"/>
        <v/>
      </c>
      <c r="J45" s="93">
        <f t="shared" si="95"/>
        <v>2.702702703</v>
      </c>
      <c r="K45" s="94">
        <f t="shared" si="96"/>
        <v>0.08347635662</v>
      </c>
      <c r="L45" s="95">
        <f t="shared" si="97"/>
        <v>2.702702703</v>
      </c>
      <c r="M45" s="95">
        <f t="shared" si="98"/>
        <v>0.1887295684</v>
      </c>
      <c r="N45" s="93">
        <f t="shared" si="99"/>
        <v>10.81081081</v>
      </c>
      <c r="O45" s="94">
        <f t="shared" si="100"/>
        <v>1.637115393</v>
      </c>
      <c r="P45" s="95">
        <f t="shared" si="101"/>
        <v>12.16216216</v>
      </c>
      <c r="Q45" s="95">
        <f t="shared" si="102"/>
        <v>3.457319224</v>
      </c>
      <c r="R45" s="93">
        <f t="shared" si="103"/>
        <v>27.02702703</v>
      </c>
      <c r="S45" s="94">
        <f t="shared" si="104"/>
        <v>26.92245707</v>
      </c>
      <c r="T45" s="93">
        <f t="shared" si="105"/>
        <v>12.16216216</v>
      </c>
      <c r="U45" s="94">
        <f t="shared" si="106"/>
        <v>67.66635053</v>
      </c>
      <c r="V45" s="25">
        <f t="shared" si="107"/>
        <v>100</v>
      </c>
      <c r="W45" s="34">
        <f t="shared" si="108"/>
        <v>100</v>
      </c>
      <c r="X45" s="1"/>
      <c r="Y45" s="1"/>
      <c r="Z45" s="1"/>
      <c r="AA45" s="1"/>
      <c r="AB45" s="1"/>
      <c r="AC45" s="24">
        <v>5.0</v>
      </c>
      <c r="AD45" s="93"/>
      <c r="AE45" s="94"/>
      <c r="AF45" s="95"/>
      <c r="AG45" s="95"/>
      <c r="AH45" s="93"/>
      <c r="AI45" s="94"/>
      <c r="AJ45" s="95"/>
      <c r="AK45" s="95"/>
      <c r="AL45" s="93">
        <f t="shared" si="117"/>
        <v>6.382978723</v>
      </c>
      <c r="AM45" s="94">
        <f t="shared" si="118"/>
        <v>0.2581460167</v>
      </c>
      <c r="AN45" s="95">
        <f t="shared" si="119"/>
        <v>6.382978723</v>
      </c>
      <c r="AO45" s="95">
        <f t="shared" si="120"/>
        <v>0.3785011337</v>
      </c>
      <c r="AP45" s="93">
        <f t="shared" si="121"/>
        <v>12.76595745</v>
      </c>
      <c r="AQ45" s="94">
        <f t="shared" si="122"/>
        <v>2.116855325</v>
      </c>
      <c r="AR45" s="95">
        <f t="shared" si="123"/>
        <v>23.40425532</v>
      </c>
      <c r="AS45" s="95">
        <f t="shared" si="124"/>
        <v>7.530356129</v>
      </c>
      <c r="AT45" s="93">
        <f t="shared" si="125"/>
        <v>40.42553191</v>
      </c>
      <c r="AU45" s="94">
        <f t="shared" si="126"/>
        <v>41.90029195</v>
      </c>
      <c r="AV45" s="93">
        <f t="shared" si="127"/>
        <v>10.63829787</v>
      </c>
      <c r="AW45" s="94">
        <f t="shared" si="128"/>
        <v>47.81584944</v>
      </c>
      <c r="AX45" s="25">
        <f t="shared" si="129"/>
        <v>100</v>
      </c>
      <c r="AY45" s="34">
        <f t="shared" si="130"/>
        <v>100</v>
      </c>
      <c r="AZ45" s="1"/>
      <c r="BA45" s="1"/>
      <c r="BB45" s="1"/>
      <c r="BC45" s="1"/>
      <c r="BD45" s="1"/>
      <c r="BE45" s="24">
        <v>5.0</v>
      </c>
      <c r="BF45" s="105"/>
      <c r="BG45" s="106"/>
      <c r="BH45" s="107"/>
      <c r="BI45" s="107"/>
      <c r="BJ45" s="105"/>
      <c r="BK45" s="106"/>
      <c r="BL45" s="107"/>
      <c r="BM45" s="107"/>
      <c r="BN45" s="105"/>
      <c r="BO45" s="106"/>
      <c r="BP45" s="107">
        <f t="shared" si="141"/>
        <v>2.127659574</v>
      </c>
      <c r="BQ45" s="107">
        <f t="shared" si="142"/>
        <v>0.2567374228</v>
      </c>
      <c r="BR45" s="105">
        <f t="shared" si="143"/>
        <v>25.53191489</v>
      </c>
      <c r="BS45" s="106">
        <f t="shared" si="144"/>
        <v>6.132788397</v>
      </c>
      <c r="BT45" s="107">
        <f t="shared" si="145"/>
        <v>23.40425532</v>
      </c>
      <c r="BU45" s="107">
        <f t="shared" si="146"/>
        <v>10.21152067</v>
      </c>
      <c r="BV45" s="105">
        <f t="shared" si="147"/>
        <v>42.55319149</v>
      </c>
      <c r="BW45" s="106">
        <f t="shared" si="148"/>
        <v>61.43220125</v>
      </c>
      <c r="BX45" s="105">
        <f t="shared" si="149"/>
        <v>6.382978723</v>
      </c>
      <c r="BY45" s="106">
        <f t="shared" si="150"/>
        <v>21.96675226</v>
      </c>
      <c r="BZ45" s="25">
        <f t="shared" si="151"/>
        <v>100</v>
      </c>
      <c r="CA45" s="34">
        <f t="shared" si="152"/>
        <v>100</v>
      </c>
      <c r="CB45" s="1"/>
    </row>
    <row r="46" ht="12.75" customHeight="1">
      <c r="A46" s="24">
        <v>6.0</v>
      </c>
      <c r="B46" s="93" t="str">
        <f t="shared" si="87"/>
        <v/>
      </c>
      <c r="C46" s="94" t="str">
        <f t="shared" si="88"/>
        <v/>
      </c>
      <c r="D46" s="95" t="str">
        <f t="shared" si="89"/>
        <v/>
      </c>
      <c r="E46" s="95" t="str">
        <f t="shared" si="90"/>
        <v/>
      </c>
      <c r="F46" s="93" t="str">
        <f t="shared" si="91"/>
        <v/>
      </c>
      <c r="G46" s="94" t="str">
        <f t="shared" si="92"/>
        <v/>
      </c>
      <c r="H46" s="95" t="str">
        <f t="shared" si="93"/>
        <v/>
      </c>
      <c r="I46" s="95" t="str">
        <f t="shared" si="94"/>
        <v/>
      </c>
      <c r="J46" s="93">
        <f t="shared" si="95"/>
        <v>2.380952381</v>
      </c>
      <c r="K46" s="94">
        <f t="shared" si="96"/>
        <v>0.08526934797</v>
      </c>
      <c r="L46" s="95" t="str">
        <f t="shared" si="97"/>
        <v/>
      </c>
      <c r="M46" s="95" t="str">
        <f t="shared" si="98"/>
        <v/>
      </c>
      <c r="N46" s="93">
        <f t="shared" si="99"/>
        <v>19.04761905</v>
      </c>
      <c r="O46" s="94">
        <f t="shared" si="100"/>
        <v>2.493957172</v>
      </c>
      <c r="P46" s="95">
        <f t="shared" si="101"/>
        <v>21.42857143</v>
      </c>
      <c r="Q46" s="95">
        <f t="shared" si="102"/>
        <v>6.25912161</v>
      </c>
      <c r="R46" s="93">
        <f t="shared" si="103"/>
        <v>45.23809524</v>
      </c>
      <c r="S46" s="94">
        <f t="shared" si="104"/>
        <v>43.23259861</v>
      </c>
      <c r="T46" s="93">
        <f t="shared" si="105"/>
        <v>11.9047619</v>
      </c>
      <c r="U46" s="94">
        <f t="shared" si="106"/>
        <v>47.92905326</v>
      </c>
      <c r="V46" s="25">
        <f t="shared" si="107"/>
        <v>100</v>
      </c>
      <c r="W46" s="34">
        <f t="shared" si="108"/>
        <v>100</v>
      </c>
      <c r="X46" s="1"/>
      <c r="Y46" s="1"/>
      <c r="Z46" s="1"/>
      <c r="AA46" s="1"/>
      <c r="AB46" s="1"/>
      <c r="AC46" s="24">
        <v>6.0</v>
      </c>
      <c r="AD46" s="93"/>
      <c r="AE46" s="94"/>
      <c r="AF46" s="95"/>
      <c r="AG46" s="95"/>
      <c r="AH46" s="93"/>
      <c r="AI46" s="94"/>
      <c r="AJ46" s="95"/>
      <c r="AK46" s="95"/>
      <c r="AL46" s="93"/>
      <c r="AM46" s="94"/>
      <c r="AN46" s="95">
        <f t="shared" si="119"/>
        <v>6.060606061</v>
      </c>
      <c r="AO46" s="95">
        <f t="shared" si="120"/>
        <v>0.202862643</v>
      </c>
      <c r="AP46" s="93">
        <f t="shared" si="121"/>
        <v>12.12121212</v>
      </c>
      <c r="AQ46" s="94">
        <f t="shared" si="122"/>
        <v>0.8597541157</v>
      </c>
      <c r="AR46" s="95">
        <f t="shared" si="123"/>
        <v>15.15151515</v>
      </c>
      <c r="AS46" s="95">
        <f t="shared" si="124"/>
        <v>2.132194766</v>
      </c>
      <c r="AT46" s="93">
        <f t="shared" si="125"/>
        <v>48.48484848</v>
      </c>
      <c r="AU46" s="94">
        <f t="shared" si="126"/>
        <v>24.85620518</v>
      </c>
      <c r="AV46" s="93">
        <f t="shared" si="127"/>
        <v>18.18181818</v>
      </c>
      <c r="AW46" s="94">
        <f t="shared" si="128"/>
        <v>71.9489833</v>
      </c>
      <c r="AX46" s="25">
        <f t="shared" si="129"/>
        <v>100</v>
      </c>
      <c r="AY46" s="34">
        <f t="shared" si="130"/>
        <v>100</v>
      </c>
      <c r="AZ46" s="1"/>
      <c r="BA46" s="1"/>
      <c r="BB46" s="1"/>
      <c r="BC46" s="1"/>
      <c r="BD46" s="1"/>
      <c r="BE46" s="24">
        <v>6.0</v>
      </c>
      <c r="BF46" s="105"/>
      <c r="BG46" s="106"/>
      <c r="BH46" s="107"/>
      <c r="BI46" s="107"/>
      <c r="BJ46" s="105"/>
      <c r="BK46" s="106"/>
      <c r="BL46" s="107"/>
      <c r="BM46" s="107"/>
      <c r="BN46" s="105"/>
      <c r="BO46" s="106"/>
      <c r="BP46" s="107">
        <f t="shared" si="141"/>
        <v>3.448275862</v>
      </c>
      <c r="BQ46" s="107">
        <f t="shared" si="142"/>
        <v>0.1846308898</v>
      </c>
      <c r="BR46" s="105">
        <f t="shared" si="143"/>
        <v>3.448275862</v>
      </c>
      <c r="BS46" s="106">
        <f t="shared" si="144"/>
        <v>0.5327609455</v>
      </c>
      <c r="BT46" s="107">
        <f t="shared" si="145"/>
        <v>17.24137931</v>
      </c>
      <c r="BU46" s="107">
        <f t="shared" si="146"/>
        <v>4.217986381</v>
      </c>
      <c r="BV46" s="105">
        <f t="shared" si="147"/>
        <v>62.06896552</v>
      </c>
      <c r="BW46" s="106">
        <f t="shared" si="148"/>
        <v>51.22764562</v>
      </c>
      <c r="BX46" s="105">
        <f t="shared" si="149"/>
        <v>13.79310345</v>
      </c>
      <c r="BY46" s="106">
        <f t="shared" si="150"/>
        <v>43.83697616</v>
      </c>
      <c r="BZ46" s="25">
        <f t="shared" si="151"/>
        <v>100</v>
      </c>
      <c r="CA46" s="34">
        <f t="shared" si="152"/>
        <v>100</v>
      </c>
      <c r="CB46" s="1"/>
    </row>
    <row r="47" ht="12.75" customHeight="1">
      <c r="A47" s="24">
        <v>7.0</v>
      </c>
      <c r="B47" s="93" t="str">
        <f t="shared" si="87"/>
        <v/>
      </c>
      <c r="C47" s="94" t="str">
        <f t="shared" si="88"/>
        <v/>
      </c>
      <c r="D47" s="95" t="str">
        <f t="shared" si="89"/>
        <v/>
      </c>
      <c r="E47" s="95" t="str">
        <f t="shared" si="90"/>
        <v/>
      </c>
      <c r="F47" s="93" t="str">
        <f t="shared" si="91"/>
        <v/>
      </c>
      <c r="G47" s="94" t="str">
        <f t="shared" si="92"/>
        <v/>
      </c>
      <c r="H47" s="95" t="str">
        <f t="shared" si="93"/>
        <v/>
      </c>
      <c r="I47" s="95" t="str">
        <f t="shared" si="94"/>
        <v/>
      </c>
      <c r="J47" s="93" t="str">
        <f t="shared" si="95"/>
        <v/>
      </c>
      <c r="K47" s="94" t="str">
        <f t="shared" si="96"/>
        <v/>
      </c>
      <c r="L47" s="95" t="str">
        <f t="shared" si="97"/>
        <v/>
      </c>
      <c r="M47" s="95" t="str">
        <f t="shared" si="98"/>
        <v/>
      </c>
      <c r="N47" s="93">
        <f t="shared" si="99"/>
        <v>8.695652174</v>
      </c>
      <c r="O47" s="94">
        <f t="shared" si="100"/>
        <v>0.4638443511</v>
      </c>
      <c r="P47" s="95">
        <f t="shared" si="101"/>
        <v>4.347826087</v>
      </c>
      <c r="Q47" s="95">
        <f t="shared" si="102"/>
        <v>0.5977561104</v>
      </c>
      <c r="R47" s="93">
        <f t="shared" si="103"/>
        <v>65.2173913</v>
      </c>
      <c r="S47" s="94">
        <f t="shared" si="104"/>
        <v>18.29155154</v>
      </c>
      <c r="T47" s="93">
        <f t="shared" si="105"/>
        <v>21.73913043</v>
      </c>
      <c r="U47" s="94">
        <f t="shared" si="106"/>
        <v>80.64684799</v>
      </c>
      <c r="V47" s="25">
        <f t="shared" si="107"/>
        <v>100</v>
      </c>
      <c r="W47" s="34">
        <f t="shared" si="108"/>
        <v>100</v>
      </c>
      <c r="X47" s="1"/>
      <c r="Y47" s="1"/>
      <c r="Z47" s="1"/>
      <c r="AA47" s="1"/>
      <c r="AB47" s="1"/>
      <c r="AC47" s="24">
        <v>7.0</v>
      </c>
      <c r="AD47" s="93"/>
      <c r="AE47" s="94"/>
      <c r="AF47" s="95"/>
      <c r="AG47" s="95"/>
      <c r="AH47" s="93"/>
      <c r="AI47" s="94"/>
      <c r="AJ47" s="95"/>
      <c r="AK47" s="95"/>
      <c r="AL47" s="93"/>
      <c r="AM47" s="94"/>
      <c r="AN47" s="95"/>
      <c r="AO47" s="95"/>
      <c r="AP47" s="93"/>
      <c r="AQ47" s="94"/>
      <c r="AR47" s="95">
        <f t="shared" si="123"/>
        <v>26.08695652</v>
      </c>
      <c r="AS47" s="95">
        <f t="shared" si="124"/>
        <v>2.072667254</v>
      </c>
      <c r="AT47" s="93">
        <f t="shared" si="125"/>
        <v>47.82608696</v>
      </c>
      <c r="AU47" s="94">
        <f t="shared" si="126"/>
        <v>9.856797578</v>
      </c>
      <c r="AV47" s="93">
        <f t="shared" si="127"/>
        <v>26.08695652</v>
      </c>
      <c r="AW47" s="94">
        <f t="shared" si="128"/>
        <v>88.07053517</v>
      </c>
      <c r="AX47" s="25">
        <f t="shared" si="129"/>
        <v>100</v>
      </c>
      <c r="AY47" s="34">
        <f t="shared" si="130"/>
        <v>100</v>
      </c>
      <c r="AZ47" s="1"/>
      <c r="BA47" s="1"/>
      <c r="BB47" s="1"/>
      <c r="BC47" s="1"/>
      <c r="BD47" s="1"/>
      <c r="BE47" s="24">
        <v>7.0</v>
      </c>
      <c r="BF47" s="105"/>
      <c r="BG47" s="106"/>
      <c r="BH47" s="107"/>
      <c r="BI47" s="107"/>
      <c r="BJ47" s="105"/>
      <c r="BK47" s="106"/>
      <c r="BL47" s="107"/>
      <c r="BM47" s="107"/>
      <c r="BN47" s="105"/>
      <c r="BO47" s="106"/>
      <c r="BP47" s="107"/>
      <c r="BQ47" s="107"/>
      <c r="BR47" s="105">
        <f t="shared" si="143"/>
        <v>4</v>
      </c>
      <c r="BS47" s="106">
        <f t="shared" si="144"/>
        <v>0.4962837017</v>
      </c>
      <c r="BT47" s="107">
        <f t="shared" si="145"/>
        <v>20</v>
      </c>
      <c r="BU47" s="107">
        <f t="shared" si="146"/>
        <v>5.241573514</v>
      </c>
      <c r="BV47" s="105">
        <f t="shared" si="147"/>
        <v>60</v>
      </c>
      <c r="BW47" s="106">
        <f t="shared" si="148"/>
        <v>49.30339103</v>
      </c>
      <c r="BX47" s="105">
        <f t="shared" si="149"/>
        <v>16</v>
      </c>
      <c r="BY47" s="106">
        <f t="shared" si="150"/>
        <v>44.95875176</v>
      </c>
      <c r="BZ47" s="25">
        <f t="shared" si="151"/>
        <v>100</v>
      </c>
      <c r="CA47" s="34">
        <f t="shared" si="152"/>
        <v>100</v>
      </c>
      <c r="CB47" s="1"/>
    </row>
    <row r="48" ht="12.75" customHeight="1">
      <c r="A48" s="24">
        <v>8.0</v>
      </c>
      <c r="B48" s="93" t="str">
        <f t="shared" si="87"/>
        <v/>
      </c>
      <c r="C48" s="94" t="str">
        <f t="shared" si="88"/>
        <v/>
      </c>
      <c r="D48" s="95" t="str">
        <f t="shared" si="89"/>
        <v/>
      </c>
      <c r="E48" s="95" t="str">
        <f t="shared" si="90"/>
        <v/>
      </c>
      <c r="F48" s="93" t="str">
        <f t="shared" si="91"/>
        <v/>
      </c>
      <c r="G48" s="94" t="str">
        <f t="shared" si="92"/>
        <v/>
      </c>
      <c r="H48" s="95" t="str">
        <f t="shared" si="93"/>
        <v/>
      </c>
      <c r="I48" s="95" t="str">
        <f t="shared" si="94"/>
        <v/>
      </c>
      <c r="J48" s="93" t="str">
        <f t="shared" si="95"/>
        <v/>
      </c>
      <c r="K48" s="94" t="str">
        <f t="shared" si="96"/>
        <v/>
      </c>
      <c r="L48" s="95" t="str">
        <f t="shared" si="97"/>
        <v/>
      </c>
      <c r="M48" s="95" t="str">
        <f t="shared" si="98"/>
        <v/>
      </c>
      <c r="N48" s="93">
        <f t="shared" si="99"/>
        <v>10.52631579</v>
      </c>
      <c r="O48" s="94">
        <f t="shared" si="100"/>
        <v>0.6892874472</v>
      </c>
      <c r="P48" s="95">
        <f t="shared" si="101"/>
        <v>26.31578947</v>
      </c>
      <c r="Q48" s="95">
        <f t="shared" si="102"/>
        <v>3.042434053</v>
      </c>
      <c r="R48" s="93">
        <f t="shared" si="103"/>
        <v>42.10526316</v>
      </c>
      <c r="S48" s="94">
        <f t="shared" si="104"/>
        <v>19.01580967</v>
      </c>
      <c r="T48" s="93">
        <f t="shared" si="105"/>
        <v>21.05263158</v>
      </c>
      <c r="U48" s="94">
        <f t="shared" si="106"/>
        <v>77.25246883</v>
      </c>
      <c r="V48" s="25">
        <f t="shared" si="107"/>
        <v>100</v>
      </c>
      <c r="W48" s="34">
        <f t="shared" si="108"/>
        <v>100</v>
      </c>
      <c r="X48" s="1"/>
      <c r="Y48" s="1"/>
      <c r="Z48" s="1"/>
      <c r="AA48" s="1"/>
      <c r="AB48" s="1"/>
      <c r="AC48" s="24">
        <v>8.0</v>
      </c>
      <c r="AD48" s="93"/>
      <c r="AE48" s="94"/>
      <c r="AF48" s="95"/>
      <c r="AG48" s="95"/>
      <c r="AH48" s="93"/>
      <c r="AI48" s="94"/>
      <c r="AJ48" s="95"/>
      <c r="AK48" s="95"/>
      <c r="AL48" s="93">
        <f>AL13*100/$AX13</f>
        <v>5.263157895</v>
      </c>
      <c r="AM48" s="94">
        <f>AM13*100/$AY13</f>
        <v>0.05011551193</v>
      </c>
      <c r="AN48" s="95"/>
      <c r="AO48" s="95"/>
      <c r="AP48" s="93">
        <f>AP13*100/$AX13</f>
        <v>10.52631579</v>
      </c>
      <c r="AQ48" s="94">
        <f>AQ13*100/$AY13</f>
        <v>0.6395021</v>
      </c>
      <c r="AR48" s="95">
        <f t="shared" si="123"/>
        <v>10.52631579</v>
      </c>
      <c r="AS48" s="95">
        <f t="shared" si="124"/>
        <v>1.264398428</v>
      </c>
      <c r="AT48" s="93">
        <f t="shared" si="125"/>
        <v>42.10526316</v>
      </c>
      <c r="AU48" s="94">
        <f t="shared" si="126"/>
        <v>16.63178831</v>
      </c>
      <c r="AV48" s="93">
        <f t="shared" si="127"/>
        <v>31.57894737</v>
      </c>
      <c r="AW48" s="94">
        <f t="shared" si="128"/>
        <v>81.41419565</v>
      </c>
      <c r="AX48" s="25">
        <f t="shared" si="129"/>
        <v>100</v>
      </c>
      <c r="AY48" s="34">
        <f t="shared" si="130"/>
        <v>100</v>
      </c>
      <c r="AZ48" s="1"/>
      <c r="BA48" s="1"/>
      <c r="BB48" s="1"/>
      <c r="BC48" s="1"/>
      <c r="BD48" s="1"/>
      <c r="BE48" s="24">
        <v>8.0</v>
      </c>
      <c r="BF48" s="105"/>
      <c r="BG48" s="106"/>
      <c r="BH48" s="107"/>
      <c r="BI48" s="107"/>
      <c r="BJ48" s="105"/>
      <c r="BK48" s="106"/>
      <c r="BL48" s="107"/>
      <c r="BM48" s="107"/>
      <c r="BN48" s="105"/>
      <c r="BO48" s="106"/>
      <c r="BP48" s="107"/>
      <c r="BQ48" s="107"/>
      <c r="BR48" s="105"/>
      <c r="BS48" s="106"/>
      <c r="BT48" s="107">
        <f t="shared" si="145"/>
        <v>20</v>
      </c>
      <c r="BU48" s="107">
        <f t="shared" si="146"/>
        <v>1.346094569</v>
      </c>
      <c r="BV48" s="105">
        <f t="shared" si="147"/>
        <v>40</v>
      </c>
      <c r="BW48" s="106">
        <f t="shared" si="148"/>
        <v>7.580065249</v>
      </c>
      <c r="BX48" s="105">
        <f t="shared" si="149"/>
        <v>40</v>
      </c>
      <c r="BY48" s="106">
        <f t="shared" si="150"/>
        <v>91.07384018</v>
      </c>
      <c r="BZ48" s="25">
        <f t="shared" si="151"/>
        <v>100</v>
      </c>
      <c r="CA48" s="34">
        <f t="shared" si="152"/>
        <v>100</v>
      </c>
      <c r="CB48" s="1"/>
    </row>
    <row r="49" ht="12.75" customHeight="1">
      <c r="A49" s="24">
        <v>9.0</v>
      </c>
      <c r="B49" s="93" t="str">
        <f t="shared" si="87"/>
        <v/>
      </c>
      <c r="C49" s="94" t="str">
        <f t="shared" si="88"/>
        <v/>
      </c>
      <c r="D49" s="95" t="str">
        <f t="shared" si="89"/>
        <v/>
      </c>
      <c r="E49" s="95" t="str">
        <f t="shared" si="90"/>
        <v/>
      </c>
      <c r="F49" s="93" t="str">
        <f t="shared" si="91"/>
        <v/>
      </c>
      <c r="G49" s="94" t="str">
        <f t="shared" si="92"/>
        <v/>
      </c>
      <c r="H49" s="95" t="str">
        <f t="shared" si="93"/>
        <v/>
      </c>
      <c r="I49" s="95" t="str">
        <f t="shared" si="94"/>
        <v/>
      </c>
      <c r="J49" s="93" t="str">
        <f t="shared" si="95"/>
        <v/>
      </c>
      <c r="K49" s="94" t="str">
        <f t="shared" si="96"/>
        <v/>
      </c>
      <c r="L49" s="95" t="str">
        <f t="shared" si="97"/>
        <v/>
      </c>
      <c r="M49" s="95" t="str">
        <f t="shared" si="98"/>
        <v/>
      </c>
      <c r="N49" s="93" t="str">
        <f t="shared" si="99"/>
        <v/>
      </c>
      <c r="O49" s="94" t="str">
        <f t="shared" si="100"/>
        <v/>
      </c>
      <c r="P49" s="95">
        <f t="shared" si="101"/>
        <v>14.28571429</v>
      </c>
      <c r="Q49" s="95">
        <f t="shared" si="102"/>
        <v>1.112213134</v>
      </c>
      <c r="R49" s="93">
        <f t="shared" si="103"/>
        <v>47.61904762</v>
      </c>
      <c r="S49" s="94">
        <f t="shared" si="104"/>
        <v>12.38260392</v>
      </c>
      <c r="T49" s="93">
        <f t="shared" si="105"/>
        <v>38.0952381</v>
      </c>
      <c r="U49" s="94">
        <f t="shared" si="106"/>
        <v>86.50518295</v>
      </c>
      <c r="V49" s="25">
        <f t="shared" si="107"/>
        <v>100</v>
      </c>
      <c r="W49" s="34">
        <f t="shared" si="108"/>
        <v>100</v>
      </c>
      <c r="X49" s="1"/>
      <c r="Y49" s="1"/>
      <c r="Z49" s="1"/>
      <c r="AA49" s="1"/>
      <c r="AB49" s="1"/>
      <c r="AC49" s="24">
        <v>9.0</v>
      </c>
      <c r="AD49" s="93"/>
      <c r="AE49" s="94"/>
      <c r="AF49" s="95"/>
      <c r="AG49" s="95"/>
      <c r="AH49" s="93"/>
      <c r="AI49" s="94"/>
      <c r="AJ49" s="95"/>
      <c r="AK49" s="95"/>
      <c r="AL49" s="93"/>
      <c r="AM49" s="94"/>
      <c r="AN49" s="95"/>
      <c r="AO49" s="95"/>
      <c r="AP49" s="93"/>
      <c r="AQ49" s="94"/>
      <c r="AR49" s="95">
        <f t="shared" si="123"/>
        <v>7.692307692</v>
      </c>
      <c r="AS49" s="95">
        <f t="shared" si="124"/>
        <v>0.8052601656</v>
      </c>
      <c r="AT49" s="93">
        <f t="shared" si="125"/>
        <v>53.84615385</v>
      </c>
      <c r="AU49" s="94">
        <f t="shared" si="126"/>
        <v>17.72120394</v>
      </c>
      <c r="AV49" s="93">
        <f t="shared" si="127"/>
        <v>38.46153846</v>
      </c>
      <c r="AW49" s="94">
        <f t="shared" si="128"/>
        <v>81.47353589</v>
      </c>
      <c r="AX49" s="25">
        <f t="shared" si="129"/>
        <v>100</v>
      </c>
      <c r="AY49" s="34">
        <f t="shared" si="130"/>
        <v>100</v>
      </c>
      <c r="AZ49" s="1"/>
      <c r="BA49" s="1"/>
      <c r="BB49" s="1"/>
      <c r="BC49" s="1"/>
      <c r="BD49" s="1"/>
      <c r="BE49" s="24">
        <v>9.0</v>
      </c>
      <c r="BF49" s="105"/>
      <c r="BG49" s="106"/>
      <c r="BH49" s="107"/>
      <c r="BI49" s="107"/>
      <c r="BJ49" s="105"/>
      <c r="BK49" s="106"/>
      <c r="BL49" s="107"/>
      <c r="BM49" s="107"/>
      <c r="BN49" s="105"/>
      <c r="BO49" s="106"/>
      <c r="BP49" s="107"/>
      <c r="BQ49" s="107"/>
      <c r="BR49" s="105"/>
      <c r="BS49" s="106"/>
      <c r="BT49" s="107"/>
      <c r="BU49" s="107"/>
      <c r="BV49" s="105">
        <f t="shared" si="147"/>
        <v>40</v>
      </c>
      <c r="BW49" s="106">
        <f t="shared" si="148"/>
        <v>12.56690538</v>
      </c>
      <c r="BX49" s="105">
        <f t="shared" si="149"/>
        <v>60</v>
      </c>
      <c r="BY49" s="106">
        <f t="shared" si="150"/>
        <v>87.43309462</v>
      </c>
      <c r="BZ49" s="25">
        <f t="shared" si="151"/>
        <v>100</v>
      </c>
      <c r="CA49" s="34">
        <f t="shared" si="152"/>
        <v>100</v>
      </c>
      <c r="CB49" s="1"/>
    </row>
    <row r="50" ht="12.75" customHeight="1">
      <c r="A50" s="24">
        <v>10.0</v>
      </c>
      <c r="B50" s="93" t="str">
        <f t="shared" si="87"/>
        <v/>
      </c>
      <c r="C50" s="94" t="str">
        <f t="shared" si="88"/>
        <v/>
      </c>
      <c r="D50" s="95" t="str">
        <f t="shared" si="89"/>
        <v/>
      </c>
      <c r="E50" s="95" t="str">
        <f t="shared" si="90"/>
        <v/>
      </c>
      <c r="F50" s="93" t="str">
        <f t="shared" si="91"/>
        <v/>
      </c>
      <c r="G50" s="94" t="str">
        <f t="shared" si="92"/>
        <v/>
      </c>
      <c r="H50" s="95" t="str">
        <f t="shared" si="93"/>
        <v/>
      </c>
      <c r="I50" s="95" t="str">
        <f t="shared" si="94"/>
        <v/>
      </c>
      <c r="J50" s="93" t="str">
        <f t="shared" si="95"/>
        <v/>
      </c>
      <c r="K50" s="94" t="str">
        <f t="shared" si="96"/>
        <v/>
      </c>
      <c r="L50" s="95" t="str">
        <f t="shared" si="97"/>
        <v/>
      </c>
      <c r="M50" s="95" t="str">
        <f t="shared" si="98"/>
        <v/>
      </c>
      <c r="N50" s="93" t="str">
        <f t="shared" si="99"/>
        <v/>
      </c>
      <c r="O50" s="94" t="str">
        <f t="shared" si="100"/>
        <v/>
      </c>
      <c r="P50" s="95">
        <f t="shared" si="101"/>
        <v>9.090909091</v>
      </c>
      <c r="Q50" s="95">
        <f t="shared" si="102"/>
        <v>0.1767745142</v>
      </c>
      <c r="R50" s="93">
        <f t="shared" si="103"/>
        <v>45.45454545</v>
      </c>
      <c r="S50" s="94">
        <f t="shared" si="104"/>
        <v>3.448619736</v>
      </c>
      <c r="T50" s="93">
        <f t="shared" si="105"/>
        <v>45.45454545</v>
      </c>
      <c r="U50" s="94">
        <f t="shared" si="106"/>
        <v>96.37460575</v>
      </c>
      <c r="V50" s="25">
        <f t="shared" si="107"/>
        <v>100</v>
      </c>
      <c r="W50" s="34">
        <f t="shared" si="108"/>
        <v>100</v>
      </c>
      <c r="X50" s="1"/>
      <c r="Y50" s="1"/>
      <c r="Z50" s="1"/>
      <c r="AA50" s="1"/>
      <c r="AB50" s="1"/>
      <c r="AC50" s="24">
        <v>10.0</v>
      </c>
      <c r="AD50" s="93"/>
      <c r="AE50" s="94"/>
      <c r="AF50" s="95"/>
      <c r="AG50" s="95"/>
      <c r="AH50" s="93"/>
      <c r="AI50" s="94"/>
      <c r="AJ50" s="95"/>
      <c r="AK50" s="95"/>
      <c r="AL50" s="93"/>
      <c r="AM50" s="94"/>
      <c r="AN50" s="95"/>
      <c r="AO50" s="95"/>
      <c r="AP50" s="93"/>
      <c r="AQ50" s="94"/>
      <c r="AR50" s="95"/>
      <c r="AS50" s="95"/>
      <c r="AT50" s="93">
        <f t="shared" si="125"/>
        <v>54.54545455</v>
      </c>
      <c r="AU50" s="94">
        <f t="shared" si="126"/>
        <v>19.08587065</v>
      </c>
      <c r="AV50" s="93">
        <f t="shared" si="127"/>
        <v>45.45454545</v>
      </c>
      <c r="AW50" s="94">
        <f t="shared" si="128"/>
        <v>80.91412935</v>
      </c>
      <c r="AX50" s="25">
        <f t="shared" si="129"/>
        <v>100</v>
      </c>
      <c r="AY50" s="34">
        <f t="shared" si="130"/>
        <v>100</v>
      </c>
      <c r="AZ50" s="1"/>
      <c r="BA50" s="1"/>
      <c r="BB50" s="1"/>
      <c r="BC50" s="1"/>
      <c r="BD50" s="1"/>
      <c r="BE50" s="24">
        <v>10.0</v>
      </c>
      <c r="BF50" s="105"/>
      <c r="BG50" s="106"/>
      <c r="BH50" s="107"/>
      <c r="BI50" s="107"/>
      <c r="BJ50" s="105"/>
      <c r="BK50" s="106"/>
      <c r="BL50" s="107"/>
      <c r="BM50" s="107"/>
      <c r="BN50" s="105"/>
      <c r="BO50" s="106"/>
      <c r="BP50" s="107"/>
      <c r="BQ50" s="107"/>
      <c r="BR50" s="105"/>
      <c r="BS50" s="106"/>
      <c r="BT50" s="107"/>
      <c r="BU50" s="107"/>
      <c r="BV50" s="105">
        <f t="shared" si="147"/>
        <v>30</v>
      </c>
      <c r="BW50" s="106">
        <f t="shared" si="148"/>
        <v>4.502384953</v>
      </c>
      <c r="BX50" s="105">
        <f t="shared" si="149"/>
        <v>70</v>
      </c>
      <c r="BY50" s="106">
        <f t="shared" si="150"/>
        <v>95.49761505</v>
      </c>
      <c r="BZ50" s="25">
        <f t="shared" si="151"/>
        <v>100</v>
      </c>
      <c r="CA50" s="34">
        <f t="shared" si="152"/>
        <v>100</v>
      </c>
      <c r="CB50" s="1"/>
    </row>
    <row r="51" ht="12.75" customHeight="1">
      <c r="A51" s="42" t="s">
        <v>60</v>
      </c>
      <c r="B51" s="93" t="str">
        <f t="shared" si="87"/>
        <v/>
      </c>
      <c r="C51" s="94" t="str">
        <f t="shared" si="88"/>
        <v/>
      </c>
      <c r="D51" s="95" t="str">
        <f t="shared" si="89"/>
        <v/>
      </c>
      <c r="E51" s="95" t="str">
        <f t="shared" si="90"/>
        <v/>
      </c>
      <c r="F51" s="93" t="str">
        <f t="shared" si="91"/>
        <v/>
      </c>
      <c r="G51" s="94" t="str">
        <f t="shared" si="92"/>
        <v/>
      </c>
      <c r="H51" s="95" t="str">
        <f t="shared" si="93"/>
        <v/>
      </c>
      <c r="I51" s="95" t="str">
        <f t="shared" si="94"/>
        <v/>
      </c>
      <c r="J51" s="93" t="str">
        <f t="shared" si="95"/>
        <v/>
      </c>
      <c r="K51" s="94" t="str">
        <f t="shared" si="96"/>
        <v/>
      </c>
      <c r="L51" s="95" t="str">
        <f t="shared" si="97"/>
        <v/>
      </c>
      <c r="M51" s="95" t="str">
        <f t="shared" si="98"/>
        <v/>
      </c>
      <c r="N51" s="93" t="str">
        <f t="shared" si="99"/>
        <v/>
      </c>
      <c r="O51" s="94" t="str">
        <f t="shared" si="100"/>
        <v/>
      </c>
      <c r="P51" s="95" t="str">
        <f t="shared" si="101"/>
        <v/>
      </c>
      <c r="Q51" s="95" t="str">
        <f t="shared" si="102"/>
        <v/>
      </c>
      <c r="R51" s="93">
        <f t="shared" si="103"/>
        <v>38.46153846</v>
      </c>
      <c r="S51" s="94">
        <f t="shared" si="104"/>
        <v>5.935360805</v>
      </c>
      <c r="T51" s="93">
        <f t="shared" si="105"/>
        <v>61.53846154</v>
      </c>
      <c r="U51" s="94">
        <f t="shared" si="106"/>
        <v>94.06463919</v>
      </c>
      <c r="V51" s="25">
        <f t="shared" si="107"/>
        <v>100</v>
      </c>
      <c r="W51" s="34">
        <f t="shared" si="108"/>
        <v>100</v>
      </c>
      <c r="X51" s="1"/>
      <c r="Y51" s="1"/>
      <c r="Z51" s="1"/>
      <c r="AA51" s="1"/>
      <c r="AB51" s="1"/>
      <c r="AC51" s="42" t="s">
        <v>60</v>
      </c>
      <c r="AD51" s="93"/>
      <c r="AE51" s="94"/>
      <c r="AF51" s="95"/>
      <c r="AG51" s="95"/>
      <c r="AH51" s="93"/>
      <c r="AI51" s="94"/>
      <c r="AJ51" s="95"/>
      <c r="AK51" s="95"/>
      <c r="AL51" s="93"/>
      <c r="AM51" s="94"/>
      <c r="AN51" s="95"/>
      <c r="AO51" s="95"/>
      <c r="AP51" s="93"/>
      <c r="AQ51" s="94"/>
      <c r="AR51" s="95"/>
      <c r="AS51" s="95"/>
      <c r="AT51" s="93">
        <f t="shared" si="125"/>
        <v>44.44444444</v>
      </c>
      <c r="AU51" s="94">
        <f t="shared" si="126"/>
        <v>6.348626369</v>
      </c>
      <c r="AV51" s="93">
        <f t="shared" si="127"/>
        <v>55.55555556</v>
      </c>
      <c r="AW51" s="94">
        <f t="shared" si="128"/>
        <v>93.65137363</v>
      </c>
      <c r="AX51" s="25">
        <f t="shared" si="129"/>
        <v>100</v>
      </c>
      <c r="AY51" s="34">
        <f t="shared" si="130"/>
        <v>100</v>
      </c>
      <c r="AZ51" s="1"/>
      <c r="BA51" s="1"/>
      <c r="BB51" s="1"/>
      <c r="BC51" s="1"/>
      <c r="BD51" s="1"/>
      <c r="BE51" s="42" t="s">
        <v>60</v>
      </c>
      <c r="BF51" s="105"/>
      <c r="BG51" s="106"/>
      <c r="BH51" s="107"/>
      <c r="BI51" s="107"/>
      <c r="BJ51" s="105"/>
      <c r="BK51" s="106"/>
      <c r="BL51" s="107"/>
      <c r="BM51" s="107"/>
      <c r="BN51" s="105"/>
      <c r="BO51" s="106"/>
      <c r="BP51" s="107"/>
      <c r="BQ51" s="107"/>
      <c r="BR51" s="105"/>
      <c r="BS51" s="106"/>
      <c r="BT51" s="107"/>
      <c r="BU51" s="107"/>
      <c r="BV51" s="105">
        <f t="shared" si="147"/>
        <v>60</v>
      </c>
      <c r="BW51" s="106">
        <f t="shared" si="148"/>
        <v>11.09120492</v>
      </c>
      <c r="BX51" s="105">
        <f t="shared" si="149"/>
        <v>40</v>
      </c>
      <c r="BY51" s="106">
        <f t="shared" si="150"/>
        <v>88.90879508</v>
      </c>
      <c r="BZ51" s="25">
        <f t="shared" si="151"/>
        <v>100</v>
      </c>
      <c r="CA51" s="34">
        <f t="shared" si="152"/>
        <v>100</v>
      </c>
      <c r="CB51" s="1"/>
    </row>
    <row r="52" ht="12.75" customHeight="1">
      <c r="A52" s="43">
        <v>12.0</v>
      </c>
      <c r="B52" s="93" t="str">
        <f t="shared" si="87"/>
        <v/>
      </c>
      <c r="C52" s="94" t="str">
        <f t="shared" si="88"/>
        <v/>
      </c>
      <c r="D52" s="95" t="str">
        <f t="shared" si="89"/>
        <v/>
      </c>
      <c r="E52" s="95" t="str">
        <f t="shared" si="90"/>
        <v/>
      </c>
      <c r="F52" s="93" t="str">
        <f t="shared" si="91"/>
        <v/>
      </c>
      <c r="G52" s="94" t="str">
        <f t="shared" si="92"/>
        <v/>
      </c>
      <c r="H52" s="95" t="str">
        <f t="shared" si="93"/>
        <v/>
      </c>
      <c r="I52" s="95" t="str">
        <f t="shared" si="94"/>
        <v/>
      </c>
      <c r="J52" s="93" t="str">
        <f t="shared" si="95"/>
        <v/>
      </c>
      <c r="K52" s="94" t="str">
        <f t="shared" si="96"/>
        <v/>
      </c>
      <c r="L52" s="95" t="str">
        <f t="shared" si="97"/>
        <v/>
      </c>
      <c r="M52" s="95" t="str">
        <f t="shared" si="98"/>
        <v/>
      </c>
      <c r="N52" s="93" t="str">
        <f t="shared" si="99"/>
        <v/>
      </c>
      <c r="O52" s="94" t="str">
        <f t="shared" si="100"/>
        <v/>
      </c>
      <c r="P52" s="95">
        <f t="shared" si="101"/>
        <v>6.666666667</v>
      </c>
      <c r="Q52" s="95">
        <f t="shared" si="102"/>
        <v>0.2102573886</v>
      </c>
      <c r="R52" s="93">
        <f t="shared" si="103"/>
        <v>33.33333333</v>
      </c>
      <c r="S52" s="94">
        <f t="shared" si="104"/>
        <v>4.115780795</v>
      </c>
      <c r="T52" s="93">
        <f t="shared" si="105"/>
        <v>60</v>
      </c>
      <c r="U52" s="94">
        <f t="shared" si="106"/>
        <v>95.67396182</v>
      </c>
      <c r="V52" s="25">
        <f t="shared" si="107"/>
        <v>100</v>
      </c>
      <c r="W52" s="34">
        <f t="shared" si="108"/>
        <v>100</v>
      </c>
      <c r="X52" s="1"/>
      <c r="Y52" s="1"/>
      <c r="Z52" s="1"/>
      <c r="AA52" s="1"/>
      <c r="AB52" s="1"/>
      <c r="AC52" s="43">
        <v>12.0</v>
      </c>
      <c r="AD52" s="93"/>
      <c r="AE52" s="94"/>
      <c r="AF52" s="95"/>
      <c r="AG52" s="95"/>
      <c r="AH52" s="93"/>
      <c r="AI52" s="94"/>
      <c r="AJ52" s="95"/>
      <c r="AK52" s="95"/>
      <c r="AL52" s="93"/>
      <c r="AM52" s="94"/>
      <c r="AN52" s="95"/>
      <c r="AO52" s="95"/>
      <c r="AP52" s="93"/>
      <c r="AQ52" s="94"/>
      <c r="AR52" s="95">
        <f>AR17*100/$AX17</f>
        <v>6.666666667</v>
      </c>
      <c r="AS52" s="95">
        <f>AS17*100/$AY17</f>
        <v>0.1624214017</v>
      </c>
      <c r="AT52" s="93">
        <f t="shared" si="125"/>
        <v>13.33333333</v>
      </c>
      <c r="AU52" s="94">
        <f t="shared" si="126"/>
        <v>0.795685731</v>
      </c>
      <c r="AV52" s="93">
        <f t="shared" si="127"/>
        <v>80</v>
      </c>
      <c r="AW52" s="94">
        <f t="shared" si="128"/>
        <v>99.04189287</v>
      </c>
      <c r="AX52" s="25">
        <f t="shared" si="129"/>
        <v>100</v>
      </c>
      <c r="AY52" s="34">
        <f t="shared" si="130"/>
        <v>100</v>
      </c>
      <c r="AZ52" s="1"/>
      <c r="BA52" s="1"/>
      <c r="BB52" s="1"/>
      <c r="BC52" s="1"/>
      <c r="BD52" s="1"/>
      <c r="BE52" s="43">
        <v>12.0</v>
      </c>
      <c r="BF52" s="105"/>
      <c r="BG52" s="106"/>
      <c r="BH52" s="107"/>
      <c r="BI52" s="107"/>
      <c r="BJ52" s="105"/>
      <c r="BK52" s="106"/>
      <c r="BL52" s="107"/>
      <c r="BM52" s="107"/>
      <c r="BN52" s="105"/>
      <c r="BO52" s="106"/>
      <c r="BP52" s="107"/>
      <c r="BQ52" s="107"/>
      <c r="BR52" s="105"/>
      <c r="BS52" s="106"/>
      <c r="BT52" s="107"/>
      <c r="BU52" s="107"/>
      <c r="BV52" s="105">
        <f t="shared" si="147"/>
        <v>22.22222222</v>
      </c>
      <c r="BW52" s="106">
        <f t="shared" si="148"/>
        <v>3.221890428</v>
      </c>
      <c r="BX52" s="105">
        <f t="shared" si="149"/>
        <v>77.77777778</v>
      </c>
      <c r="BY52" s="106">
        <f t="shared" si="150"/>
        <v>96.77810957</v>
      </c>
      <c r="BZ52" s="25">
        <f t="shared" si="151"/>
        <v>100</v>
      </c>
      <c r="CA52" s="34">
        <f t="shared" si="152"/>
        <v>100</v>
      </c>
      <c r="CB52" s="1"/>
    </row>
    <row r="53" ht="12.75" customHeight="1">
      <c r="A53" s="43">
        <v>13.0</v>
      </c>
      <c r="B53" s="93" t="str">
        <f t="shared" si="87"/>
        <v/>
      </c>
      <c r="C53" s="94" t="str">
        <f t="shared" si="88"/>
        <v/>
      </c>
      <c r="D53" s="95" t="str">
        <f t="shared" si="89"/>
        <v/>
      </c>
      <c r="E53" s="95" t="str">
        <f t="shared" si="90"/>
        <v/>
      </c>
      <c r="F53" s="93" t="str">
        <f t="shared" si="91"/>
        <v/>
      </c>
      <c r="G53" s="94" t="str">
        <f t="shared" si="92"/>
        <v/>
      </c>
      <c r="H53" s="95" t="str">
        <f t="shared" si="93"/>
        <v/>
      </c>
      <c r="I53" s="95" t="str">
        <f t="shared" si="94"/>
        <v/>
      </c>
      <c r="J53" s="93" t="str">
        <f t="shared" si="95"/>
        <v/>
      </c>
      <c r="K53" s="94" t="str">
        <f t="shared" si="96"/>
        <v/>
      </c>
      <c r="L53" s="95" t="str">
        <f t="shared" si="97"/>
        <v/>
      </c>
      <c r="M53" s="95" t="str">
        <f t="shared" si="98"/>
        <v/>
      </c>
      <c r="N53" s="93" t="str">
        <f t="shared" si="99"/>
        <v/>
      </c>
      <c r="O53" s="94" t="str">
        <f t="shared" si="100"/>
        <v/>
      </c>
      <c r="P53" s="95" t="str">
        <f t="shared" si="101"/>
        <v/>
      </c>
      <c r="Q53" s="95" t="str">
        <f t="shared" si="102"/>
        <v/>
      </c>
      <c r="R53" s="93">
        <f t="shared" si="103"/>
        <v>18.18181818</v>
      </c>
      <c r="S53" s="94">
        <f t="shared" si="104"/>
        <v>1.230105372</v>
      </c>
      <c r="T53" s="93">
        <f t="shared" si="105"/>
        <v>81.81818182</v>
      </c>
      <c r="U53" s="94">
        <f t="shared" si="106"/>
        <v>98.76989463</v>
      </c>
      <c r="V53" s="25">
        <f t="shared" si="107"/>
        <v>100</v>
      </c>
      <c r="W53" s="34">
        <f t="shared" si="108"/>
        <v>100</v>
      </c>
      <c r="X53" s="1"/>
      <c r="Y53" s="1"/>
      <c r="Z53" s="1"/>
      <c r="AA53" s="1"/>
      <c r="AB53" s="1"/>
      <c r="AC53" s="43">
        <v>13.0</v>
      </c>
      <c r="AD53" s="93"/>
      <c r="AE53" s="94"/>
      <c r="AF53" s="95"/>
      <c r="AG53" s="95"/>
      <c r="AH53" s="93"/>
      <c r="AI53" s="94"/>
      <c r="AJ53" s="95"/>
      <c r="AK53" s="95"/>
      <c r="AL53" s="93"/>
      <c r="AM53" s="94"/>
      <c r="AN53" s="95"/>
      <c r="AO53" s="95"/>
      <c r="AP53" s="93"/>
      <c r="AQ53" s="94"/>
      <c r="AR53" s="95"/>
      <c r="AS53" s="95"/>
      <c r="AT53" s="93">
        <f t="shared" si="125"/>
        <v>27.27272727</v>
      </c>
      <c r="AU53" s="94">
        <f t="shared" si="126"/>
        <v>2.972807913</v>
      </c>
      <c r="AV53" s="93">
        <f t="shared" si="127"/>
        <v>72.72727273</v>
      </c>
      <c r="AW53" s="94">
        <f t="shared" si="128"/>
        <v>97.02719209</v>
      </c>
      <c r="AX53" s="25">
        <f t="shared" si="129"/>
        <v>100</v>
      </c>
      <c r="AY53" s="34">
        <f t="shared" si="130"/>
        <v>100</v>
      </c>
      <c r="AZ53" s="1"/>
      <c r="BA53" s="1"/>
      <c r="BB53" s="1"/>
      <c r="BC53" s="1"/>
      <c r="BD53" s="1"/>
      <c r="BE53" s="43">
        <v>13.0</v>
      </c>
      <c r="BF53" s="105"/>
      <c r="BG53" s="106"/>
      <c r="BH53" s="107"/>
      <c r="BI53" s="107"/>
      <c r="BJ53" s="105"/>
      <c r="BK53" s="106"/>
      <c r="BL53" s="107"/>
      <c r="BM53" s="107"/>
      <c r="BN53" s="105"/>
      <c r="BO53" s="106"/>
      <c r="BP53" s="107"/>
      <c r="BQ53" s="107"/>
      <c r="BR53" s="105"/>
      <c r="BS53" s="106"/>
      <c r="BT53" s="107"/>
      <c r="BU53" s="107"/>
      <c r="BV53" s="105">
        <f t="shared" si="147"/>
        <v>12.5</v>
      </c>
      <c r="BW53" s="106">
        <f t="shared" si="148"/>
        <v>0.564013242</v>
      </c>
      <c r="BX53" s="105">
        <f t="shared" si="149"/>
        <v>87.5</v>
      </c>
      <c r="BY53" s="106">
        <f t="shared" si="150"/>
        <v>99.43598676</v>
      </c>
      <c r="BZ53" s="25">
        <f t="shared" si="151"/>
        <v>100</v>
      </c>
      <c r="CA53" s="34">
        <f t="shared" si="152"/>
        <v>100</v>
      </c>
      <c r="CB53" s="1"/>
    </row>
    <row r="54" ht="12.75" customHeight="1">
      <c r="A54" s="43">
        <v>14.0</v>
      </c>
      <c r="B54" s="93" t="str">
        <f t="shared" si="87"/>
        <v/>
      </c>
      <c r="C54" s="94" t="str">
        <f t="shared" si="88"/>
        <v/>
      </c>
      <c r="D54" s="95" t="str">
        <f t="shared" si="89"/>
        <v/>
      </c>
      <c r="E54" s="95" t="str">
        <f t="shared" si="90"/>
        <v/>
      </c>
      <c r="F54" s="93" t="str">
        <f t="shared" si="91"/>
        <v/>
      </c>
      <c r="G54" s="94" t="str">
        <f t="shared" si="92"/>
        <v/>
      </c>
      <c r="H54" s="95" t="str">
        <f t="shared" si="93"/>
        <v/>
      </c>
      <c r="I54" s="95" t="str">
        <f t="shared" si="94"/>
        <v/>
      </c>
      <c r="J54" s="93" t="str">
        <f t="shared" si="95"/>
        <v/>
      </c>
      <c r="K54" s="94" t="str">
        <f t="shared" si="96"/>
        <v/>
      </c>
      <c r="L54" s="95" t="str">
        <f t="shared" si="97"/>
        <v/>
      </c>
      <c r="M54" s="95" t="str">
        <f t="shared" si="98"/>
        <v/>
      </c>
      <c r="N54" s="93" t="str">
        <f t="shared" si="99"/>
        <v/>
      </c>
      <c r="O54" s="94" t="str">
        <f t="shared" si="100"/>
        <v/>
      </c>
      <c r="P54" s="95" t="str">
        <f t="shared" si="101"/>
        <v/>
      </c>
      <c r="Q54" s="95" t="str">
        <f t="shared" si="102"/>
        <v/>
      </c>
      <c r="R54" s="93">
        <f t="shared" si="103"/>
        <v>20</v>
      </c>
      <c r="S54" s="94">
        <f t="shared" si="104"/>
        <v>0.5551697359</v>
      </c>
      <c r="T54" s="93">
        <f t="shared" si="105"/>
        <v>80</v>
      </c>
      <c r="U54" s="94">
        <f t="shared" si="106"/>
        <v>99.44483026</v>
      </c>
      <c r="V54" s="25">
        <f t="shared" si="107"/>
        <v>100</v>
      </c>
      <c r="W54" s="34">
        <f t="shared" si="108"/>
        <v>100</v>
      </c>
      <c r="X54" s="1"/>
      <c r="Y54" s="1"/>
      <c r="Z54" s="1"/>
      <c r="AA54" s="1"/>
      <c r="AB54" s="1"/>
      <c r="AC54" s="43">
        <v>14.0</v>
      </c>
      <c r="AD54" s="93"/>
      <c r="AE54" s="94"/>
      <c r="AF54" s="95"/>
      <c r="AG54" s="95"/>
      <c r="AH54" s="93"/>
      <c r="AI54" s="94"/>
      <c r="AJ54" s="95"/>
      <c r="AK54" s="95"/>
      <c r="AL54" s="93"/>
      <c r="AM54" s="94"/>
      <c r="AN54" s="95"/>
      <c r="AO54" s="95"/>
      <c r="AP54" s="93"/>
      <c r="AQ54" s="94"/>
      <c r="AR54" s="95"/>
      <c r="AS54" s="95"/>
      <c r="AT54" s="93"/>
      <c r="AU54" s="94"/>
      <c r="AV54" s="93">
        <f t="shared" si="127"/>
        <v>100</v>
      </c>
      <c r="AW54" s="94">
        <f t="shared" si="128"/>
        <v>100</v>
      </c>
      <c r="AX54" s="25">
        <f t="shared" si="129"/>
        <v>100</v>
      </c>
      <c r="AY54" s="34">
        <f t="shared" si="130"/>
        <v>100</v>
      </c>
      <c r="AZ54" s="1"/>
      <c r="BA54" s="1"/>
      <c r="BB54" s="1"/>
      <c r="BC54" s="1"/>
      <c r="BD54" s="1"/>
      <c r="BE54" s="43">
        <v>14.0</v>
      </c>
      <c r="BF54" s="105"/>
      <c r="BG54" s="106"/>
      <c r="BH54" s="107"/>
      <c r="BI54" s="107"/>
      <c r="BJ54" s="105"/>
      <c r="BK54" s="106"/>
      <c r="BL54" s="107"/>
      <c r="BM54" s="107"/>
      <c r="BN54" s="105"/>
      <c r="BO54" s="106"/>
      <c r="BP54" s="107"/>
      <c r="BQ54" s="107"/>
      <c r="BR54" s="105"/>
      <c r="BS54" s="106"/>
      <c r="BT54" s="107"/>
      <c r="BU54" s="107"/>
      <c r="BV54" s="105"/>
      <c r="BW54" s="106"/>
      <c r="BX54" s="25">
        <f t="shared" si="149"/>
        <v>100</v>
      </c>
      <c r="BY54" s="26">
        <f t="shared" si="150"/>
        <v>100</v>
      </c>
      <c r="BZ54" s="25">
        <f t="shared" si="151"/>
        <v>100</v>
      </c>
      <c r="CA54" s="34">
        <f t="shared" si="152"/>
        <v>100</v>
      </c>
      <c r="CB54" s="1"/>
    </row>
    <row r="55" ht="12.75" customHeight="1">
      <c r="A55" s="45">
        <v>15.0</v>
      </c>
      <c r="B55" s="142" t="str">
        <f t="shared" si="87"/>
        <v/>
      </c>
      <c r="C55" s="143" t="str">
        <f t="shared" si="88"/>
        <v/>
      </c>
      <c r="D55" s="144" t="str">
        <f t="shared" si="89"/>
        <v/>
      </c>
      <c r="E55" s="144" t="str">
        <f t="shared" si="90"/>
        <v/>
      </c>
      <c r="F55" s="142" t="str">
        <f t="shared" si="91"/>
        <v/>
      </c>
      <c r="G55" s="143" t="str">
        <f t="shared" si="92"/>
        <v/>
      </c>
      <c r="H55" s="144" t="str">
        <f t="shared" si="93"/>
        <v/>
      </c>
      <c r="I55" s="144" t="str">
        <f t="shared" si="94"/>
        <v/>
      </c>
      <c r="J55" s="142" t="str">
        <f t="shared" si="95"/>
        <v/>
      </c>
      <c r="K55" s="143" t="str">
        <f t="shared" si="96"/>
        <v/>
      </c>
      <c r="L55" s="144" t="str">
        <f t="shared" si="97"/>
        <v/>
      </c>
      <c r="M55" s="144" t="str">
        <f t="shared" si="98"/>
        <v/>
      </c>
      <c r="N55" s="142" t="str">
        <f t="shared" si="99"/>
        <v/>
      </c>
      <c r="O55" s="143" t="str">
        <f t="shared" si="100"/>
        <v/>
      </c>
      <c r="P55" s="144" t="str">
        <f t="shared" si="101"/>
        <v/>
      </c>
      <c r="Q55" s="144" t="str">
        <f t="shared" si="102"/>
        <v/>
      </c>
      <c r="R55" s="142">
        <f t="shared" si="103"/>
        <v>11.11111111</v>
      </c>
      <c r="S55" s="143">
        <f t="shared" si="104"/>
        <v>0.3969070247</v>
      </c>
      <c r="T55" s="142">
        <f t="shared" si="105"/>
        <v>88.88888889</v>
      </c>
      <c r="U55" s="143">
        <f t="shared" si="106"/>
        <v>99.60309298</v>
      </c>
      <c r="V55" s="46">
        <f t="shared" si="107"/>
        <v>100</v>
      </c>
      <c r="W55" s="54">
        <f t="shared" si="108"/>
        <v>100</v>
      </c>
      <c r="X55" s="1"/>
      <c r="Y55" s="1"/>
      <c r="Z55" s="1"/>
      <c r="AA55" s="1"/>
      <c r="AB55" s="1"/>
      <c r="AC55" s="45">
        <v>15.0</v>
      </c>
      <c r="AD55" s="142"/>
      <c r="AE55" s="143"/>
      <c r="AF55" s="144"/>
      <c r="AG55" s="144"/>
      <c r="AH55" s="142"/>
      <c r="AI55" s="143"/>
      <c r="AJ55" s="144"/>
      <c r="AK55" s="144"/>
      <c r="AL55" s="142"/>
      <c r="AM55" s="143"/>
      <c r="AN55" s="144"/>
      <c r="AO55" s="144"/>
      <c r="AP55" s="142"/>
      <c r="AQ55" s="143"/>
      <c r="AR55" s="144"/>
      <c r="AS55" s="144"/>
      <c r="AT55" s="142"/>
      <c r="AU55" s="143"/>
      <c r="AV55" s="142">
        <f t="shared" si="127"/>
        <v>100</v>
      </c>
      <c r="AW55" s="143">
        <f t="shared" si="128"/>
        <v>100</v>
      </c>
      <c r="AX55" s="46">
        <f t="shared" si="129"/>
        <v>100</v>
      </c>
      <c r="AY55" s="54">
        <f t="shared" si="130"/>
        <v>100</v>
      </c>
      <c r="AZ55" s="1"/>
      <c r="BA55" s="1"/>
      <c r="BB55" s="1"/>
      <c r="BC55" s="1"/>
      <c r="BD55" s="1"/>
      <c r="BE55" s="45">
        <v>15.0</v>
      </c>
      <c r="BF55" s="139"/>
      <c r="BG55" s="140"/>
      <c r="BH55" s="141"/>
      <c r="BI55" s="141"/>
      <c r="BJ55" s="139"/>
      <c r="BK55" s="140"/>
      <c r="BL55" s="141"/>
      <c r="BM55" s="141"/>
      <c r="BN55" s="139"/>
      <c r="BO55" s="140"/>
      <c r="BP55" s="141"/>
      <c r="BQ55" s="141"/>
      <c r="BR55" s="139"/>
      <c r="BS55" s="140"/>
      <c r="BT55" s="141"/>
      <c r="BU55" s="141"/>
      <c r="BV55" s="139"/>
      <c r="BW55" s="140"/>
      <c r="BX55" s="46">
        <f t="shared" si="149"/>
        <v>100</v>
      </c>
      <c r="BY55" s="47">
        <f t="shared" si="150"/>
        <v>100</v>
      </c>
      <c r="BZ55" s="46">
        <f t="shared" si="151"/>
        <v>100</v>
      </c>
      <c r="CA55" s="54">
        <f t="shared" si="152"/>
        <v>100</v>
      </c>
      <c r="CB55" s="1"/>
    </row>
    <row r="56" ht="12.75" customHeight="1">
      <c r="A56" s="146" t="s">
        <v>17</v>
      </c>
      <c r="B56" s="155">
        <f t="shared" si="87"/>
        <v>16.27057549</v>
      </c>
      <c r="C56" s="156">
        <f t="shared" si="88"/>
        <v>0.3742450586</v>
      </c>
      <c r="D56" s="157">
        <f t="shared" si="89"/>
        <v>10.4035049</v>
      </c>
      <c r="E56" s="157">
        <f t="shared" si="90"/>
        <v>0.7245583952</v>
      </c>
      <c r="F56" s="155">
        <f t="shared" si="91"/>
        <v>14.37048825</v>
      </c>
      <c r="G56" s="156">
        <f t="shared" si="92"/>
        <v>1.976909032</v>
      </c>
      <c r="H56" s="157">
        <f t="shared" si="93"/>
        <v>22.7492786</v>
      </c>
      <c r="I56" s="157">
        <f t="shared" si="94"/>
        <v>7.054618286</v>
      </c>
      <c r="J56" s="155">
        <f t="shared" si="95"/>
        <v>16.85440653</v>
      </c>
      <c r="K56" s="156">
        <f t="shared" si="96"/>
        <v>11.3203985</v>
      </c>
      <c r="L56" s="157">
        <f t="shared" si="97"/>
        <v>11.6823729</v>
      </c>
      <c r="M56" s="157">
        <f t="shared" si="98"/>
        <v>15.27661697</v>
      </c>
      <c r="N56" s="155">
        <f t="shared" si="99"/>
        <v>6.239035193</v>
      </c>
      <c r="O56" s="156">
        <f t="shared" si="100"/>
        <v>17.05513442</v>
      </c>
      <c r="P56" s="157">
        <f t="shared" si="101"/>
        <v>0.9385395596</v>
      </c>
      <c r="Q56" s="157">
        <f t="shared" si="102"/>
        <v>5.807784014</v>
      </c>
      <c r="R56" s="155">
        <f t="shared" si="103"/>
        <v>0.3805926508</v>
      </c>
      <c r="S56" s="156">
        <f t="shared" si="104"/>
        <v>6.716409612</v>
      </c>
      <c r="T56" s="155">
        <f t="shared" si="105"/>
        <v>0.1112059131</v>
      </c>
      <c r="U56" s="156">
        <f t="shared" si="106"/>
        <v>33.69332571</v>
      </c>
      <c r="V56" s="150">
        <f t="shared" si="107"/>
        <v>100</v>
      </c>
      <c r="W56" s="151">
        <f t="shared" si="108"/>
        <v>100</v>
      </c>
      <c r="X56" s="1"/>
      <c r="Y56" s="1"/>
      <c r="Z56" s="1"/>
      <c r="AA56" s="1"/>
      <c r="AB56" s="1"/>
      <c r="AC56" s="146" t="s">
        <v>17</v>
      </c>
      <c r="AD56" s="155">
        <f>AD21*100/$AX21</f>
        <v>22.72984892</v>
      </c>
      <c r="AE56" s="156">
        <f>AE21*100/$AY21</f>
        <v>0.5361695461</v>
      </c>
      <c r="AF56" s="157">
        <f>AF21*100/$AX21</f>
        <v>9.164733179</v>
      </c>
      <c r="AG56" s="157">
        <f>AG21*100/$AY21</f>
        <v>0.726856548</v>
      </c>
      <c r="AH56" s="155">
        <f>AH21*100/$AX21</f>
        <v>12.53254459</v>
      </c>
      <c r="AI56" s="156">
        <f>AI21*100/$AY21</f>
        <v>1.969849277</v>
      </c>
      <c r="AJ56" s="157">
        <f>AJ21*100/$AX21</f>
        <v>20.58677671</v>
      </c>
      <c r="AK56" s="157">
        <f>AK21*100/$AY21</f>
        <v>7.310990485</v>
      </c>
      <c r="AL56" s="155">
        <f>AL21*100/$AX21</f>
        <v>16.01725085</v>
      </c>
      <c r="AM56" s="156">
        <f>AM21*100/$AY21</f>
        <v>12.20665119</v>
      </c>
      <c r="AN56" s="157">
        <f>AN21*100/$AX21</f>
        <v>11.54956519</v>
      </c>
      <c r="AO56" s="157">
        <f>AO21*100/$AY21</f>
        <v>17.09242052</v>
      </c>
      <c r="AP56" s="155">
        <f>AP21*100/$AX21</f>
        <v>6.074989816</v>
      </c>
      <c r="AQ56" s="156">
        <f>AQ21*100/$AY21</f>
        <v>18.78806623</v>
      </c>
      <c r="AR56" s="157">
        <f>AR21*100/$AX21</f>
        <v>0.8917659978</v>
      </c>
      <c r="AS56" s="157">
        <f>AS21*100/$AY21</f>
        <v>6.297972391</v>
      </c>
      <c r="AT56" s="155">
        <f>AT21*100/$AX21</f>
        <v>0.3595402136</v>
      </c>
      <c r="AU56" s="156">
        <f>AU21*100/$AY21</f>
        <v>7.125904967</v>
      </c>
      <c r="AV56" s="155">
        <f t="shared" si="127"/>
        <v>0.092984538</v>
      </c>
      <c r="AW56" s="156">
        <f t="shared" si="128"/>
        <v>27.94511885</v>
      </c>
      <c r="AX56" s="150">
        <f t="shared" si="129"/>
        <v>100</v>
      </c>
      <c r="AY56" s="151">
        <f t="shared" si="130"/>
        <v>100</v>
      </c>
      <c r="AZ56" s="1"/>
      <c r="BA56" s="1"/>
      <c r="BB56" s="1"/>
      <c r="BC56" s="1"/>
      <c r="BD56" s="1"/>
      <c r="BE56" s="146" t="s">
        <v>17</v>
      </c>
      <c r="BF56" s="152">
        <f>BF21*100/$BZ21</f>
        <v>10.12727198</v>
      </c>
      <c r="BG56" s="153">
        <f>BG21*100/$CA21</f>
        <v>0.2608602751</v>
      </c>
      <c r="BH56" s="154">
        <f>BH21*100/$BZ21</f>
        <v>7.990994325</v>
      </c>
      <c r="BI56" s="154">
        <f>BI21*100/$CA21</f>
        <v>0.5532612201</v>
      </c>
      <c r="BJ56" s="152">
        <f>BJ21*100/$BZ21</f>
        <v>13.05411629</v>
      </c>
      <c r="BK56" s="153">
        <f>BK21*100/$CA21</f>
        <v>1.833368118</v>
      </c>
      <c r="BL56" s="154">
        <f>BL21*100/$BZ21</f>
        <v>24.14672259</v>
      </c>
      <c r="BM56" s="154">
        <f>BM21*100/$CA21</f>
        <v>7.70337911</v>
      </c>
      <c r="BN56" s="152">
        <f>BN21*100/$BZ21</f>
        <v>20.1208981</v>
      </c>
      <c r="BO56" s="153">
        <f>BO21*100/$CA21</f>
        <v>13.83485844</v>
      </c>
      <c r="BP56" s="154">
        <f>BP21*100/$BZ21</f>
        <v>14.99917756</v>
      </c>
      <c r="BQ56" s="154">
        <f>BQ21*100/$CA21</f>
        <v>20.10539884</v>
      </c>
      <c r="BR56" s="152">
        <f>BR21*100/$BZ21</f>
        <v>7.939592072</v>
      </c>
      <c r="BS56" s="153">
        <f>BS21*100/$CA21</f>
        <v>22.25124253</v>
      </c>
      <c r="BT56" s="154">
        <f>BT21*100/$BZ21</f>
        <v>1.152438523</v>
      </c>
      <c r="BU56" s="154">
        <f>BU21*100/$CA21</f>
        <v>7.350039458</v>
      </c>
      <c r="BV56" s="152">
        <f>BV21*100/$BZ21</f>
        <v>0.3896290813</v>
      </c>
      <c r="BW56" s="153">
        <f>BW21*100/$CA21</f>
        <v>7.235986575</v>
      </c>
      <c r="BX56" s="152">
        <f t="shared" si="149"/>
        <v>0.07915947035</v>
      </c>
      <c r="BY56" s="153">
        <f t="shared" si="150"/>
        <v>18.87160544</v>
      </c>
      <c r="BZ56" s="150">
        <f t="shared" si="151"/>
        <v>100</v>
      </c>
      <c r="CA56" s="151">
        <f t="shared" si="152"/>
        <v>100</v>
      </c>
      <c r="CB56" s="1"/>
    </row>
    <row r="57" ht="15.75" customHeight="1">
      <c r="A57" s="1"/>
      <c r="B57" s="71" t="s">
        <v>50</v>
      </c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3"/>
      <c r="X57" s="1"/>
      <c r="Y57" s="1"/>
      <c r="Z57" s="1"/>
      <c r="AA57" s="1"/>
      <c r="AB57" s="1"/>
      <c r="AC57" s="1"/>
      <c r="AD57" s="71" t="s">
        <v>50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3"/>
      <c r="AZ57" s="1"/>
      <c r="BA57" s="1"/>
      <c r="BB57" s="1"/>
      <c r="BC57" s="1"/>
      <c r="BD57" s="1"/>
      <c r="BE57" s="1"/>
      <c r="BF57" s="71" t="s">
        <v>50</v>
      </c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3"/>
      <c r="CB57" s="1"/>
    </row>
    <row r="58" ht="12.75" customHeight="1">
      <c r="A58" s="18">
        <v>1.0</v>
      </c>
      <c r="B58" s="102">
        <f t="shared" ref="B58:B73" si="153">IF(ISBLANK(B6),"",B6*100/$V$21)</f>
        <v>16.21593121</v>
      </c>
      <c r="C58" s="103">
        <f t="shared" ref="C58:C73" si="154">IF(ISBLANK(C6),"",C6*100/$W$21)</f>
        <v>0.372514202</v>
      </c>
      <c r="D58" s="104">
        <f t="shared" ref="D58:D73" si="155">IF(ISBLANK(D6),"",D6*100/$V$21)</f>
        <v>10.31530711</v>
      </c>
      <c r="E58" s="104">
        <f t="shared" ref="E58:E73" si="156">IF(ISBLANK(E6),"",E6*100/$W$21)</f>
        <v>0.7184192195</v>
      </c>
      <c r="F58" s="102">
        <f t="shared" ref="F58:F73" si="157">IF(ISBLANK(F6),"",F6*100/$V$21)</f>
        <v>14.1423244</v>
      </c>
      <c r="G58" s="103">
        <f t="shared" ref="G58:G73" si="158">IF(ISBLANK(G6),"",G6*100/$W$21)</f>
        <v>1.945943244</v>
      </c>
      <c r="H58" s="104">
        <f t="shared" ref="H58:H73" si="159">IF(ISBLANK(H6),"",H6*100/$V$21)</f>
        <v>22.12134866</v>
      </c>
      <c r="I58" s="104">
        <f t="shared" ref="I58:I73" si="160">IF(ISBLANK(I6),"",I6*100/$W$21)</f>
        <v>6.853125629</v>
      </c>
      <c r="J58" s="102">
        <f t="shared" ref="J58:J73" si="161">IF(ISBLANK(J6),"",J6*100/$V$21)</f>
        <v>16.14978286</v>
      </c>
      <c r="K58" s="103">
        <f t="shared" ref="K58:K73" si="162">IF(ISBLANK(K6),"",K6*100/$W$21)</f>
        <v>10.83190449</v>
      </c>
      <c r="L58" s="104">
        <f t="shared" ref="L58:L73" si="163">IF(ISBLANK(L6),"",L6*100/$V$21)</f>
        <v>10.89817948</v>
      </c>
      <c r="M58" s="104">
        <f t="shared" ref="M58:M73" si="164">IF(ISBLANK(M6),"",M6*100/$W$21)</f>
        <v>14.23615924</v>
      </c>
      <c r="N58" s="102">
        <f t="shared" ref="N58:N73" si="165">IF(ISBLANK(N6),"",N6*100/$V$21)</f>
        <v>5.48839528</v>
      </c>
      <c r="O58" s="103">
        <f t="shared" ref="O58:O73" si="166">IF(ISBLANK(O6),"",O6*100/$W$21)</f>
        <v>14.88682241</v>
      </c>
      <c r="P58" s="104">
        <f t="shared" ref="P58:P73" si="167">IF(ISBLANK(P6),"",P6*100/$V$21)</f>
        <v>0.6844915685</v>
      </c>
      <c r="Q58" s="104">
        <f t="shared" ref="Q58:Q73" si="168">IF(ISBLANK(Q6),"",Q6*100/$W$21)</f>
        <v>4.177727112</v>
      </c>
      <c r="R58" s="102">
        <f t="shared" ref="R58:R73" si="169">IF(ISBLANK(R6),"",R6*100/$V$21)</f>
        <v>0.148594108</v>
      </c>
      <c r="S58" s="103">
        <f t="shared" ref="S58:S73" si="170">IF(ISBLANK(S6),"",S6*100/$W$21)</f>
        <v>2.173871674</v>
      </c>
      <c r="T58" s="102">
        <f t="shared" ref="T58:T73" si="171">IF(ISBLANK(T6),"",T6*100/$V$21)</f>
        <v>0.006710701652</v>
      </c>
      <c r="U58" s="103">
        <f t="shared" ref="U58:U73" si="172">IF(ISBLANK(U6),"",U6*100/$W$21)</f>
        <v>0.5304553894</v>
      </c>
      <c r="V58" s="102">
        <f t="shared" ref="V58:V73" si="173">IF(ISBLANK(V6),"",V6*100/$V$21)</f>
        <v>96.17106537</v>
      </c>
      <c r="W58" s="108">
        <f t="shared" ref="W58:W73" si="174">IF(ISBLANK(W6),"",W6*100/$W$21)</f>
        <v>56.7269426</v>
      </c>
      <c r="X58" s="1"/>
      <c r="Y58" s="1"/>
      <c r="Z58" s="1"/>
      <c r="AA58" s="1"/>
      <c r="AB58" s="1"/>
      <c r="AC58" s="18">
        <v>1.0</v>
      </c>
      <c r="AD58" s="102">
        <f t="shared" ref="AD58:AD60" si="175">AD6*100/$AX$21</f>
        <v>22.60764067</v>
      </c>
      <c r="AE58" s="103">
        <f t="shared" ref="AE58:AE60" si="176">AE6*100/$AY$21</f>
        <v>0.5320264112</v>
      </c>
      <c r="AF58" s="104">
        <f t="shared" ref="AF58:AF60" si="177">AF6*100/$AX$21</f>
        <v>9.007102248</v>
      </c>
      <c r="AG58" s="104">
        <f t="shared" ref="AG58:AG60" si="178">AG6*100/$AY$21</f>
        <v>0.7149199557</v>
      </c>
      <c r="AH58" s="102">
        <f t="shared" ref="AH58:AH61" si="179">AH6*100/$AX$21</f>
        <v>12.26776005</v>
      </c>
      <c r="AI58" s="103">
        <f t="shared" ref="AI58:AI61" si="180">AI6*100/$AY$21</f>
        <v>1.927719948</v>
      </c>
      <c r="AJ58" s="104">
        <f t="shared" ref="AJ58:AJ61" si="181">AJ6*100/$AX$21</f>
        <v>19.93234268</v>
      </c>
      <c r="AK58" s="104">
        <f t="shared" ref="AK58:AK61" si="182">AK6*100/$AY$21</f>
        <v>7.073681584</v>
      </c>
      <c r="AL58" s="102">
        <f t="shared" ref="AL58:AL62" si="183">AL6*100/$AX$21</f>
        <v>15.32030959</v>
      </c>
      <c r="AM58" s="103">
        <f t="shared" ref="AM58:AM62" si="184">AM6*100/$AY$21</f>
        <v>11.66084817</v>
      </c>
      <c r="AN58" s="104">
        <f t="shared" ref="AN58:AN63" si="185">AN6*100/$AX$21</f>
        <v>10.74015692</v>
      </c>
      <c r="AO58" s="104">
        <f t="shared" ref="AO58:AO63" si="186">AO6*100/$AY$21</f>
        <v>15.88088179</v>
      </c>
      <c r="AP58" s="102">
        <f t="shared" ref="AP58:AP63" si="187">AP6*100/$AX$21</f>
        <v>5.355023822</v>
      </c>
      <c r="AQ58" s="103">
        <f t="shared" ref="AQ58:AQ63" si="188">AQ6*100/$AY$21</f>
        <v>16.43205565</v>
      </c>
      <c r="AR58" s="104">
        <f t="shared" ref="AR58:AR66" si="189">AR6*100/$AX$21</f>
        <v>0.6402649617</v>
      </c>
      <c r="AS58" s="104">
        <f t="shared" ref="AS58:AS66" si="190">AS6*100/$AY$21</f>
        <v>4.445177317</v>
      </c>
      <c r="AT58" s="102">
        <f t="shared" ref="AT58:AT70" si="191">AT6*100/$AX$21</f>
        <v>0.1576309311</v>
      </c>
      <c r="AU58" s="103">
        <f t="shared" ref="AU58:AU70" si="192">AU6*100/$AY$21</f>
        <v>2.611904366</v>
      </c>
      <c r="AV58" s="102">
        <f t="shared" ref="AV58:AV73" si="193">AV6*100/$AX$21</f>
        <v>0.004427835143</v>
      </c>
      <c r="AW58" s="103">
        <f t="shared" ref="AW58:AW73" si="194">AW6*100/$AY$21</f>
        <v>0.3182501367</v>
      </c>
      <c r="AX58" s="102">
        <f t="shared" ref="AX58:AX73" si="195">AX6*100/$AX$21</f>
        <v>96.03265971</v>
      </c>
      <c r="AY58" s="108">
        <f t="shared" ref="AY58:AY73" si="196">AY6*100/$AY$21</f>
        <v>61.59746533</v>
      </c>
      <c r="AZ58" s="1"/>
      <c r="BA58" s="1"/>
      <c r="BB58" s="1"/>
      <c r="BC58" s="1"/>
      <c r="BD58" s="1"/>
      <c r="BE58" s="18">
        <v>1.0</v>
      </c>
      <c r="BF58" s="90">
        <f t="shared" ref="BF58:BF59" si="197">BF6*100/$BZ$21</f>
        <v>10.10773912</v>
      </c>
      <c r="BG58" s="91">
        <f t="shared" ref="BG58:BG59" si="198">BG6*100/$CA$21</f>
        <v>0.2602395958</v>
      </c>
      <c r="BH58" s="92">
        <f t="shared" ref="BH58:BH59" si="199">BH6*100/$BZ$21</f>
        <v>7.948844477</v>
      </c>
      <c r="BI58" s="92">
        <f t="shared" ref="BI58:BI59" si="200">BI6*100/$CA$21</f>
        <v>0.5504393038</v>
      </c>
      <c r="BJ58" s="90">
        <f t="shared" ref="BJ58:BJ59" si="201">BJ6*100/$BZ$21</f>
        <v>12.93177893</v>
      </c>
      <c r="BK58" s="91">
        <f t="shared" ref="BK58:BK59" si="202">BK6*100/$CA$21</f>
        <v>1.815610128</v>
      </c>
      <c r="BL58" s="92">
        <f t="shared" ref="BL58:BL60" si="203">BL6*100/$BZ$21</f>
        <v>23.72213998</v>
      </c>
      <c r="BM58" s="92">
        <f t="shared" ref="BM58:BM60" si="204">BM6*100/$CA$21</f>
        <v>7.561431696</v>
      </c>
      <c r="BN58" s="90">
        <f t="shared" ref="BN58:BN61" si="205">BN6*100/$BZ$21</f>
        <v>19.51846369</v>
      </c>
      <c r="BO58" s="91">
        <f t="shared" ref="BO58:BO61" si="206">BO6*100/$CA$21</f>
        <v>13.40209405</v>
      </c>
      <c r="BP58" s="92">
        <f t="shared" ref="BP58:BP63" si="207">BP6*100/$BZ$21</f>
        <v>14.13664775</v>
      </c>
      <c r="BQ58" s="92">
        <f t="shared" ref="BQ58:BQ63" si="208">BQ6*100/$CA$21</f>
        <v>18.91698455</v>
      </c>
      <c r="BR58" s="90">
        <f t="shared" ref="BR58:BR64" si="209">BR6*100/$BZ$21</f>
        <v>7.090426844</v>
      </c>
      <c r="BS58" s="91">
        <f t="shared" ref="BS58:BS64" si="210">BS6*100/$CA$21</f>
        <v>19.72528823</v>
      </c>
      <c r="BT58" s="92">
        <f t="shared" ref="BT58:BT65" si="211">BT6*100/$BZ$21</f>
        <v>0.8409408668</v>
      </c>
      <c r="BU58" s="92">
        <f t="shared" ref="BU58:BU65" si="212">BU6*100/$CA$21</f>
        <v>5.268042698</v>
      </c>
      <c r="BV58" s="90">
        <f t="shared" ref="BV58:BV70" si="213">BV6*100/$BZ$21</f>
        <v>0.1644872111</v>
      </c>
      <c r="BW58" s="91">
        <f t="shared" ref="BW58:BW70" si="214">BW6*100/$CA$21</f>
        <v>2.460320603</v>
      </c>
      <c r="BX58" s="90">
        <f t="shared" ref="BX58:BX73" si="215">BX6*100/$BZ$21</f>
        <v>0.007196315486</v>
      </c>
      <c r="BY58" s="91">
        <f t="shared" ref="BY58:BY73" si="216">BY6*100/$CA$21</f>
        <v>0.5036816008</v>
      </c>
      <c r="BZ58" s="90">
        <f t="shared" ref="BZ58:BZ73" si="217">BZ6*100/$BZ$21</f>
        <v>96.46866519</v>
      </c>
      <c r="CA58" s="23">
        <f t="shared" ref="CA58:CA73" si="218">CA6*100/$CA$21</f>
        <v>70.46413245</v>
      </c>
      <c r="CB58" s="1"/>
    </row>
    <row r="59" ht="12.75" customHeight="1">
      <c r="A59" s="24">
        <v>2.0</v>
      </c>
      <c r="B59" s="110">
        <f t="shared" si="153"/>
        <v>0.03163616493</v>
      </c>
      <c r="C59" s="112">
        <f t="shared" si="154"/>
        <v>0.001059749492</v>
      </c>
      <c r="D59" s="114">
        <f t="shared" si="155"/>
        <v>0.08532177814</v>
      </c>
      <c r="E59" s="114">
        <f t="shared" si="156"/>
        <v>0.005919122819</v>
      </c>
      <c r="F59" s="110">
        <f t="shared" si="157"/>
        <v>0.2252878412</v>
      </c>
      <c r="G59" s="112">
        <f t="shared" si="158"/>
        <v>0.03058137768</v>
      </c>
      <c r="H59" s="114">
        <f t="shared" si="159"/>
        <v>0.608756507</v>
      </c>
      <c r="I59" s="114">
        <f t="shared" si="160"/>
        <v>0.1947816196</v>
      </c>
      <c r="J59" s="110">
        <f t="shared" si="161"/>
        <v>0.6586074335</v>
      </c>
      <c r="K59" s="112">
        <f t="shared" si="162"/>
        <v>0.4565614806</v>
      </c>
      <c r="L59" s="114">
        <f t="shared" si="163"/>
        <v>0.7065410168</v>
      </c>
      <c r="M59" s="114">
        <f t="shared" si="164"/>
        <v>0.9351998897</v>
      </c>
      <c r="N59" s="110">
        <f t="shared" si="165"/>
        <v>0.6077978353</v>
      </c>
      <c r="O59" s="112">
        <f t="shared" si="166"/>
        <v>1.729658322</v>
      </c>
      <c r="P59" s="114">
        <f t="shared" si="167"/>
        <v>0.160098168</v>
      </c>
      <c r="Q59" s="114">
        <f t="shared" si="168"/>
        <v>1.002853121</v>
      </c>
      <c r="R59" s="110">
        <f t="shared" si="169"/>
        <v>0.08628044981</v>
      </c>
      <c r="S59" s="112">
        <f t="shared" si="170"/>
        <v>1.430082567</v>
      </c>
      <c r="T59" s="110">
        <f t="shared" si="171"/>
        <v>0.008628044981</v>
      </c>
      <c r="U59" s="112">
        <f t="shared" si="172"/>
        <v>1.339394741</v>
      </c>
      <c r="V59" s="110">
        <f t="shared" si="173"/>
        <v>3.17895524</v>
      </c>
      <c r="W59" s="117">
        <f t="shared" si="174"/>
        <v>7.126091991</v>
      </c>
      <c r="X59" s="1"/>
      <c r="Y59" s="1"/>
      <c r="Z59" s="1"/>
      <c r="AA59" s="1"/>
      <c r="AB59" s="1"/>
      <c r="AC59" s="24">
        <v>2.0</v>
      </c>
      <c r="AD59" s="110">
        <f t="shared" si="175"/>
        <v>0.1213226829</v>
      </c>
      <c r="AE59" s="112">
        <f t="shared" si="176"/>
        <v>0.004099044544</v>
      </c>
      <c r="AF59" s="114">
        <f t="shared" si="177"/>
        <v>0.1567453641</v>
      </c>
      <c r="AG59" s="114">
        <f t="shared" si="178"/>
        <v>0.01187507246</v>
      </c>
      <c r="AH59" s="110">
        <f t="shared" si="179"/>
        <v>0.2603567064</v>
      </c>
      <c r="AI59" s="112">
        <f t="shared" si="180"/>
        <v>0.04140235909</v>
      </c>
      <c r="AJ59" s="114">
        <f t="shared" si="181"/>
        <v>0.6252103222</v>
      </c>
      <c r="AK59" s="114">
        <f t="shared" si="182"/>
        <v>0.2262505817</v>
      </c>
      <c r="AL59" s="110">
        <f t="shared" si="183"/>
        <v>0.6455783638</v>
      </c>
      <c r="AM59" s="112">
        <f t="shared" si="184"/>
        <v>0.5045885307</v>
      </c>
      <c r="AN59" s="114">
        <f t="shared" si="185"/>
        <v>0.7235082623</v>
      </c>
      <c r="AO59" s="114">
        <f t="shared" si="186"/>
        <v>1.081402472</v>
      </c>
      <c r="AP59" s="110">
        <f t="shared" si="187"/>
        <v>0.5853598059</v>
      </c>
      <c r="AQ59" s="112">
        <f t="shared" si="188"/>
        <v>1.896126621</v>
      </c>
      <c r="AR59" s="114">
        <f t="shared" si="189"/>
        <v>0.1594020651</v>
      </c>
      <c r="AS59" s="114">
        <f t="shared" si="190"/>
        <v>1.16018819</v>
      </c>
      <c r="AT59" s="110">
        <f t="shared" si="191"/>
        <v>0.07173092931</v>
      </c>
      <c r="AU59" s="112">
        <f t="shared" si="192"/>
        <v>1.367315703</v>
      </c>
      <c r="AV59" s="110">
        <f t="shared" si="193"/>
        <v>0.008855670286</v>
      </c>
      <c r="AW59" s="112">
        <f t="shared" si="194"/>
        <v>1.478116154</v>
      </c>
      <c r="AX59" s="110">
        <f t="shared" si="195"/>
        <v>3.358070172</v>
      </c>
      <c r="AY59" s="117">
        <f t="shared" si="196"/>
        <v>7.771364728</v>
      </c>
      <c r="AZ59" s="1"/>
      <c r="BA59" s="1"/>
      <c r="BB59" s="1"/>
      <c r="BC59" s="1"/>
      <c r="BD59" s="1"/>
      <c r="BE59" s="24">
        <v>2.0</v>
      </c>
      <c r="BF59" s="105">
        <f t="shared" si="197"/>
        <v>0.01953285632</v>
      </c>
      <c r="BG59" s="106">
        <f t="shared" si="198"/>
        <v>0.0006206793004</v>
      </c>
      <c r="BH59" s="107">
        <f t="shared" si="199"/>
        <v>0.04214984785</v>
      </c>
      <c r="BI59" s="107">
        <f t="shared" si="200"/>
        <v>0.00282191627</v>
      </c>
      <c r="BJ59" s="105">
        <f t="shared" si="201"/>
        <v>0.1223373633</v>
      </c>
      <c r="BK59" s="106">
        <f t="shared" si="202"/>
        <v>0.01775799004</v>
      </c>
      <c r="BL59" s="107">
        <f t="shared" si="203"/>
        <v>0.4101899827</v>
      </c>
      <c r="BM59" s="107">
        <f t="shared" si="204"/>
        <v>0.1369242232</v>
      </c>
      <c r="BN59" s="105">
        <f t="shared" si="205"/>
        <v>0.5726211037</v>
      </c>
      <c r="BO59" s="106">
        <f t="shared" si="206"/>
        <v>0.4099256483</v>
      </c>
      <c r="BP59" s="107">
        <f t="shared" si="207"/>
        <v>0.7967349289</v>
      </c>
      <c r="BQ59" s="107">
        <f t="shared" si="208"/>
        <v>1.090490425</v>
      </c>
      <c r="BR59" s="105">
        <f t="shared" si="209"/>
        <v>0.6929023768</v>
      </c>
      <c r="BS59" s="106">
        <f t="shared" si="210"/>
        <v>2.024834187</v>
      </c>
      <c r="BT59" s="107">
        <f t="shared" si="211"/>
        <v>0.2025248787</v>
      </c>
      <c r="BU59" s="107">
        <f t="shared" si="212"/>
        <v>1.352093796</v>
      </c>
      <c r="BV59" s="105">
        <f t="shared" si="213"/>
        <v>0.08532774077</v>
      </c>
      <c r="BW59" s="106">
        <f t="shared" si="214"/>
        <v>1.53368883</v>
      </c>
      <c r="BX59" s="105">
        <f t="shared" si="215"/>
        <v>0.007196315486</v>
      </c>
      <c r="BY59" s="106">
        <f t="shared" si="216"/>
        <v>0.5266347397</v>
      </c>
      <c r="BZ59" s="105">
        <f t="shared" si="217"/>
        <v>2.951517395</v>
      </c>
      <c r="CA59" s="28">
        <f t="shared" si="218"/>
        <v>7.095792435</v>
      </c>
      <c r="CB59" s="1"/>
    </row>
    <row r="60" ht="12.75" customHeight="1">
      <c r="A60" s="24">
        <v>3.0</v>
      </c>
      <c r="B60" s="110" t="str">
        <f t="shared" si="153"/>
        <v/>
      </c>
      <c r="C60" s="112" t="str">
        <f t="shared" si="154"/>
        <v/>
      </c>
      <c r="D60" s="114">
        <f t="shared" si="155"/>
        <v>0.002876014994</v>
      </c>
      <c r="E60" s="114">
        <f t="shared" si="156"/>
        <v>0.0002200528984</v>
      </c>
      <c r="F60" s="110">
        <f t="shared" si="157"/>
        <v>0.001917343329</v>
      </c>
      <c r="G60" s="112">
        <f t="shared" si="158"/>
        <v>0.000264646298</v>
      </c>
      <c r="H60" s="114">
        <f t="shared" si="159"/>
        <v>0.01917343329</v>
      </c>
      <c r="I60" s="114">
        <f t="shared" si="160"/>
        <v>0.006711037548</v>
      </c>
      <c r="J60" s="110">
        <f t="shared" si="161"/>
        <v>0.04026420991</v>
      </c>
      <c r="K60" s="112">
        <f t="shared" si="162"/>
        <v>0.02799363223</v>
      </c>
      <c r="L60" s="114">
        <f t="shared" si="163"/>
        <v>0.0623136582</v>
      </c>
      <c r="M60" s="114">
        <f t="shared" si="164"/>
        <v>0.08323895554</v>
      </c>
      <c r="N60" s="110">
        <f t="shared" si="165"/>
        <v>0.1016191964</v>
      </c>
      <c r="O60" s="112">
        <f t="shared" si="166"/>
        <v>0.3053693926</v>
      </c>
      <c r="P60" s="114">
        <f t="shared" si="167"/>
        <v>0.04793358323</v>
      </c>
      <c r="Q60" s="114">
        <f t="shared" si="168"/>
        <v>0.3266045633</v>
      </c>
      <c r="R60" s="110">
        <f t="shared" si="169"/>
        <v>0.03259483659</v>
      </c>
      <c r="S60" s="112">
        <f t="shared" si="170"/>
        <v>0.6407517143</v>
      </c>
      <c r="T60" s="110">
        <f t="shared" si="171"/>
        <v>0.01150405997</v>
      </c>
      <c r="U60" s="112">
        <f t="shared" si="172"/>
        <v>1.484812618</v>
      </c>
      <c r="V60" s="110">
        <f t="shared" si="173"/>
        <v>0.320196336</v>
      </c>
      <c r="W60" s="117">
        <f t="shared" si="174"/>
        <v>2.875966613</v>
      </c>
      <c r="X60" s="1"/>
      <c r="Y60" s="1"/>
      <c r="Z60" s="1"/>
      <c r="AA60" s="1"/>
      <c r="AB60" s="1"/>
      <c r="AC60" s="24">
        <v>3.0</v>
      </c>
      <c r="AD60" s="110">
        <f t="shared" si="175"/>
        <v>0.0008855670286</v>
      </c>
      <c r="AE60" s="112">
        <f t="shared" si="176"/>
        <v>0.00004409035641</v>
      </c>
      <c r="AF60" s="114">
        <f t="shared" si="177"/>
        <v>0.0008855670286</v>
      </c>
      <c r="AG60" s="114">
        <f t="shared" si="178"/>
        <v>0.00006151984668</v>
      </c>
      <c r="AH60" s="110">
        <f t="shared" si="179"/>
        <v>0.003542268114</v>
      </c>
      <c r="AI60" s="112">
        <f t="shared" si="180"/>
        <v>0.0005477940145</v>
      </c>
      <c r="AJ60" s="114">
        <f t="shared" si="181"/>
        <v>0.02745257789</v>
      </c>
      <c r="AK60" s="114">
        <f t="shared" si="182"/>
        <v>0.01027313599</v>
      </c>
      <c r="AL60" s="110">
        <f t="shared" si="183"/>
        <v>0.03896494926</v>
      </c>
      <c r="AM60" s="112">
        <f t="shared" si="184"/>
        <v>0.03148122828</v>
      </c>
      <c r="AN60" s="114">
        <f t="shared" si="185"/>
        <v>0.06907422823</v>
      </c>
      <c r="AO60" s="114">
        <f t="shared" si="186"/>
        <v>0.1022318723</v>
      </c>
      <c r="AP60" s="110">
        <f t="shared" si="187"/>
        <v>0.1044969094</v>
      </c>
      <c r="AQ60" s="112">
        <f t="shared" si="188"/>
        <v>0.352732255</v>
      </c>
      <c r="AR60" s="114">
        <f t="shared" si="189"/>
        <v>0.04604948549</v>
      </c>
      <c r="AS60" s="114">
        <f t="shared" si="190"/>
        <v>0.3412751489</v>
      </c>
      <c r="AT60" s="110">
        <f t="shared" si="191"/>
        <v>0.03630824817</v>
      </c>
      <c r="AU60" s="112">
        <f t="shared" si="192"/>
        <v>0.7799074894</v>
      </c>
      <c r="AV60" s="110">
        <f t="shared" si="193"/>
        <v>0.0061989692</v>
      </c>
      <c r="AW60" s="112">
        <f t="shared" si="194"/>
        <v>0.6211047439</v>
      </c>
      <c r="AX60" s="110">
        <f t="shared" si="195"/>
        <v>0.3338587698</v>
      </c>
      <c r="AY60" s="117">
        <f t="shared" si="196"/>
        <v>2.239659278</v>
      </c>
      <c r="AZ60" s="1"/>
      <c r="BA60" s="1"/>
      <c r="BB60" s="1"/>
      <c r="BC60" s="1"/>
      <c r="BD60" s="1"/>
      <c r="BE60" s="24">
        <v>3.0</v>
      </c>
      <c r="BF60" s="105"/>
      <c r="BG60" s="106"/>
      <c r="BH60" s="107"/>
      <c r="BI60" s="107"/>
      <c r="BJ60" s="105"/>
      <c r="BK60" s="106"/>
      <c r="BL60" s="107">
        <f t="shared" si="203"/>
        <v>0.01439263097</v>
      </c>
      <c r="BM60" s="107">
        <f t="shared" si="204"/>
        <v>0.005023191626</v>
      </c>
      <c r="BN60" s="105">
        <f t="shared" si="205"/>
        <v>0.02775721688</v>
      </c>
      <c r="BO60" s="106">
        <f t="shared" si="206"/>
        <v>0.0213235857</v>
      </c>
      <c r="BP60" s="107">
        <f t="shared" si="207"/>
        <v>0.05757052389</v>
      </c>
      <c r="BQ60" s="107">
        <f t="shared" si="208"/>
        <v>0.08344504686</v>
      </c>
      <c r="BR60" s="105">
        <f t="shared" si="209"/>
        <v>0.1130849576</v>
      </c>
      <c r="BS60" s="106">
        <f t="shared" si="210"/>
        <v>0.3492259988</v>
      </c>
      <c r="BT60" s="107">
        <f t="shared" si="211"/>
        <v>0.05551443375</v>
      </c>
      <c r="BU60" s="107">
        <f t="shared" si="212"/>
        <v>0.3681564656</v>
      </c>
      <c r="BV60" s="105">
        <f t="shared" si="213"/>
        <v>0.04214984785</v>
      </c>
      <c r="BW60" s="106">
        <f t="shared" si="214"/>
        <v>0.9969399385</v>
      </c>
      <c r="BX60" s="105">
        <f t="shared" si="215"/>
        <v>0.005140225347</v>
      </c>
      <c r="BY60" s="106">
        <f t="shared" si="216"/>
        <v>0.4217332198</v>
      </c>
      <c r="BZ60" s="105">
        <f t="shared" si="217"/>
        <v>0.3156098363</v>
      </c>
      <c r="CA60" s="28">
        <f t="shared" si="218"/>
        <v>2.245847447</v>
      </c>
      <c r="CB60" s="1"/>
    </row>
    <row r="61" ht="12.75" customHeight="1">
      <c r="A61" s="24">
        <v>4.0</v>
      </c>
      <c r="B61" s="110" t="str">
        <f t="shared" si="153"/>
        <v/>
      </c>
      <c r="C61" s="112" t="str">
        <f t="shared" si="154"/>
        <v/>
      </c>
      <c r="D61" s="114" t="str">
        <f t="shared" si="155"/>
        <v/>
      </c>
      <c r="E61" s="114" t="str">
        <f t="shared" si="156"/>
        <v/>
      </c>
      <c r="F61" s="110">
        <f t="shared" si="157"/>
        <v>0.0009586716645</v>
      </c>
      <c r="G61" s="112">
        <f t="shared" si="158"/>
        <v>0.0001197636637</v>
      </c>
      <c r="H61" s="114" t="str">
        <f t="shared" si="159"/>
        <v/>
      </c>
      <c r="I61" s="114" t="str">
        <f t="shared" si="160"/>
        <v/>
      </c>
      <c r="J61" s="110">
        <f t="shared" si="161"/>
        <v>0.002876014994</v>
      </c>
      <c r="K61" s="112">
        <f t="shared" si="162"/>
        <v>0.001847141449</v>
      </c>
      <c r="L61" s="114">
        <f t="shared" si="163"/>
        <v>0.0134214033</v>
      </c>
      <c r="M61" s="114">
        <f t="shared" si="164"/>
        <v>0.01917595993</v>
      </c>
      <c r="N61" s="110">
        <f t="shared" si="165"/>
        <v>0.02204944828</v>
      </c>
      <c r="O61" s="112">
        <f t="shared" si="166"/>
        <v>0.07188948381</v>
      </c>
      <c r="P61" s="114">
        <f t="shared" si="167"/>
        <v>0.01821476163</v>
      </c>
      <c r="Q61" s="114">
        <f t="shared" si="168"/>
        <v>0.120817646</v>
      </c>
      <c r="R61" s="110">
        <f t="shared" si="169"/>
        <v>0.02492546328</v>
      </c>
      <c r="S61" s="112">
        <f t="shared" si="170"/>
        <v>0.5248545859</v>
      </c>
      <c r="T61" s="110">
        <f t="shared" si="171"/>
        <v>0.009586716645</v>
      </c>
      <c r="U61" s="112">
        <f t="shared" si="172"/>
        <v>1.545580865</v>
      </c>
      <c r="V61" s="110">
        <f t="shared" si="173"/>
        <v>0.0920324798</v>
      </c>
      <c r="W61" s="117">
        <f t="shared" si="174"/>
        <v>2.284285446</v>
      </c>
      <c r="X61" s="1"/>
      <c r="Y61" s="1"/>
      <c r="Z61" s="1"/>
      <c r="AA61" s="1"/>
      <c r="AB61" s="1"/>
      <c r="AC61" s="24">
        <v>4.0</v>
      </c>
      <c r="AD61" s="110"/>
      <c r="AE61" s="112"/>
      <c r="AF61" s="114"/>
      <c r="AG61" s="114"/>
      <c r="AH61" s="110">
        <f t="shared" si="179"/>
        <v>0.0008855670286</v>
      </c>
      <c r="AI61" s="112">
        <f t="shared" si="180"/>
        <v>0.0001791757037</v>
      </c>
      <c r="AJ61" s="114">
        <f t="shared" si="181"/>
        <v>0.001771134057</v>
      </c>
      <c r="AK61" s="114">
        <f t="shared" si="182"/>
        <v>0.0007851835812</v>
      </c>
      <c r="AL61" s="110">
        <f t="shared" si="183"/>
        <v>0.008855670286</v>
      </c>
      <c r="AM61" s="112">
        <f t="shared" si="184"/>
        <v>0.006836424703</v>
      </c>
      <c r="AN61" s="114">
        <f t="shared" si="185"/>
        <v>0.0123979384</v>
      </c>
      <c r="AO61" s="114">
        <f t="shared" si="186"/>
        <v>0.02141773849</v>
      </c>
      <c r="AP61" s="110">
        <f t="shared" si="187"/>
        <v>0.01948247463</v>
      </c>
      <c r="AQ61" s="112">
        <f t="shared" si="188"/>
        <v>0.06818620524</v>
      </c>
      <c r="AR61" s="114">
        <f t="shared" si="189"/>
        <v>0.02302474274</v>
      </c>
      <c r="AS61" s="114">
        <f t="shared" si="190"/>
        <v>0.1740282362</v>
      </c>
      <c r="AT61" s="110">
        <f t="shared" si="191"/>
        <v>0.02656701086</v>
      </c>
      <c r="AU61" s="112">
        <f t="shared" si="192"/>
        <v>0.6807814658</v>
      </c>
      <c r="AV61" s="110">
        <f t="shared" si="193"/>
        <v>0.007084536229</v>
      </c>
      <c r="AW61" s="112">
        <f t="shared" si="194"/>
        <v>1.256360359</v>
      </c>
      <c r="AX61" s="110">
        <f t="shared" si="195"/>
        <v>0.1000690742</v>
      </c>
      <c r="AY61" s="117">
        <f t="shared" si="196"/>
        <v>2.208574789</v>
      </c>
      <c r="AZ61" s="1"/>
      <c r="BA61" s="1"/>
      <c r="BB61" s="1"/>
      <c r="BC61" s="1"/>
      <c r="BD61" s="1"/>
      <c r="BE61" s="24">
        <v>4.0</v>
      </c>
      <c r="BF61" s="105"/>
      <c r="BG61" s="106"/>
      <c r="BH61" s="107"/>
      <c r="BI61" s="107"/>
      <c r="BJ61" s="105"/>
      <c r="BK61" s="106"/>
      <c r="BL61" s="107"/>
      <c r="BM61" s="107"/>
      <c r="BN61" s="105">
        <f t="shared" si="205"/>
        <v>0.002056090139</v>
      </c>
      <c r="BO61" s="106">
        <f t="shared" si="206"/>
        <v>0.001515154727</v>
      </c>
      <c r="BP61" s="107">
        <f t="shared" si="207"/>
        <v>0.006168270417</v>
      </c>
      <c r="BQ61" s="107">
        <f t="shared" si="208"/>
        <v>0.01102320148</v>
      </c>
      <c r="BR61" s="105">
        <f t="shared" si="209"/>
        <v>0.02878526195</v>
      </c>
      <c r="BS61" s="106">
        <f t="shared" si="210"/>
        <v>0.09736801793</v>
      </c>
      <c r="BT61" s="107">
        <f t="shared" si="211"/>
        <v>0.02981330702</v>
      </c>
      <c r="BU61" s="107">
        <f t="shared" si="212"/>
        <v>0.1942769413</v>
      </c>
      <c r="BV61" s="105">
        <f t="shared" si="213"/>
        <v>0.02570112674</v>
      </c>
      <c r="BW61" s="106">
        <f t="shared" si="214"/>
        <v>0.4347428255</v>
      </c>
      <c r="BX61" s="105">
        <f t="shared" si="215"/>
        <v>0.005140225347</v>
      </c>
      <c r="BY61" s="106">
        <f t="shared" si="216"/>
        <v>0.4703251989</v>
      </c>
      <c r="BZ61" s="105">
        <f t="shared" si="217"/>
        <v>0.0976642816</v>
      </c>
      <c r="CA61" s="28">
        <f t="shared" si="218"/>
        <v>1.20925134</v>
      </c>
      <c r="CB61" s="1"/>
    </row>
    <row r="62" ht="12.75" customHeight="1">
      <c r="A62" s="24">
        <v>5.0</v>
      </c>
      <c r="B62" s="110">
        <f t="shared" si="153"/>
        <v>0.02300811995</v>
      </c>
      <c r="C62" s="112">
        <f t="shared" si="154"/>
        <v>0.0006711071274</v>
      </c>
      <c r="D62" s="114" t="str">
        <f t="shared" si="155"/>
        <v/>
      </c>
      <c r="E62" s="114" t="str">
        <f t="shared" si="156"/>
        <v/>
      </c>
      <c r="F62" s="110" t="str">
        <f t="shared" si="157"/>
        <v/>
      </c>
      <c r="G62" s="112" t="str">
        <f t="shared" si="158"/>
        <v/>
      </c>
      <c r="H62" s="114" t="str">
        <f t="shared" si="159"/>
        <v/>
      </c>
      <c r="I62" s="114" t="str">
        <f t="shared" si="160"/>
        <v/>
      </c>
      <c r="J62" s="110">
        <f t="shared" si="161"/>
        <v>0.001917343329</v>
      </c>
      <c r="K62" s="112">
        <f t="shared" si="162"/>
        <v>0.0012574467</v>
      </c>
      <c r="L62" s="114">
        <f t="shared" si="163"/>
        <v>0.001917343329</v>
      </c>
      <c r="M62" s="114">
        <f t="shared" si="164"/>
        <v>0.002842929215</v>
      </c>
      <c r="N62" s="110">
        <f t="shared" si="165"/>
        <v>0.007669373316</v>
      </c>
      <c r="O62" s="112">
        <f t="shared" si="166"/>
        <v>0.02466069953</v>
      </c>
      <c r="P62" s="114">
        <f t="shared" si="167"/>
        <v>0.008628044981</v>
      </c>
      <c r="Q62" s="114">
        <f t="shared" si="168"/>
        <v>0.05207935307</v>
      </c>
      <c r="R62" s="110">
        <f t="shared" si="169"/>
        <v>0.01917343329</v>
      </c>
      <c r="S62" s="112">
        <f t="shared" si="170"/>
        <v>0.4055466263</v>
      </c>
      <c r="T62" s="110">
        <f t="shared" si="171"/>
        <v>0.008628044981</v>
      </c>
      <c r="U62" s="112">
        <f t="shared" si="172"/>
        <v>1.019292559</v>
      </c>
      <c r="V62" s="110">
        <f t="shared" si="173"/>
        <v>0.07094170318</v>
      </c>
      <c r="W62" s="117">
        <f t="shared" si="174"/>
        <v>1.506350721</v>
      </c>
      <c r="X62" s="1"/>
      <c r="Y62" s="1"/>
      <c r="Z62" s="1"/>
      <c r="AA62" s="1"/>
      <c r="AB62" s="1"/>
      <c r="AC62" s="24">
        <v>5.0</v>
      </c>
      <c r="AD62" s="110"/>
      <c r="AE62" s="112"/>
      <c r="AF62" s="114"/>
      <c r="AG62" s="114"/>
      <c r="AH62" s="110"/>
      <c r="AI62" s="112"/>
      <c r="AJ62" s="114"/>
      <c r="AK62" s="114"/>
      <c r="AL62" s="110">
        <f t="shared" si="183"/>
        <v>0.002656701086</v>
      </c>
      <c r="AM62" s="112">
        <f t="shared" si="184"/>
        <v>0.002365869763</v>
      </c>
      <c r="AN62" s="114">
        <f t="shared" si="185"/>
        <v>0.002656701086</v>
      </c>
      <c r="AO62" s="114">
        <f t="shared" si="186"/>
        <v>0.00346890647</v>
      </c>
      <c r="AP62" s="110">
        <f t="shared" si="187"/>
        <v>0.005313402171</v>
      </c>
      <c r="AQ62" s="112">
        <f t="shared" si="188"/>
        <v>0.01940066351</v>
      </c>
      <c r="AR62" s="114">
        <f t="shared" si="189"/>
        <v>0.009741237314</v>
      </c>
      <c r="AS62" s="114">
        <f t="shared" si="190"/>
        <v>0.06901459143</v>
      </c>
      <c r="AT62" s="110">
        <f t="shared" si="191"/>
        <v>0.01682577354</v>
      </c>
      <c r="AU62" s="112">
        <f t="shared" si="192"/>
        <v>0.38400993</v>
      </c>
      <c r="AV62" s="110">
        <f t="shared" si="193"/>
        <v>0.004427835143</v>
      </c>
      <c r="AW62" s="112">
        <f t="shared" si="194"/>
        <v>0.4382251326</v>
      </c>
      <c r="AX62" s="110">
        <f t="shared" si="195"/>
        <v>0.04162165034</v>
      </c>
      <c r="AY62" s="117">
        <f t="shared" si="196"/>
        <v>0.9164850937</v>
      </c>
      <c r="AZ62" s="1"/>
      <c r="BA62" s="1"/>
      <c r="BB62" s="1"/>
      <c r="BC62" s="1"/>
      <c r="BD62" s="1"/>
      <c r="BE62" s="24">
        <v>5.0</v>
      </c>
      <c r="BF62" s="105"/>
      <c r="BG62" s="106"/>
      <c r="BH62" s="107"/>
      <c r="BI62" s="107"/>
      <c r="BJ62" s="105"/>
      <c r="BK62" s="106"/>
      <c r="BL62" s="107"/>
      <c r="BM62" s="107"/>
      <c r="BN62" s="105"/>
      <c r="BO62" s="106"/>
      <c r="BP62" s="107">
        <f t="shared" si="207"/>
        <v>0.001028045069</v>
      </c>
      <c r="BQ62" s="107">
        <f t="shared" si="208"/>
        <v>0.001942933907</v>
      </c>
      <c r="BR62" s="105">
        <f t="shared" si="209"/>
        <v>0.01233654083</v>
      </c>
      <c r="BS62" s="106">
        <f t="shared" si="210"/>
        <v>0.04641163096</v>
      </c>
      <c r="BT62" s="107">
        <f t="shared" si="211"/>
        <v>0.01130849576</v>
      </c>
      <c r="BU62" s="107">
        <f t="shared" si="212"/>
        <v>0.07727860445</v>
      </c>
      <c r="BV62" s="105">
        <f t="shared" si="213"/>
        <v>0.02056090139</v>
      </c>
      <c r="BW62" s="106">
        <f t="shared" si="214"/>
        <v>0.4649057605</v>
      </c>
      <c r="BX62" s="105">
        <f t="shared" si="215"/>
        <v>0.003084135208</v>
      </c>
      <c r="BY62" s="106">
        <f t="shared" si="216"/>
        <v>0.166239683</v>
      </c>
      <c r="BZ62" s="105">
        <f t="shared" si="217"/>
        <v>0.04831811827</v>
      </c>
      <c r="CA62" s="28">
        <f t="shared" si="218"/>
        <v>0.7567786128</v>
      </c>
      <c r="CB62" s="1"/>
    </row>
    <row r="63" ht="12.75" customHeight="1">
      <c r="A63" s="24">
        <v>6.0</v>
      </c>
      <c r="B63" s="110" t="str">
        <f t="shared" si="153"/>
        <v/>
      </c>
      <c r="C63" s="112" t="str">
        <f t="shared" si="154"/>
        <v/>
      </c>
      <c r="D63" s="114" t="str">
        <f t="shared" si="155"/>
        <v/>
      </c>
      <c r="E63" s="114" t="str">
        <f t="shared" si="156"/>
        <v/>
      </c>
      <c r="F63" s="110" t="str">
        <f t="shared" si="157"/>
        <v/>
      </c>
      <c r="G63" s="112" t="str">
        <f t="shared" si="158"/>
        <v/>
      </c>
      <c r="H63" s="114" t="str">
        <f t="shared" si="159"/>
        <v/>
      </c>
      <c r="I63" s="114" t="str">
        <f t="shared" si="160"/>
        <v/>
      </c>
      <c r="J63" s="110">
        <f t="shared" si="161"/>
        <v>0.0009586716645</v>
      </c>
      <c r="K63" s="112">
        <f t="shared" si="162"/>
        <v>0.0008343086682</v>
      </c>
      <c r="L63" s="114" t="str">
        <f t="shared" si="163"/>
        <v/>
      </c>
      <c r="M63" s="114" t="str">
        <f t="shared" si="164"/>
        <v/>
      </c>
      <c r="N63" s="110">
        <f t="shared" si="165"/>
        <v>0.007669373316</v>
      </c>
      <c r="O63" s="112">
        <f t="shared" si="166"/>
        <v>0.0244018529</v>
      </c>
      <c r="P63" s="114">
        <f t="shared" si="167"/>
        <v>0.008628044981</v>
      </c>
      <c r="Q63" s="114">
        <f t="shared" si="168"/>
        <v>0.06124169515</v>
      </c>
      <c r="R63" s="110">
        <f t="shared" si="169"/>
        <v>0.01821476163</v>
      </c>
      <c r="S63" s="112">
        <f t="shared" si="170"/>
        <v>0.4230046626</v>
      </c>
      <c r="T63" s="110">
        <f t="shared" si="171"/>
        <v>0.004793358323</v>
      </c>
      <c r="U63" s="112">
        <f t="shared" si="172"/>
        <v>0.4689566127</v>
      </c>
      <c r="V63" s="110">
        <f t="shared" si="173"/>
        <v>0.04026420991</v>
      </c>
      <c r="W63" s="117">
        <f t="shared" si="174"/>
        <v>0.978439132</v>
      </c>
      <c r="X63" s="1"/>
      <c r="Y63" s="1"/>
      <c r="Z63" s="1"/>
      <c r="AA63" s="1"/>
      <c r="AB63" s="1"/>
      <c r="AC63" s="24">
        <v>6.0</v>
      </c>
      <c r="AD63" s="110"/>
      <c r="AE63" s="112"/>
      <c r="AF63" s="114"/>
      <c r="AG63" s="114"/>
      <c r="AH63" s="110"/>
      <c r="AI63" s="112"/>
      <c r="AJ63" s="114"/>
      <c r="AK63" s="114"/>
      <c r="AL63" s="110"/>
      <c r="AM63" s="112"/>
      <c r="AN63" s="114">
        <f t="shared" si="185"/>
        <v>0.001771134057</v>
      </c>
      <c r="AO63" s="114">
        <f t="shared" si="186"/>
        <v>0.003017733819</v>
      </c>
      <c r="AP63" s="110">
        <f t="shared" si="187"/>
        <v>0.003542268114</v>
      </c>
      <c r="AQ63" s="112">
        <f t="shared" si="188"/>
        <v>0.01278948668</v>
      </c>
      <c r="AR63" s="114">
        <f t="shared" si="189"/>
        <v>0.004427835143</v>
      </c>
      <c r="AS63" s="114">
        <f t="shared" si="190"/>
        <v>0.03171799479</v>
      </c>
      <c r="AT63" s="110">
        <f t="shared" si="191"/>
        <v>0.01416907246</v>
      </c>
      <c r="AU63" s="112">
        <f t="shared" si="192"/>
        <v>0.3697546768</v>
      </c>
      <c r="AV63" s="110">
        <f t="shared" si="193"/>
        <v>0.005313402171</v>
      </c>
      <c r="AW63" s="112">
        <f t="shared" si="194"/>
        <v>1.070295038</v>
      </c>
      <c r="AX63" s="110">
        <f t="shared" si="195"/>
        <v>0.02922371194</v>
      </c>
      <c r="AY63" s="117">
        <f t="shared" si="196"/>
        <v>1.48757493</v>
      </c>
      <c r="AZ63" s="1"/>
      <c r="BA63" s="1"/>
      <c r="BB63" s="1"/>
      <c r="BC63" s="1"/>
      <c r="BD63" s="1"/>
      <c r="BE63" s="24">
        <v>6.0</v>
      </c>
      <c r="BF63" s="105"/>
      <c r="BG63" s="106"/>
      <c r="BH63" s="107"/>
      <c r="BI63" s="107"/>
      <c r="BJ63" s="105"/>
      <c r="BK63" s="106"/>
      <c r="BL63" s="107"/>
      <c r="BM63" s="107"/>
      <c r="BN63" s="105"/>
      <c r="BO63" s="106"/>
      <c r="BP63" s="107">
        <f t="shared" si="207"/>
        <v>0.001028045069</v>
      </c>
      <c r="BQ63" s="107">
        <f t="shared" si="208"/>
        <v>0.001512681409</v>
      </c>
      <c r="BR63" s="105">
        <f t="shared" si="209"/>
        <v>0.001028045069</v>
      </c>
      <c r="BS63" s="106">
        <f t="shared" si="210"/>
        <v>0.004364911953</v>
      </c>
      <c r="BT63" s="107">
        <f t="shared" si="211"/>
        <v>0.005140225347</v>
      </c>
      <c r="BU63" s="107">
        <f t="shared" si="212"/>
        <v>0.03455797451</v>
      </c>
      <c r="BV63" s="105">
        <f t="shared" si="213"/>
        <v>0.01850481125</v>
      </c>
      <c r="BW63" s="106">
        <f t="shared" si="214"/>
        <v>0.4197082474</v>
      </c>
      <c r="BX63" s="105">
        <f t="shared" si="215"/>
        <v>0.004112180278</v>
      </c>
      <c r="BY63" s="106">
        <f t="shared" si="216"/>
        <v>0.3591564713</v>
      </c>
      <c r="BZ63" s="105">
        <f t="shared" si="217"/>
        <v>0.02981330702</v>
      </c>
      <c r="CA63" s="28">
        <f t="shared" si="218"/>
        <v>0.8193002866</v>
      </c>
      <c r="CB63" s="1"/>
    </row>
    <row r="64" ht="12.75" customHeight="1">
      <c r="A64" s="24">
        <v>7.0</v>
      </c>
      <c r="B64" s="110" t="str">
        <f t="shared" si="153"/>
        <v/>
      </c>
      <c r="C64" s="112" t="str">
        <f t="shared" si="154"/>
        <v/>
      </c>
      <c r="D64" s="114" t="str">
        <f t="shared" si="155"/>
        <v/>
      </c>
      <c r="E64" s="114" t="str">
        <f t="shared" si="156"/>
        <v/>
      </c>
      <c r="F64" s="110" t="str">
        <f t="shared" si="157"/>
        <v/>
      </c>
      <c r="G64" s="112" t="str">
        <f t="shared" si="158"/>
        <v/>
      </c>
      <c r="H64" s="114" t="str">
        <f t="shared" si="159"/>
        <v/>
      </c>
      <c r="I64" s="114" t="str">
        <f t="shared" si="160"/>
        <v/>
      </c>
      <c r="J64" s="110" t="str">
        <f t="shared" si="161"/>
        <v/>
      </c>
      <c r="K64" s="112" t="str">
        <f t="shared" si="162"/>
        <v/>
      </c>
      <c r="L64" s="114" t="str">
        <f t="shared" si="163"/>
        <v/>
      </c>
      <c r="M64" s="114" t="str">
        <f t="shared" si="164"/>
        <v/>
      </c>
      <c r="N64" s="110">
        <f t="shared" si="165"/>
        <v>0.001917343329</v>
      </c>
      <c r="O64" s="112">
        <f t="shared" si="166"/>
        <v>0.005948454199</v>
      </c>
      <c r="P64" s="114">
        <f t="shared" si="167"/>
        <v>0.0009586716645</v>
      </c>
      <c r="Q64" s="114">
        <f t="shared" si="168"/>
        <v>0.00766577158</v>
      </c>
      <c r="R64" s="110">
        <f t="shared" si="169"/>
        <v>0.01438007497</v>
      </c>
      <c r="S64" s="112">
        <f t="shared" si="170"/>
        <v>0.234575362</v>
      </c>
      <c r="T64" s="110">
        <f t="shared" si="171"/>
        <v>0.004793358323</v>
      </c>
      <c r="U64" s="112">
        <f t="shared" si="172"/>
        <v>1.034235041</v>
      </c>
      <c r="V64" s="110">
        <f t="shared" si="173"/>
        <v>0.02204944828</v>
      </c>
      <c r="W64" s="117">
        <f t="shared" si="174"/>
        <v>1.282424629</v>
      </c>
      <c r="X64" s="1"/>
      <c r="Y64" s="1"/>
      <c r="Z64" s="1"/>
      <c r="AA64" s="1"/>
      <c r="AB64" s="1"/>
      <c r="AC64" s="24">
        <v>7.0</v>
      </c>
      <c r="AD64" s="110"/>
      <c r="AE64" s="112"/>
      <c r="AF64" s="114"/>
      <c r="AG64" s="114"/>
      <c r="AH64" s="110"/>
      <c r="AI64" s="112"/>
      <c r="AJ64" s="114"/>
      <c r="AK64" s="114"/>
      <c r="AL64" s="110"/>
      <c r="AM64" s="112"/>
      <c r="AN64" s="114"/>
      <c r="AO64" s="114"/>
      <c r="AP64" s="110"/>
      <c r="AQ64" s="112"/>
      <c r="AR64" s="114">
        <f t="shared" si="189"/>
        <v>0.005313402171</v>
      </c>
      <c r="AS64" s="114">
        <f t="shared" si="190"/>
        <v>0.04541040591</v>
      </c>
      <c r="AT64" s="110">
        <f t="shared" si="191"/>
        <v>0.009741237314</v>
      </c>
      <c r="AU64" s="112">
        <f t="shared" si="192"/>
        <v>0.2159541905</v>
      </c>
      <c r="AV64" s="110">
        <f t="shared" si="193"/>
        <v>0.005313402171</v>
      </c>
      <c r="AW64" s="112">
        <f t="shared" si="194"/>
        <v>1.929551761</v>
      </c>
      <c r="AX64" s="110">
        <f t="shared" si="195"/>
        <v>0.02036804166</v>
      </c>
      <c r="AY64" s="117">
        <f t="shared" si="196"/>
        <v>2.190916358</v>
      </c>
      <c r="AZ64" s="1"/>
      <c r="BA64" s="1"/>
      <c r="BB64" s="1"/>
      <c r="BC64" s="1"/>
      <c r="BD64" s="1"/>
      <c r="BE64" s="24">
        <v>7.0</v>
      </c>
      <c r="BF64" s="105"/>
      <c r="BG64" s="106"/>
      <c r="BH64" s="107"/>
      <c r="BI64" s="107"/>
      <c r="BJ64" s="105"/>
      <c r="BK64" s="106"/>
      <c r="BL64" s="107"/>
      <c r="BM64" s="107"/>
      <c r="BN64" s="105"/>
      <c r="BO64" s="106"/>
      <c r="BP64" s="107"/>
      <c r="BQ64" s="107"/>
      <c r="BR64" s="105">
        <f t="shared" si="209"/>
        <v>0.001028045069</v>
      </c>
      <c r="BS64" s="106">
        <f t="shared" si="210"/>
        <v>0.003749550386</v>
      </c>
      <c r="BT64" s="107">
        <f t="shared" si="211"/>
        <v>0.005140225347</v>
      </c>
      <c r="BU64" s="107">
        <f t="shared" si="212"/>
        <v>0.03960142944</v>
      </c>
      <c r="BV64" s="105">
        <f t="shared" si="213"/>
        <v>0.01542067604</v>
      </c>
      <c r="BW64" s="106">
        <f t="shared" si="214"/>
        <v>0.372499738</v>
      </c>
      <c r="BX64" s="105">
        <f t="shared" si="215"/>
        <v>0.004112180278</v>
      </c>
      <c r="BY64" s="106">
        <f t="shared" si="216"/>
        <v>0.3396748764</v>
      </c>
      <c r="BZ64" s="105">
        <f t="shared" si="217"/>
        <v>0.02570112674</v>
      </c>
      <c r="CA64" s="28">
        <f t="shared" si="218"/>
        <v>0.7555255942</v>
      </c>
      <c r="CB64" s="1"/>
    </row>
    <row r="65" ht="12.75" customHeight="1">
      <c r="A65" s="24">
        <v>8.0</v>
      </c>
      <c r="B65" s="110" t="str">
        <f t="shared" si="153"/>
        <v/>
      </c>
      <c r="C65" s="112" t="str">
        <f t="shared" si="154"/>
        <v/>
      </c>
      <c r="D65" s="114" t="str">
        <f t="shared" si="155"/>
        <v/>
      </c>
      <c r="E65" s="114" t="str">
        <f t="shared" si="156"/>
        <v/>
      </c>
      <c r="F65" s="110" t="str">
        <f t="shared" si="157"/>
        <v/>
      </c>
      <c r="G65" s="112" t="str">
        <f t="shared" si="158"/>
        <v/>
      </c>
      <c r="H65" s="114" t="str">
        <f t="shared" si="159"/>
        <v/>
      </c>
      <c r="I65" s="114" t="str">
        <f t="shared" si="160"/>
        <v/>
      </c>
      <c r="J65" s="110" t="str">
        <f t="shared" si="161"/>
        <v/>
      </c>
      <c r="K65" s="112" t="str">
        <f t="shared" si="162"/>
        <v/>
      </c>
      <c r="L65" s="114" t="str">
        <f t="shared" si="163"/>
        <v/>
      </c>
      <c r="M65" s="114" t="str">
        <f t="shared" si="164"/>
        <v/>
      </c>
      <c r="N65" s="110">
        <f t="shared" si="165"/>
        <v>0.001917343329</v>
      </c>
      <c r="O65" s="112">
        <f t="shared" si="166"/>
        <v>0.006383806971</v>
      </c>
      <c r="P65" s="114">
        <f t="shared" si="167"/>
        <v>0.004793358323</v>
      </c>
      <c r="Q65" s="114">
        <f t="shared" si="168"/>
        <v>0.02817737621</v>
      </c>
      <c r="R65" s="110">
        <f t="shared" si="169"/>
        <v>0.007669373316</v>
      </c>
      <c r="S65" s="112">
        <f t="shared" si="170"/>
        <v>0.1761141289</v>
      </c>
      <c r="T65" s="110">
        <f t="shared" si="171"/>
        <v>0.003834686658</v>
      </c>
      <c r="U65" s="112">
        <f t="shared" si="172"/>
        <v>0.715470521</v>
      </c>
      <c r="V65" s="110">
        <f t="shared" si="173"/>
        <v>0.01821476163</v>
      </c>
      <c r="W65" s="117">
        <f t="shared" si="174"/>
        <v>0.9261458331</v>
      </c>
      <c r="X65" s="1"/>
      <c r="Y65" s="1"/>
      <c r="Z65" s="1"/>
      <c r="AA65" s="1"/>
      <c r="AB65" s="1"/>
      <c r="AC65" s="24">
        <v>8.0</v>
      </c>
      <c r="AD65" s="110"/>
      <c r="AE65" s="112"/>
      <c r="AF65" s="114"/>
      <c r="AG65" s="114"/>
      <c r="AH65" s="110"/>
      <c r="AI65" s="112"/>
      <c r="AJ65" s="114"/>
      <c r="AK65" s="114"/>
      <c r="AL65" s="110">
        <f>AL13*100/$AX$21</f>
        <v>0.0008855670286</v>
      </c>
      <c r="AM65" s="112">
        <f>AM13*100/$AY$21</f>
        <v>0.0005309604623</v>
      </c>
      <c r="AN65" s="114"/>
      <c r="AO65" s="114"/>
      <c r="AP65" s="110">
        <f>AP13*100/$AX$21</f>
        <v>0.001771134057</v>
      </c>
      <c r="AQ65" s="112">
        <f>AQ13*100/$AY$21</f>
        <v>0.006775353929</v>
      </c>
      <c r="AR65" s="114">
        <f t="shared" si="189"/>
        <v>0.001771134057</v>
      </c>
      <c r="AS65" s="114">
        <f t="shared" si="190"/>
        <v>0.01339596361</v>
      </c>
      <c r="AT65" s="110">
        <f t="shared" si="191"/>
        <v>0.007084536229</v>
      </c>
      <c r="AU65" s="112">
        <f t="shared" si="192"/>
        <v>0.1762093545</v>
      </c>
      <c r="AV65" s="110">
        <f t="shared" si="193"/>
        <v>0.005313402171</v>
      </c>
      <c r="AW65" s="112">
        <f t="shared" si="194"/>
        <v>0.862561656</v>
      </c>
      <c r="AX65" s="110">
        <f t="shared" si="195"/>
        <v>0.01682577354</v>
      </c>
      <c r="AY65" s="117">
        <f t="shared" si="196"/>
        <v>1.059473289</v>
      </c>
      <c r="AZ65" s="1"/>
      <c r="BA65" s="1"/>
      <c r="BB65" s="1"/>
      <c r="BC65" s="1"/>
      <c r="BD65" s="1"/>
      <c r="BE65" s="24">
        <v>8.0</v>
      </c>
      <c r="BF65" s="105"/>
      <c r="BG65" s="106"/>
      <c r="BH65" s="107"/>
      <c r="BI65" s="107"/>
      <c r="BJ65" s="105"/>
      <c r="BK65" s="106"/>
      <c r="BL65" s="107"/>
      <c r="BM65" s="107"/>
      <c r="BN65" s="105"/>
      <c r="BO65" s="106"/>
      <c r="BP65" s="107"/>
      <c r="BQ65" s="107"/>
      <c r="BR65" s="105"/>
      <c r="BS65" s="106"/>
      <c r="BT65" s="107">
        <f t="shared" si="211"/>
        <v>0.002056090139</v>
      </c>
      <c r="BU65" s="107">
        <f t="shared" si="212"/>
        <v>0.01603154894</v>
      </c>
      <c r="BV65" s="105">
        <f t="shared" si="213"/>
        <v>0.004112180278</v>
      </c>
      <c r="BW65" s="106">
        <f t="shared" si="214"/>
        <v>0.09027611418</v>
      </c>
      <c r="BX65" s="105">
        <f t="shared" si="215"/>
        <v>0.004112180278</v>
      </c>
      <c r="BY65" s="106">
        <f t="shared" si="216"/>
        <v>1.084659845</v>
      </c>
      <c r="BZ65" s="105">
        <f t="shared" si="217"/>
        <v>0.01028045069</v>
      </c>
      <c r="CA65" s="28">
        <f t="shared" si="218"/>
        <v>1.190967508</v>
      </c>
      <c r="CB65" s="1"/>
    </row>
    <row r="66" ht="12.75" customHeight="1">
      <c r="A66" s="24">
        <v>9.0</v>
      </c>
      <c r="B66" s="110" t="str">
        <f t="shared" si="153"/>
        <v/>
      </c>
      <c r="C66" s="112" t="str">
        <f t="shared" si="154"/>
        <v/>
      </c>
      <c r="D66" s="114" t="str">
        <f t="shared" si="155"/>
        <v/>
      </c>
      <c r="E66" s="114" t="str">
        <f t="shared" si="156"/>
        <v/>
      </c>
      <c r="F66" s="110" t="str">
        <f t="shared" si="157"/>
        <v/>
      </c>
      <c r="G66" s="112" t="str">
        <f t="shared" si="158"/>
        <v/>
      </c>
      <c r="H66" s="114" t="str">
        <f t="shared" si="159"/>
        <v/>
      </c>
      <c r="I66" s="114" t="str">
        <f t="shared" si="160"/>
        <v/>
      </c>
      <c r="J66" s="110" t="str">
        <f t="shared" si="161"/>
        <v/>
      </c>
      <c r="K66" s="112" t="str">
        <f t="shared" si="162"/>
        <v/>
      </c>
      <c r="L66" s="114" t="str">
        <f t="shared" si="163"/>
        <v/>
      </c>
      <c r="M66" s="114" t="str">
        <f t="shared" si="164"/>
        <v/>
      </c>
      <c r="N66" s="110" t="str">
        <f t="shared" si="165"/>
        <v/>
      </c>
      <c r="O66" s="112" t="str">
        <f t="shared" si="166"/>
        <v/>
      </c>
      <c r="P66" s="114">
        <f t="shared" si="167"/>
        <v>0.002876014994</v>
      </c>
      <c r="Q66" s="114">
        <f t="shared" si="168"/>
        <v>0.01821887913</v>
      </c>
      <c r="R66" s="110">
        <f t="shared" si="169"/>
        <v>0.009586716645</v>
      </c>
      <c r="S66" s="112">
        <f t="shared" si="170"/>
        <v>0.2028362705</v>
      </c>
      <c r="T66" s="110">
        <f t="shared" si="171"/>
        <v>0.007669373316</v>
      </c>
      <c r="U66" s="112">
        <f t="shared" si="172"/>
        <v>1.417019296</v>
      </c>
      <c r="V66" s="110">
        <f t="shared" si="173"/>
        <v>0.02013210496</v>
      </c>
      <c r="W66" s="117">
        <f t="shared" si="174"/>
        <v>1.638074446</v>
      </c>
      <c r="X66" s="1"/>
      <c r="Y66" s="1"/>
      <c r="Z66" s="1"/>
      <c r="AA66" s="1"/>
      <c r="AB66" s="1"/>
      <c r="AC66" s="24">
        <v>9.0</v>
      </c>
      <c r="AD66" s="110"/>
      <c r="AE66" s="112"/>
      <c r="AF66" s="114"/>
      <c r="AG66" s="114"/>
      <c r="AH66" s="110"/>
      <c r="AI66" s="112"/>
      <c r="AJ66" s="114"/>
      <c r="AK66" s="114"/>
      <c r="AL66" s="110"/>
      <c r="AM66" s="112"/>
      <c r="AN66" s="114"/>
      <c r="AO66" s="114"/>
      <c r="AP66" s="110"/>
      <c r="AQ66" s="112"/>
      <c r="AR66" s="114">
        <f t="shared" si="189"/>
        <v>0.0008855670286</v>
      </c>
      <c r="AS66" s="114">
        <f t="shared" si="190"/>
        <v>0.008844337878</v>
      </c>
      <c r="AT66" s="110">
        <f t="shared" si="191"/>
        <v>0.0061989692</v>
      </c>
      <c r="AU66" s="112">
        <f t="shared" si="192"/>
        <v>0.1946356246</v>
      </c>
      <c r="AV66" s="110">
        <f t="shared" si="193"/>
        <v>0.004427835143</v>
      </c>
      <c r="AW66" s="112">
        <f t="shared" si="194"/>
        <v>0.8948405873</v>
      </c>
      <c r="AX66" s="110">
        <f t="shared" si="195"/>
        <v>0.01151237137</v>
      </c>
      <c r="AY66" s="117">
        <f t="shared" si="196"/>
        <v>1.09832055</v>
      </c>
      <c r="AZ66" s="1"/>
      <c r="BA66" s="1"/>
      <c r="BB66" s="1"/>
      <c r="BC66" s="1"/>
      <c r="BD66" s="1"/>
      <c r="BE66" s="24">
        <v>9.0</v>
      </c>
      <c r="BF66" s="105"/>
      <c r="BG66" s="106"/>
      <c r="BH66" s="107"/>
      <c r="BI66" s="107"/>
      <c r="BJ66" s="105"/>
      <c r="BK66" s="106"/>
      <c r="BL66" s="107"/>
      <c r="BM66" s="107"/>
      <c r="BN66" s="105"/>
      <c r="BO66" s="106"/>
      <c r="BP66" s="107"/>
      <c r="BQ66" s="107"/>
      <c r="BR66" s="105"/>
      <c r="BS66" s="106"/>
      <c r="BT66" s="107"/>
      <c r="BU66" s="107"/>
      <c r="BV66" s="105">
        <f t="shared" si="213"/>
        <v>0.004112180278</v>
      </c>
      <c r="BW66" s="106">
        <f t="shared" si="214"/>
        <v>0.1305663509</v>
      </c>
      <c r="BX66" s="105">
        <f t="shared" si="215"/>
        <v>0.006168270417</v>
      </c>
      <c r="BY66" s="106">
        <f t="shared" si="216"/>
        <v>0.9084034421</v>
      </c>
      <c r="BZ66" s="105">
        <f t="shared" si="217"/>
        <v>0.01028045069</v>
      </c>
      <c r="CA66" s="28">
        <f t="shared" si="218"/>
        <v>1.038969793</v>
      </c>
      <c r="CB66" s="1"/>
    </row>
    <row r="67" ht="12.75" customHeight="1">
      <c r="A67" s="24">
        <v>10.0</v>
      </c>
      <c r="B67" s="110" t="str">
        <f t="shared" si="153"/>
        <v/>
      </c>
      <c r="C67" s="112" t="str">
        <f t="shared" si="154"/>
        <v/>
      </c>
      <c r="D67" s="114" t="str">
        <f t="shared" si="155"/>
        <v/>
      </c>
      <c r="E67" s="114" t="str">
        <f t="shared" si="156"/>
        <v/>
      </c>
      <c r="F67" s="110" t="str">
        <f t="shared" si="157"/>
        <v/>
      </c>
      <c r="G67" s="112" t="str">
        <f t="shared" si="158"/>
        <v/>
      </c>
      <c r="H67" s="114" t="str">
        <f t="shared" si="159"/>
        <v/>
      </c>
      <c r="I67" s="114" t="str">
        <f t="shared" si="160"/>
        <v/>
      </c>
      <c r="J67" s="110" t="str">
        <f t="shared" si="161"/>
        <v/>
      </c>
      <c r="K67" s="112" t="str">
        <f t="shared" si="162"/>
        <v/>
      </c>
      <c r="L67" s="114" t="str">
        <f t="shared" si="163"/>
        <v/>
      </c>
      <c r="M67" s="114" t="str">
        <f t="shared" si="164"/>
        <v/>
      </c>
      <c r="N67" s="110" t="str">
        <f t="shared" si="165"/>
        <v/>
      </c>
      <c r="O67" s="112" t="str">
        <f t="shared" si="166"/>
        <v/>
      </c>
      <c r="P67" s="114">
        <f t="shared" si="167"/>
        <v>0.0009586716645</v>
      </c>
      <c r="Q67" s="114">
        <f t="shared" si="168"/>
        <v>0.005166434</v>
      </c>
      <c r="R67" s="110">
        <f t="shared" si="169"/>
        <v>0.004793358323</v>
      </c>
      <c r="S67" s="112">
        <f t="shared" si="170"/>
        <v>0.1007897905</v>
      </c>
      <c r="T67" s="110">
        <f t="shared" si="171"/>
        <v>0.004793358323</v>
      </c>
      <c r="U67" s="112">
        <f t="shared" si="172"/>
        <v>2.816656248</v>
      </c>
      <c r="V67" s="110">
        <f t="shared" si="173"/>
        <v>0.01054538831</v>
      </c>
      <c r="W67" s="117">
        <f t="shared" si="174"/>
        <v>2.922612472</v>
      </c>
      <c r="X67" s="1"/>
      <c r="Y67" s="1"/>
      <c r="Z67" s="1"/>
      <c r="AA67" s="1"/>
      <c r="AB67" s="1"/>
      <c r="AC67" s="24">
        <v>10.0</v>
      </c>
      <c r="AD67" s="110"/>
      <c r="AE67" s="112"/>
      <c r="AF67" s="114"/>
      <c r="AG67" s="114"/>
      <c r="AH67" s="110"/>
      <c r="AI67" s="112"/>
      <c r="AJ67" s="114"/>
      <c r="AK67" s="114"/>
      <c r="AL67" s="110"/>
      <c r="AM67" s="112"/>
      <c r="AN67" s="114"/>
      <c r="AO67" s="114"/>
      <c r="AP67" s="110"/>
      <c r="AQ67" s="112"/>
      <c r="AR67" s="114"/>
      <c r="AS67" s="114"/>
      <c r="AT67" s="110">
        <f t="shared" si="191"/>
        <v>0.005313402171</v>
      </c>
      <c r="AU67" s="112">
        <f t="shared" si="192"/>
        <v>0.1283666586</v>
      </c>
      <c r="AV67" s="110">
        <f t="shared" si="193"/>
        <v>0.004427835143</v>
      </c>
      <c r="AW67" s="112">
        <f t="shared" si="194"/>
        <v>0.5442076294</v>
      </c>
      <c r="AX67" s="110">
        <f t="shared" si="195"/>
        <v>0.009741237314</v>
      </c>
      <c r="AY67" s="117">
        <f t="shared" si="196"/>
        <v>0.672574288</v>
      </c>
      <c r="AZ67" s="1"/>
      <c r="BA67" s="1"/>
      <c r="BB67" s="1"/>
      <c r="BC67" s="1"/>
      <c r="BD67" s="1"/>
      <c r="BE67" s="24">
        <v>10.0</v>
      </c>
      <c r="BF67" s="105"/>
      <c r="BG67" s="106"/>
      <c r="BH67" s="107"/>
      <c r="BI67" s="107"/>
      <c r="BJ67" s="105"/>
      <c r="BK67" s="106"/>
      <c r="BL67" s="107"/>
      <c r="BM67" s="107"/>
      <c r="BN67" s="105"/>
      <c r="BO67" s="106"/>
      <c r="BP67" s="107"/>
      <c r="BQ67" s="107"/>
      <c r="BR67" s="105"/>
      <c r="BS67" s="106"/>
      <c r="BT67" s="107"/>
      <c r="BU67" s="107"/>
      <c r="BV67" s="105">
        <f t="shared" si="213"/>
        <v>0.003084135208</v>
      </c>
      <c r="BW67" s="106">
        <f t="shared" si="214"/>
        <v>0.106050441</v>
      </c>
      <c r="BX67" s="105">
        <f t="shared" si="215"/>
        <v>0.007196315486</v>
      </c>
      <c r="BY67" s="106">
        <f t="shared" si="216"/>
        <v>2.249377673</v>
      </c>
      <c r="BZ67" s="105">
        <f t="shared" si="217"/>
        <v>0.01028045069</v>
      </c>
      <c r="CA67" s="28">
        <f t="shared" si="218"/>
        <v>2.355428114</v>
      </c>
      <c r="CB67" s="1"/>
    </row>
    <row r="68" ht="12.75" customHeight="1">
      <c r="A68" s="42" t="s">
        <v>60</v>
      </c>
      <c r="B68" s="110" t="str">
        <f t="shared" si="153"/>
        <v/>
      </c>
      <c r="C68" s="112" t="str">
        <f t="shared" si="154"/>
        <v/>
      </c>
      <c r="D68" s="114" t="str">
        <f t="shared" si="155"/>
        <v/>
      </c>
      <c r="E68" s="114" t="str">
        <f t="shared" si="156"/>
        <v/>
      </c>
      <c r="F68" s="110" t="str">
        <f t="shared" si="157"/>
        <v/>
      </c>
      <c r="G68" s="112" t="str">
        <f t="shared" si="158"/>
        <v/>
      </c>
      <c r="H68" s="114" t="str">
        <f t="shared" si="159"/>
        <v/>
      </c>
      <c r="I68" s="114" t="str">
        <f t="shared" si="160"/>
        <v/>
      </c>
      <c r="J68" s="110" t="str">
        <f t="shared" si="161"/>
        <v/>
      </c>
      <c r="K68" s="112" t="str">
        <f t="shared" si="162"/>
        <v/>
      </c>
      <c r="L68" s="114" t="str">
        <f t="shared" si="163"/>
        <v/>
      </c>
      <c r="M68" s="114" t="str">
        <f t="shared" si="164"/>
        <v/>
      </c>
      <c r="N68" s="110" t="str">
        <f t="shared" si="165"/>
        <v/>
      </c>
      <c r="O68" s="112" t="str">
        <f t="shared" si="166"/>
        <v/>
      </c>
      <c r="P68" s="114" t="str">
        <f t="shared" si="167"/>
        <v/>
      </c>
      <c r="Q68" s="114" t="str">
        <f t="shared" si="168"/>
        <v/>
      </c>
      <c r="R68" s="110">
        <f t="shared" si="169"/>
        <v>0.004793358323</v>
      </c>
      <c r="S68" s="112">
        <f t="shared" si="170"/>
        <v>0.1484221778</v>
      </c>
      <c r="T68" s="110">
        <f t="shared" si="171"/>
        <v>0.007669373316</v>
      </c>
      <c r="U68" s="112">
        <f t="shared" si="172"/>
        <v>2.352220709</v>
      </c>
      <c r="V68" s="110">
        <f t="shared" si="173"/>
        <v>0.01246273164</v>
      </c>
      <c r="W68" s="117">
        <f t="shared" si="174"/>
        <v>2.500642886</v>
      </c>
      <c r="X68" s="1"/>
      <c r="Y68" s="1"/>
      <c r="Z68" s="1"/>
      <c r="AA68" s="1"/>
      <c r="AB68" s="1"/>
      <c r="AC68" s="42" t="s">
        <v>60</v>
      </c>
      <c r="AD68" s="110"/>
      <c r="AE68" s="112"/>
      <c r="AF68" s="114"/>
      <c r="AG68" s="114"/>
      <c r="AH68" s="110"/>
      <c r="AI68" s="112"/>
      <c r="AJ68" s="114"/>
      <c r="AK68" s="114"/>
      <c r="AL68" s="110"/>
      <c r="AM68" s="112"/>
      <c r="AN68" s="114"/>
      <c r="AO68" s="114"/>
      <c r="AP68" s="110"/>
      <c r="AQ68" s="112"/>
      <c r="AR68" s="114"/>
      <c r="AS68" s="114"/>
      <c r="AT68" s="110">
        <f t="shared" si="191"/>
        <v>0.003542268114</v>
      </c>
      <c r="AU68" s="112">
        <f t="shared" si="192"/>
        <v>0.1019759097</v>
      </c>
      <c r="AV68" s="110">
        <f t="shared" si="193"/>
        <v>0.004427835143</v>
      </c>
      <c r="AW68" s="112">
        <f t="shared" si="194"/>
        <v>1.504291395</v>
      </c>
      <c r="AX68" s="110">
        <f t="shared" si="195"/>
        <v>0.007970103257</v>
      </c>
      <c r="AY68" s="117">
        <f t="shared" si="196"/>
        <v>1.606267305</v>
      </c>
      <c r="AZ68" s="1"/>
      <c r="BA68" s="1"/>
      <c r="BB68" s="1"/>
      <c r="BC68" s="1"/>
      <c r="BD68" s="1"/>
      <c r="BE68" s="42" t="s">
        <v>60</v>
      </c>
      <c r="BF68" s="105"/>
      <c r="BG68" s="106"/>
      <c r="BH68" s="107"/>
      <c r="BI68" s="107"/>
      <c r="BJ68" s="105"/>
      <c r="BK68" s="106"/>
      <c r="BL68" s="107"/>
      <c r="BM68" s="107"/>
      <c r="BN68" s="105"/>
      <c r="BO68" s="106"/>
      <c r="BP68" s="107"/>
      <c r="BQ68" s="107"/>
      <c r="BR68" s="105"/>
      <c r="BS68" s="106"/>
      <c r="BT68" s="107"/>
      <c r="BU68" s="107"/>
      <c r="BV68" s="105">
        <f t="shared" si="213"/>
        <v>0.003084135208</v>
      </c>
      <c r="BW68" s="106">
        <f t="shared" si="214"/>
        <v>0.1287936129</v>
      </c>
      <c r="BX68" s="105">
        <f t="shared" si="215"/>
        <v>0.002056090139</v>
      </c>
      <c r="BY68" s="106">
        <f t="shared" si="216"/>
        <v>1.0324293</v>
      </c>
      <c r="BZ68" s="105">
        <f t="shared" si="217"/>
        <v>0.005140225347</v>
      </c>
      <c r="CA68" s="28">
        <f t="shared" si="218"/>
        <v>1.161222913</v>
      </c>
      <c r="CB68" s="1"/>
    </row>
    <row r="69" ht="12.75" customHeight="1">
      <c r="A69" s="43">
        <v>12.0</v>
      </c>
      <c r="B69" s="110" t="str">
        <f t="shared" si="153"/>
        <v/>
      </c>
      <c r="C69" s="112" t="str">
        <f t="shared" si="154"/>
        <v/>
      </c>
      <c r="D69" s="114" t="str">
        <f t="shared" si="155"/>
        <v/>
      </c>
      <c r="E69" s="114" t="str">
        <f t="shared" si="156"/>
        <v/>
      </c>
      <c r="F69" s="110" t="str">
        <f t="shared" si="157"/>
        <v/>
      </c>
      <c r="G69" s="112" t="str">
        <f t="shared" si="158"/>
        <v/>
      </c>
      <c r="H69" s="114" t="str">
        <f t="shared" si="159"/>
        <v/>
      </c>
      <c r="I69" s="114" t="str">
        <f t="shared" si="160"/>
        <v/>
      </c>
      <c r="J69" s="110" t="str">
        <f t="shared" si="161"/>
        <v/>
      </c>
      <c r="K69" s="112" t="str">
        <f t="shared" si="162"/>
        <v/>
      </c>
      <c r="L69" s="114" t="str">
        <f t="shared" si="163"/>
        <v/>
      </c>
      <c r="M69" s="114" t="str">
        <f t="shared" si="164"/>
        <v/>
      </c>
      <c r="N69" s="110" t="str">
        <f t="shared" si="165"/>
        <v/>
      </c>
      <c r="O69" s="112" t="str">
        <f t="shared" si="166"/>
        <v/>
      </c>
      <c r="P69" s="114">
        <f t="shared" si="167"/>
        <v>0.0009586716645</v>
      </c>
      <c r="Q69" s="114">
        <f t="shared" si="168"/>
        <v>0.007232061943</v>
      </c>
      <c r="R69" s="110">
        <f t="shared" si="169"/>
        <v>0.004793358323</v>
      </c>
      <c r="S69" s="112">
        <f t="shared" si="170"/>
        <v>0.1415673516</v>
      </c>
      <c r="T69" s="110">
        <f t="shared" si="171"/>
        <v>0.008628044981</v>
      </c>
      <c r="U69" s="112">
        <f t="shared" si="172"/>
        <v>3.290823799</v>
      </c>
      <c r="V69" s="110">
        <f t="shared" si="173"/>
        <v>0.01438007497</v>
      </c>
      <c r="W69" s="117">
        <f t="shared" si="174"/>
        <v>3.439623212</v>
      </c>
      <c r="X69" s="1"/>
      <c r="Y69" s="1"/>
      <c r="Z69" s="1"/>
      <c r="AA69" s="1"/>
      <c r="AB69" s="1"/>
      <c r="AC69" s="43">
        <v>12.0</v>
      </c>
      <c r="AD69" s="110"/>
      <c r="AE69" s="112"/>
      <c r="AF69" s="114"/>
      <c r="AG69" s="114"/>
      <c r="AH69" s="110"/>
      <c r="AI69" s="112"/>
      <c r="AJ69" s="114"/>
      <c r="AK69" s="114"/>
      <c r="AL69" s="110"/>
      <c r="AM69" s="112"/>
      <c r="AN69" s="114"/>
      <c r="AO69" s="114"/>
      <c r="AP69" s="110"/>
      <c r="AQ69" s="112"/>
      <c r="AR69" s="114">
        <f>AR17*100/$AX$21</f>
        <v>0.0008855670286</v>
      </c>
      <c r="AS69" s="114">
        <f>AS17*100/$AY$21</f>
        <v>0.008920206124</v>
      </c>
      <c r="AT69" s="110">
        <f t="shared" si="191"/>
        <v>0.001771134057</v>
      </c>
      <c r="AU69" s="112">
        <f t="shared" si="192"/>
        <v>0.04369917176</v>
      </c>
      <c r="AV69" s="110">
        <f t="shared" si="193"/>
        <v>0.01062680434</v>
      </c>
      <c r="AW69" s="112">
        <f t="shared" si="194"/>
        <v>5.439394625</v>
      </c>
      <c r="AX69" s="110">
        <f t="shared" si="195"/>
        <v>0.01328350543</v>
      </c>
      <c r="AY69" s="117">
        <f t="shared" si="196"/>
        <v>5.492014003</v>
      </c>
      <c r="AZ69" s="1"/>
      <c r="BA69" s="1"/>
      <c r="BB69" s="1"/>
      <c r="BC69" s="1"/>
      <c r="BD69" s="1"/>
      <c r="BE69" s="43">
        <v>12.0</v>
      </c>
      <c r="BF69" s="105"/>
      <c r="BG69" s="106"/>
      <c r="BH69" s="107"/>
      <c r="BI69" s="107"/>
      <c r="BJ69" s="105"/>
      <c r="BK69" s="106"/>
      <c r="BL69" s="107"/>
      <c r="BM69" s="107"/>
      <c r="BN69" s="105"/>
      <c r="BO69" s="106"/>
      <c r="BP69" s="107"/>
      <c r="BQ69" s="107"/>
      <c r="BR69" s="105"/>
      <c r="BS69" s="106"/>
      <c r="BT69" s="107"/>
      <c r="BU69" s="107"/>
      <c r="BV69" s="105">
        <f t="shared" si="213"/>
        <v>0.002056090139</v>
      </c>
      <c r="BW69" s="106">
        <f t="shared" si="214"/>
        <v>0.07524724349</v>
      </c>
      <c r="BX69" s="105">
        <f t="shared" si="215"/>
        <v>0.007196315486</v>
      </c>
      <c r="BY69" s="106">
        <f t="shared" si="216"/>
        <v>2.260252525</v>
      </c>
      <c r="BZ69" s="105">
        <f t="shared" si="217"/>
        <v>0.009252405625</v>
      </c>
      <c r="CA69" s="28">
        <f t="shared" si="218"/>
        <v>2.335499768</v>
      </c>
      <c r="CB69" s="1"/>
    </row>
    <row r="70" ht="12.75" customHeight="1">
      <c r="A70" s="43">
        <v>13.0</v>
      </c>
      <c r="B70" s="110" t="str">
        <f t="shared" si="153"/>
        <v/>
      </c>
      <c r="C70" s="112" t="str">
        <f t="shared" si="154"/>
        <v/>
      </c>
      <c r="D70" s="114" t="str">
        <f t="shared" si="155"/>
        <v/>
      </c>
      <c r="E70" s="114" t="str">
        <f t="shared" si="156"/>
        <v/>
      </c>
      <c r="F70" s="110" t="str">
        <f t="shared" si="157"/>
        <v/>
      </c>
      <c r="G70" s="112" t="str">
        <f t="shared" si="158"/>
        <v/>
      </c>
      <c r="H70" s="114" t="str">
        <f t="shared" si="159"/>
        <v/>
      </c>
      <c r="I70" s="114" t="str">
        <f t="shared" si="160"/>
        <v/>
      </c>
      <c r="J70" s="110" t="str">
        <f t="shared" si="161"/>
        <v/>
      </c>
      <c r="K70" s="112" t="str">
        <f t="shared" si="162"/>
        <v/>
      </c>
      <c r="L70" s="114" t="str">
        <f t="shared" si="163"/>
        <v/>
      </c>
      <c r="M70" s="114" t="str">
        <f t="shared" si="164"/>
        <v/>
      </c>
      <c r="N70" s="110" t="str">
        <f t="shared" si="165"/>
        <v/>
      </c>
      <c r="O70" s="112" t="str">
        <f t="shared" si="166"/>
        <v/>
      </c>
      <c r="P70" s="114" t="str">
        <f t="shared" si="167"/>
        <v/>
      </c>
      <c r="Q70" s="114" t="str">
        <f t="shared" si="168"/>
        <v/>
      </c>
      <c r="R70" s="110">
        <f t="shared" si="169"/>
        <v>0.001917343329</v>
      </c>
      <c r="S70" s="112">
        <f t="shared" si="170"/>
        <v>0.05993606831</v>
      </c>
      <c r="T70" s="110">
        <f t="shared" si="171"/>
        <v>0.008628044981</v>
      </c>
      <c r="U70" s="112">
        <f t="shared" si="172"/>
        <v>4.812497602</v>
      </c>
      <c r="V70" s="110">
        <f t="shared" si="173"/>
        <v>0.01054538831</v>
      </c>
      <c r="W70" s="117">
        <f t="shared" si="174"/>
        <v>4.872433671</v>
      </c>
      <c r="X70" s="1"/>
      <c r="Y70" s="1"/>
      <c r="Z70" s="1"/>
      <c r="AA70" s="1"/>
      <c r="AB70" s="1"/>
      <c r="AC70" s="43">
        <v>13.0</v>
      </c>
      <c r="AD70" s="110"/>
      <c r="AE70" s="112"/>
      <c r="AF70" s="114"/>
      <c r="AG70" s="114"/>
      <c r="AH70" s="110"/>
      <c r="AI70" s="112"/>
      <c r="AJ70" s="114"/>
      <c r="AK70" s="114"/>
      <c r="AL70" s="110"/>
      <c r="AM70" s="112"/>
      <c r="AN70" s="114"/>
      <c r="AO70" s="114"/>
      <c r="AP70" s="110"/>
      <c r="AQ70" s="112"/>
      <c r="AR70" s="114"/>
      <c r="AS70" s="114"/>
      <c r="AT70" s="110">
        <f t="shared" si="191"/>
        <v>0.002656701086</v>
      </c>
      <c r="AU70" s="112">
        <f t="shared" si="192"/>
        <v>0.07139042627</v>
      </c>
      <c r="AV70" s="110">
        <f t="shared" si="193"/>
        <v>0.007084536229</v>
      </c>
      <c r="AW70" s="112">
        <f t="shared" si="194"/>
        <v>2.330057241</v>
      </c>
      <c r="AX70" s="110">
        <f t="shared" si="195"/>
        <v>0.009741237314</v>
      </c>
      <c r="AY70" s="117">
        <f t="shared" si="196"/>
        <v>2.401447667</v>
      </c>
      <c r="AZ70" s="1"/>
      <c r="BA70" s="1"/>
      <c r="BB70" s="1"/>
      <c r="BC70" s="1"/>
      <c r="BD70" s="1"/>
      <c r="BE70" s="43">
        <v>13.0</v>
      </c>
      <c r="BF70" s="105"/>
      <c r="BG70" s="106"/>
      <c r="BH70" s="107"/>
      <c r="BI70" s="107"/>
      <c r="BJ70" s="105"/>
      <c r="BK70" s="106"/>
      <c r="BL70" s="107"/>
      <c r="BM70" s="107"/>
      <c r="BN70" s="105"/>
      <c r="BO70" s="106"/>
      <c r="BP70" s="107"/>
      <c r="BQ70" s="107"/>
      <c r="BR70" s="105"/>
      <c r="BS70" s="106"/>
      <c r="BT70" s="107"/>
      <c r="BU70" s="107"/>
      <c r="BV70" s="105">
        <f t="shared" si="213"/>
        <v>0.001028045069</v>
      </c>
      <c r="BW70" s="106">
        <f t="shared" si="214"/>
        <v>0.02224686896</v>
      </c>
      <c r="BX70" s="105">
        <f t="shared" si="215"/>
        <v>0.007196315486</v>
      </c>
      <c r="BY70" s="106">
        <f t="shared" si="216"/>
        <v>3.922140833</v>
      </c>
      <c r="BZ70" s="105">
        <f t="shared" si="217"/>
        <v>0.008224360556</v>
      </c>
      <c r="CA70" s="28">
        <f t="shared" si="218"/>
        <v>3.944387702</v>
      </c>
      <c r="CB70" s="1"/>
    </row>
    <row r="71" ht="12.75" customHeight="1">
      <c r="A71" s="43">
        <v>14.0</v>
      </c>
      <c r="B71" s="110" t="str">
        <f t="shared" si="153"/>
        <v/>
      </c>
      <c r="C71" s="112" t="str">
        <f t="shared" si="154"/>
        <v/>
      </c>
      <c r="D71" s="114" t="str">
        <f t="shared" si="155"/>
        <v/>
      </c>
      <c r="E71" s="114" t="str">
        <f t="shared" si="156"/>
        <v/>
      </c>
      <c r="F71" s="110" t="str">
        <f t="shared" si="157"/>
        <v/>
      </c>
      <c r="G71" s="112" t="str">
        <f t="shared" si="158"/>
        <v/>
      </c>
      <c r="H71" s="114" t="str">
        <f t="shared" si="159"/>
        <v/>
      </c>
      <c r="I71" s="114" t="str">
        <f t="shared" si="160"/>
        <v/>
      </c>
      <c r="J71" s="110" t="str">
        <f t="shared" si="161"/>
        <v/>
      </c>
      <c r="K71" s="112" t="str">
        <f t="shared" si="162"/>
        <v/>
      </c>
      <c r="L71" s="114" t="str">
        <f t="shared" si="163"/>
        <v/>
      </c>
      <c r="M71" s="114" t="str">
        <f t="shared" si="164"/>
        <v/>
      </c>
      <c r="N71" s="110" t="str">
        <f t="shared" si="165"/>
        <v/>
      </c>
      <c r="O71" s="112" t="str">
        <f t="shared" si="166"/>
        <v/>
      </c>
      <c r="P71" s="114" t="str">
        <f t="shared" si="167"/>
        <v/>
      </c>
      <c r="Q71" s="114" t="str">
        <f t="shared" si="168"/>
        <v/>
      </c>
      <c r="R71" s="110">
        <f t="shared" si="169"/>
        <v>0.001917343329</v>
      </c>
      <c r="S71" s="112">
        <f t="shared" si="170"/>
        <v>0.0375854572</v>
      </c>
      <c r="T71" s="110">
        <f t="shared" si="171"/>
        <v>0.007669373316</v>
      </c>
      <c r="U71" s="112">
        <f t="shared" si="172"/>
        <v>6.732498495</v>
      </c>
      <c r="V71" s="110">
        <f t="shared" si="173"/>
        <v>0.009586716645</v>
      </c>
      <c r="W71" s="117">
        <f t="shared" si="174"/>
        <v>6.770083952</v>
      </c>
      <c r="X71" s="1"/>
      <c r="Y71" s="1"/>
      <c r="Z71" s="1"/>
      <c r="AA71" s="1"/>
      <c r="AB71" s="1"/>
      <c r="AC71" s="43">
        <v>14.0</v>
      </c>
      <c r="AD71" s="110"/>
      <c r="AE71" s="112"/>
      <c r="AF71" s="114"/>
      <c r="AG71" s="114"/>
      <c r="AH71" s="110"/>
      <c r="AI71" s="112"/>
      <c r="AJ71" s="114"/>
      <c r="AK71" s="114"/>
      <c r="AL71" s="110"/>
      <c r="AM71" s="112"/>
      <c r="AN71" s="114"/>
      <c r="AO71" s="114"/>
      <c r="AP71" s="110"/>
      <c r="AQ71" s="112"/>
      <c r="AR71" s="114"/>
      <c r="AS71" s="114"/>
      <c r="AT71" s="110"/>
      <c r="AU71" s="112"/>
      <c r="AV71" s="110">
        <f t="shared" si="193"/>
        <v>0.007970103257</v>
      </c>
      <c r="AW71" s="112">
        <f t="shared" si="194"/>
        <v>6.742580853</v>
      </c>
      <c r="AX71" s="110">
        <f t="shared" si="195"/>
        <v>0.007970103257</v>
      </c>
      <c r="AY71" s="117">
        <f t="shared" si="196"/>
        <v>6.742580853</v>
      </c>
      <c r="AZ71" s="1"/>
      <c r="BA71" s="1"/>
      <c r="BB71" s="1"/>
      <c r="BC71" s="1"/>
      <c r="BD71" s="1"/>
      <c r="BE71" s="43">
        <v>14.0</v>
      </c>
      <c r="BF71" s="105"/>
      <c r="BG71" s="106"/>
      <c r="BH71" s="107"/>
      <c r="BI71" s="107"/>
      <c r="BJ71" s="105"/>
      <c r="BK71" s="106"/>
      <c r="BL71" s="107"/>
      <c r="BM71" s="107"/>
      <c r="BN71" s="105"/>
      <c r="BO71" s="106"/>
      <c r="BP71" s="107"/>
      <c r="BQ71" s="107"/>
      <c r="BR71" s="105"/>
      <c r="BS71" s="106"/>
      <c r="BT71" s="107"/>
      <c r="BU71" s="107"/>
      <c r="BV71" s="105"/>
      <c r="BW71" s="106"/>
      <c r="BX71" s="105">
        <f t="shared" si="215"/>
        <v>0.003084135208</v>
      </c>
      <c r="BY71" s="106">
        <f t="shared" si="216"/>
        <v>1.392985991</v>
      </c>
      <c r="BZ71" s="105">
        <f t="shared" si="217"/>
        <v>0.003084135208</v>
      </c>
      <c r="CA71" s="28">
        <f t="shared" si="218"/>
        <v>1.392985991</v>
      </c>
      <c r="CB71" s="1"/>
    </row>
    <row r="72" ht="12.75" customHeight="1">
      <c r="A72" s="45">
        <v>15.0</v>
      </c>
      <c r="B72" s="135" t="str">
        <f t="shared" si="153"/>
        <v/>
      </c>
      <c r="C72" s="136" t="str">
        <f t="shared" si="154"/>
        <v/>
      </c>
      <c r="D72" s="137" t="str">
        <f t="shared" si="155"/>
        <v/>
      </c>
      <c r="E72" s="137" t="str">
        <f t="shared" si="156"/>
        <v/>
      </c>
      <c r="F72" s="135" t="str">
        <f t="shared" si="157"/>
        <v/>
      </c>
      <c r="G72" s="136" t="str">
        <f t="shared" si="158"/>
        <v/>
      </c>
      <c r="H72" s="137" t="str">
        <f t="shared" si="159"/>
        <v/>
      </c>
      <c r="I72" s="137" t="str">
        <f t="shared" si="160"/>
        <v/>
      </c>
      <c r="J72" s="135" t="str">
        <f t="shared" si="161"/>
        <v/>
      </c>
      <c r="K72" s="136" t="str">
        <f t="shared" si="162"/>
        <v/>
      </c>
      <c r="L72" s="137" t="str">
        <f t="shared" si="163"/>
        <v/>
      </c>
      <c r="M72" s="137" t="str">
        <f t="shared" si="164"/>
        <v/>
      </c>
      <c r="N72" s="135" t="str">
        <f t="shared" si="165"/>
        <v/>
      </c>
      <c r="O72" s="136" t="str">
        <f t="shared" si="166"/>
        <v/>
      </c>
      <c r="P72" s="137" t="str">
        <f t="shared" si="167"/>
        <v/>
      </c>
      <c r="Q72" s="137" t="str">
        <f t="shared" si="168"/>
        <v/>
      </c>
      <c r="R72" s="135">
        <f t="shared" si="169"/>
        <v>0.0009586716645</v>
      </c>
      <c r="S72" s="136">
        <f t="shared" si="170"/>
        <v>0.01647117474</v>
      </c>
      <c r="T72" s="135">
        <f t="shared" si="171"/>
        <v>0.007669373316</v>
      </c>
      <c r="U72" s="136">
        <f t="shared" si="172"/>
        <v>4.133411219</v>
      </c>
      <c r="V72" s="135">
        <f t="shared" si="173"/>
        <v>0.008628044981</v>
      </c>
      <c r="W72" s="138">
        <f t="shared" si="174"/>
        <v>4.149882394</v>
      </c>
      <c r="X72" s="1"/>
      <c r="Y72" s="1"/>
      <c r="Z72" s="1"/>
      <c r="AA72" s="1"/>
      <c r="AB72" s="1"/>
      <c r="AC72" s="45">
        <v>15.0</v>
      </c>
      <c r="AD72" s="135"/>
      <c r="AE72" s="136"/>
      <c r="AF72" s="137"/>
      <c r="AG72" s="137"/>
      <c r="AH72" s="135"/>
      <c r="AI72" s="136"/>
      <c r="AJ72" s="137"/>
      <c r="AK72" s="137"/>
      <c r="AL72" s="135"/>
      <c r="AM72" s="136"/>
      <c r="AN72" s="137"/>
      <c r="AO72" s="137"/>
      <c r="AP72" s="135"/>
      <c r="AQ72" s="136"/>
      <c r="AR72" s="137"/>
      <c r="AS72" s="137"/>
      <c r="AT72" s="135"/>
      <c r="AU72" s="136"/>
      <c r="AV72" s="135">
        <f t="shared" si="193"/>
        <v>0.007084536229</v>
      </c>
      <c r="AW72" s="136">
        <f t="shared" si="194"/>
        <v>2.515281537</v>
      </c>
      <c r="AX72" s="135">
        <f t="shared" si="195"/>
        <v>0.007084536229</v>
      </c>
      <c r="AY72" s="138">
        <f t="shared" si="196"/>
        <v>2.515281537</v>
      </c>
      <c r="AZ72" s="1"/>
      <c r="BA72" s="1"/>
      <c r="BB72" s="1"/>
      <c r="BC72" s="1"/>
      <c r="BD72" s="1"/>
      <c r="BE72" s="45">
        <v>15.0</v>
      </c>
      <c r="BF72" s="139"/>
      <c r="BG72" s="140"/>
      <c r="BH72" s="141"/>
      <c r="BI72" s="141"/>
      <c r="BJ72" s="139"/>
      <c r="BK72" s="140"/>
      <c r="BL72" s="141"/>
      <c r="BM72" s="141"/>
      <c r="BN72" s="139"/>
      <c r="BO72" s="140"/>
      <c r="BP72" s="141"/>
      <c r="BQ72" s="141"/>
      <c r="BR72" s="139"/>
      <c r="BS72" s="140"/>
      <c r="BT72" s="141"/>
      <c r="BU72" s="141"/>
      <c r="BV72" s="139"/>
      <c r="BW72" s="140"/>
      <c r="BX72" s="139">
        <f t="shared" si="215"/>
        <v>0.006168270417</v>
      </c>
      <c r="BY72" s="140">
        <f t="shared" si="216"/>
        <v>3.233910043</v>
      </c>
      <c r="BZ72" s="139">
        <f t="shared" si="217"/>
        <v>0.006168270417</v>
      </c>
      <c r="CA72" s="49">
        <f t="shared" si="218"/>
        <v>3.233910043</v>
      </c>
      <c r="CB72" s="1"/>
    </row>
    <row r="73" ht="12.75" customHeight="1">
      <c r="A73" s="146" t="s">
        <v>17</v>
      </c>
      <c r="B73" s="147">
        <f t="shared" si="153"/>
        <v>16.27057549</v>
      </c>
      <c r="C73" s="148">
        <f t="shared" si="154"/>
        <v>0.3742450586</v>
      </c>
      <c r="D73" s="149">
        <f t="shared" si="155"/>
        <v>10.4035049</v>
      </c>
      <c r="E73" s="149">
        <f t="shared" si="156"/>
        <v>0.7245583952</v>
      </c>
      <c r="F73" s="147">
        <f t="shared" si="157"/>
        <v>14.37048825</v>
      </c>
      <c r="G73" s="148">
        <f t="shared" si="158"/>
        <v>1.976909032</v>
      </c>
      <c r="H73" s="149">
        <f t="shared" si="159"/>
        <v>22.7492786</v>
      </c>
      <c r="I73" s="149">
        <f t="shared" si="160"/>
        <v>7.054618286</v>
      </c>
      <c r="J73" s="147">
        <f t="shared" si="161"/>
        <v>16.85440653</v>
      </c>
      <c r="K73" s="148">
        <f t="shared" si="162"/>
        <v>11.3203985</v>
      </c>
      <c r="L73" s="149">
        <f t="shared" si="163"/>
        <v>11.6823729</v>
      </c>
      <c r="M73" s="149">
        <f t="shared" si="164"/>
        <v>15.27661697</v>
      </c>
      <c r="N73" s="147">
        <f t="shared" si="165"/>
        <v>6.239035193</v>
      </c>
      <c r="O73" s="148">
        <f t="shared" si="166"/>
        <v>17.05513442</v>
      </c>
      <c r="P73" s="149">
        <f t="shared" si="167"/>
        <v>0.9385395596</v>
      </c>
      <c r="Q73" s="149">
        <f t="shared" si="168"/>
        <v>5.807784014</v>
      </c>
      <c r="R73" s="147">
        <f t="shared" si="169"/>
        <v>0.3805926508</v>
      </c>
      <c r="S73" s="148">
        <f t="shared" si="170"/>
        <v>6.716409612</v>
      </c>
      <c r="T73" s="147">
        <f t="shared" si="171"/>
        <v>0.1112059131</v>
      </c>
      <c r="U73" s="148">
        <f t="shared" si="172"/>
        <v>33.69332571</v>
      </c>
      <c r="V73" s="147">
        <f t="shared" si="173"/>
        <v>100</v>
      </c>
      <c r="W73" s="209">
        <f t="shared" si="174"/>
        <v>100</v>
      </c>
      <c r="X73" s="1"/>
      <c r="Y73" s="1"/>
      <c r="Z73" s="1"/>
      <c r="AA73" s="1"/>
      <c r="AB73" s="1"/>
      <c r="AC73" s="146" t="s">
        <v>17</v>
      </c>
      <c r="AD73" s="147">
        <f>AD21*100/$AX$21</f>
        <v>22.72984892</v>
      </c>
      <c r="AE73" s="148">
        <f>AE21*100/$AY$21</f>
        <v>0.5361695461</v>
      </c>
      <c r="AF73" s="149">
        <f>AF21*100/$AX$21</f>
        <v>9.164733179</v>
      </c>
      <c r="AG73" s="149">
        <f>AG21*100/$AY$21</f>
        <v>0.726856548</v>
      </c>
      <c r="AH73" s="147">
        <f>AH21*100/$AX$21</f>
        <v>12.53254459</v>
      </c>
      <c r="AI73" s="148">
        <f>AI21*100/$AY$21</f>
        <v>1.969849277</v>
      </c>
      <c r="AJ73" s="149">
        <f>AJ21*100/$AX$21</f>
        <v>20.58677671</v>
      </c>
      <c r="AK73" s="149">
        <f>AK21*100/$AY$21</f>
        <v>7.310990485</v>
      </c>
      <c r="AL73" s="147">
        <f>AL21*100/$AX$21</f>
        <v>16.01725085</v>
      </c>
      <c r="AM73" s="148">
        <f>AM21*100/$AY$21</f>
        <v>12.20665119</v>
      </c>
      <c r="AN73" s="149">
        <f>AN21*100/$AX$21</f>
        <v>11.54956519</v>
      </c>
      <c r="AO73" s="149">
        <f>AO21*100/$AY$21</f>
        <v>17.09242052</v>
      </c>
      <c r="AP73" s="147">
        <f>AP21*100/$AX$21</f>
        <v>6.074989816</v>
      </c>
      <c r="AQ73" s="148">
        <f>AQ21*100/$AY$21</f>
        <v>18.78806623</v>
      </c>
      <c r="AR73" s="149">
        <f>AR21*100/$AX$21</f>
        <v>0.8917659978</v>
      </c>
      <c r="AS73" s="149">
        <f>AS21*100/$AY$21</f>
        <v>6.297972391</v>
      </c>
      <c r="AT73" s="147">
        <f>AT21*100/$AX$21</f>
        <v>0.3595402136</v>
      </c>
      <c r="AU73" s="148">
        <f>AU21*100/$AY$21</f>
        <v>7.125904967</v>
      </c>
      <c r="AV73" s="147">
        <f t="shared" si="193"/>
        <v>0.092984538</v>
      </c>
      <c r="AW73" s="148">
        <f t="shared" si="194"/>
        <v>27.94511885</v>
      </c>
      <c r="AX73" s="147">
        <f t="shared" si="195"/>
        <v>100</v>
      </c>
      <c r="AY73" s="209">
        <f t="shared" si="196"/>
        <v>100</v>
      </c>
      <c r="AZ73" s="1"/>
      <c r="BA73" s="1"/>
      <c r="BB73" s="1"/>
      <c r="BC73" s="1"/>
      <c r="BD73" s="1"/>
      <c r="BE73" s="146" t="s">
        <v>17</v>
      </c>
      <c r="BF73" s="152">
        <f>BF21*100/$BZ$21</f>
        <v>10.12727198</v>
      </c>
      <c r="BG73" s="153">
        <f>BG21*100/$CA$21</f>
        <v>0.2608602751</v>
      </c>
      <c r="BH73" s="154">
        <f>BH21*100/$BZ$21</f>
        <v>7.990994325</v>
      </c>
      <c r="BI73" s="154">
        <f>BI21*100/$CA$21</f>
        <v>0.5532612201</v>
      </c>
      <c r="BJ73" s="152">
        <f>BJ21*100/$BZ$21</f>
        <v>13.05411629</v>
      </c>
      <c r="BK73" s="153">
        <f>BK21*100/$CA$21</f>
        <v>1.833368118</v>
      </c>
      <c r="BL73" s="154">
        <f>BL21*100/$BZ$21</f>
        <v>24.14672259</v>
      </c>
      <c r="BM73" s="154">
        <f>BM21*100/$CA$21</f>
        <v>7.70337911</v>
      </c>
      <c r="BN73" s="152">
        <f>BN21*100/$BZ$21</f>
        <v>20.1208981</v>
      </c>
      <c r="BO73" s="153">
        <f>BO21*100/$CA$21</f>
        <v>13.83485844</v>
      </c>
      <c r="BP73" s="154">
        <f>BP21*100/$BZ$21</f>
        <v>14.99917756</v>
      </c>
      <c r="BQ73" s="154">
        <f>BQ21*100/$CA$21</f>
        <v>20.10539884</v>
      </c>
      <c r="BR73" s="152">
        <f>BR21*100/$BZ$21</f>
        <v>7.939592072</v>
      </c>
      <c r="BS73" s="153">
        <f>BS21*100/$CA$21</f>
        <v>22.25124253</v>
      </c>
      <c r="BT73" s="154">
        <f>BT21*100/$BZ$21</f>
        <v>1.152438523</v>
      </c>
      <c r="BU73" s="154">
        <f>BU21*100/$CA$21</f>
        <v>7.350039458</v>
      </c>
      <c r="BV73" s="152">
        <f>BV21*100/$BZ$21</f>
        <v>0.3896290813</v>
      </c>
      <c r="BW73" s="153">
        <f>BW21*100/$CA$21</f>
        <v>7.235986575</v>
      </c>
      <c r="BX73" s="152">
        <f t="shared" si="215"/>
        <v>0.07915947035</v>
      </c>
      <c r="BY73" s="153">
        <f t="shared" si="216"/>
        <v>18.87160544</v>
      </c>
      <c r="BZ73" s="150">
        <f t="shared" si="217"/>
        <v>100</v>
      </c>
      <c r="CA73" s="151">
        <f t="shared" si="218"/>
        <v>100</v>
      </c>
      <c r="CB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ht="12.75" customHeight="1">
      <c r="A76" s="159" t="s">
        <v>52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59" t="s">
        <v>53</v>
      </c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ht="12.75" customHeight="1">
      <c r="A77" s="3" t="s">
        <v>59</v>
      </c>
      <c r="B77" s="4" t="s">
        <v>7</v>
      </c>
      <c r="C77" s="5"/>
      <c r="D77" s="6" t="s">
        <v>8</v>
      </c>
      <c r="E77" s="5"/>
      <c r="F77" s="4" t="s">
        <v>9</v>
      </c>
      <c r="G77" s="5"/>
      <c r="H77" s="7" t="s">
        <v>10</v>
      </c>
      <c r="I77" s="8"/>
      <c r="J77" s="4" t="s">
        <v>11</v>
      </c>
      <c r="K77" s="5"/>
      <c r="L77" s="7" t="s">
        <v>12</v>
      </c>
      <c r="M77" s="8"/>
      <c r="N77" s="4" t="s">
        <v>13</v>
      </c>
      <c r="O77" s="5"/>
      <c r="P77" s="7" t="s">
        <v>14</v>
      </c>
      <c r="Q77" s="8"/>
      <c r="R77" s="4" t="s">
        <v>15</v>
      </c>
      <c r="S77" s="5"/>
      <c r="T77" s="4" t="s">
        <v>16</v>
      </c>
      <c r="U77" s="5"/>
      <c r="V77" s="7" t="s">
        <v>17</v>
      </c>
      <c r="W77" s="9"/>
      <c r="X77" s="10"/>
      <c r="Y77" s="1"/>
      <c r="Z77" s="1"/>
      <c r="AA77" s="1"/>
      <c r="AB77" s="1"/>
      <c r="AC77" s="3" t="s">
        <v>59</v>
      </c>
      <c r="AD77" s="4" t="s">
        <v>7</v>
      </c>
      <c r="AE77" s="5"/>
      <c r="AF77" s="6" t="s">
        <v>8</v>
      </c>
      <c r="AG77" s="5"/>
      <c r="AH77" s="4" t="s">
        <v>9</v>
      </c>
      <c r="AI77" s="5"/>
      <c r="AJ77" s="7" t="s">
        <v>10</v>
      </c>
      <c r="AK77" s="8"/>
      <c r="AL77" s="4" t="s">
        <v>11</v>
      </c>
      <c r="AM77" s="5"/>
      <c r="AN77" s="7" t="s">
        <v>12</v>
      </c>
      <c r="AO77" s="8"/>
      <c r="AP77" s="4" t="s">
        <v>13</v>
      </c>
      <c r="AQ77" s="5"/>
      <c r="AR77" s="7" t="s">
        <v>14</v>
      </c>
      <c r="AS77" s="8"/>
      <c r="AT77" s="4" t="s">
        <v>15</v>
      </c>
      <c r="AU77" s="5"/>
      <c r="AV77" s="4" t="s">
        <v>16</v>
      </c>
      <c r="AW77" s="5"/>
      <c r="AX77" s="7" t="s">
        <v>17</v>
      </c>
      <c r="AY77" s="9"/>
      <c r="AZ77" s="10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ht="12.75" customHeight="1">
      <c r="A78" s="12"/>
      <c r="B78" s="13" t="s">
        <v>20</v>
      </c>
      <c r="C78" s="13" t="s">
        <v>21</v>
      </c>
      <c r="D78" s="14" t="s">
        <v>20</v>
      </c>
      <c r="E78" s="13" t="s">
        <v>21</v>
      </c>
      <c r="F78" s="13" t="s">
        <v>20</v>
      </c>
      <c r="G78" s="13" t="s">
        <v>21</v>
      </c>
      <c r="H78" s="13" t="s">
        <v>20</v>
      </c>
      <c r="I78" s="13" t="s">
        <v>21</v>
      </c>
      <c r="J78" s="13" t="s">
        <v>20</v>
      </c>
      <c r="K78" s="13" t="s">
        <v>21</v>
      </c>
      <c r="L78" s="13" t="s">
        <v>20</v>
      </c>
      <c r="M78" s="13" t="s">
        <v>21</v>
      </c>
      <c r="N78" s="13" t="s">
        <v>20</v>
      </c>
      <c r="O78" s="13" t="s">
        <v>21</v>
      </c>
      <c r="P78" s="13" t="s">
        <v>20</v>
      </c>
      <c r="Q78" s="13" t="s">
        <v>21</v>
      </c>
      <c r="R78" s="13" t="s">
        <v>20</v>
      </c>
      <c r="S78" s="13" t="s">
        <v>21</v>
      </c>
      <c r="T78" s="13" t="s">
        <v>20</v>
      </c>
      <c r="U78" s="13" t="s">
        <v>21</v>
      </c>
      <c r="V78" s="13" t="s">
        <v>20</v>
      </c>
      <c r="W78" s="13" t="s">
        <v>21</v>
      </c>
      <c r="X78" s="15" t="s">
        <v>22</v>
      </c>
      <c r="Y78" s="1"/>
      <c r="Z78" s="1"/>
      <c r="AA78" s="1"/>
      <c r="AB78" s="1"/>
      <c r="AC78" s="12"/>
      <c r="AD78" s="13" t="s">
        <v>20</v>
      </c>
      <c r="AE78" s="13" t="s">
        <v>21</v>
      </c>
      <c r="AF78" s="14" t="s">
        <v>20</v>
      </c>
      <c r="AG78" s="13" t="s">
        <v>21</v>
      </c>
      <c r="AH78" s="13" t="s">
        <v>20</v>
      </c>
      <c r="AI78" s="13" t="s">
        <v>21</v>
      </c>
      <c r="AJ78" s="13" t="s">
        <v>20</v>
      </c>
      <c r="AK78" s="13" t="s">
        <v>21</v>
      </c>
      <c r="AL78" s="13" t="s">
        <v>20</v>
      </c>
      <c r="AM78" s="13" t="s">
        <v>21</v>
      </c>
      <c r="AN78" s="13" t="s">
        <v>20</v>
      </c>
      <c r="AO78" s="13" t="s">
        <v>21</v>
      </c>
      <c r="AP78" s="13" t="s">
        <v>20</v>
      </c>
      <c r="AQ78" s="13" t="s">
        <v>21</v>
      </c>
      <c r="AR78" s="13" t="s">
        <v>20</v>
      </c>
      <c r="AS78" s="13" t="s">
        <v>21</v>
      </c>
      <c r="AT78" s="13" t="s">
        <v>20</v>
      </c>
      <c r="AU78" s="13" t="s">
        <v>21</v>
      </c>
      <c r="AV78" s="13" t="s">
        <v>20</v>
      </c>
      <c r="AW78" s="13" t="s">
        <v>21</v>
      </c>
      <c r="AX78" s="13" t="s">
        <v>20</v>
      </c>
      <c r="AY78" s="13" t="s">
        <v>21</v>
      </c>
      <c r="AZ78" s="15" t="s">
        <v>22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ht="12.75" customHeight="1">
      <c r="A79" s="18">
        <v>1.0</v>
      </c>
      <c r="B79" s="19">
        <f t="shared" ref="B79:X79" si="219">IF(AND(ISBLANK(B6),ISBLANK(AD6)),"",B6-AD6)</f>
        <v>-8614</v>
      </c>
      <c r="C79" s="20">
        <f t="shared" si="219"/>
        <v>-1518.964418</v>
      </c>
      <c r="D79" s="21">
        <f t="shared" si="219"/>
        <v>589</v>
      </c>
      <c r="E79" s="21">
        <f t="shared" si="219"/>
        <v>387.1908438</v>
      </c>
      <c r="F79" s="19">
        <f t="shared" si="219"/>
        <v>899</v>
      </c>
      <c r="G79" s="20">
        <f t="shared" si="219"/>
        <v>1141.98426</v>
      </c>
      <c r="H79" s="21">
        <f t="shared" si="219"/>
        <v>567</v>
      </c>
      <c r="I79" s="21">
        <f t="shared" si="219"/>
        <v>986.540912</v>
      </c>
      <c r="J79" s="19">
        <f t="shared" si="219"/>
        <v>-454</v>
      </c>
      <c r="K79" s="20">
        <f t="shared" si="219"/>
        <v>-3561.058813</v>
      </c>
      <c r="L79" s="21">
        <f t="shared" si="219"/>
        <v>-760</v>
      </c>
      <c r="M79" s="21">
        <f t="shared" si="219"/>
        <v>-10599.24128</v>
      </c>
      <c r="N79" s="19">
        <f t="shared" si="219"/>
        <v>-322</v>
      </c>
      <c r="O79" s="20">
        <f t="shared" si="219"/>
        <v>-9221.802438</v>
      </c>
      <c r="P79" s="21">
        <f t="shared" si="219"/>
        <v>-9</v>
      </c>
      <c r="Q79" s="21">
        <f t="shared" si="219"/>
        <v>-816.3374206</v>
      </c>
      <c r="R79" s="19">
        <f t="shared" si="219"/>
        <v>-23</v>
      </c>
      <c r="S79" s="20">
        <f t="shared" si="219"/>
        <v>-3610.664364</v>
      </c>
      <c r="T79" s="19">
        <f t="shared" si="219"/>
        <v>2</v>
      </c>
      <c r="U79" s="20">
        <f t="shared" si="219"/>
        <v>2520.438241</v>
      </c>
      <c r="V79" s="21">
        <f t="shared" si="219"/>
        <v>-8125</v>
      </c>
      <c r="W79" s="22">
        <f t="shared" si="219"/>
        <v>-24291.91447</v>
      </c>
      <c r="X79" s="23">
        <f t="shared" si="219"/>
        <v>0.2482687377</v>
      </c>
      <c r="Y79" s="1"/>
      <c r="Z79" s="1"/>
      <c r="AA79" s="1"/>
      <c r="AB79" s="1"/>
      <c r="AC79" s="18">
        <v>1.0</v>
      </c>
      <c r="AD79" s="19">
        <v>15697.0</v>
      </c>
      <c r="AE79" s="20">
        <v>3040.8927033582563</v>
      </c>
      <c r="AF79" s="21">
        <v>2439.0</v>
      </c>
      <c r="AG79" s="21">
        <v>2057.221206709164</v>
      </c>
      <c r="AH79" s="19">
        <v>1274.0</v>
      </c>
      <c r="AI79" s="20">
        <v>2197.38805033658</v>
      </c>
      <c r="AJ79" s="21">
        <v>-567.0</v>
      </c>
      <c r="AK79" s="21">
        <v>-1025.1010174071125</v>
      </c>
      <c r="AL79" s="19">
        <v>-1686.0</v>
      </c>
      <c r="AM79" s="20">
        <v>-11162.943862270316</v>
      </c>
      <c r="AN79" s="21">
        <v>-1623.0</v>
      </c>
      <c r="AO79" s="21">
        <v>-21921.535248750704</v>
      </c>
      <c r="AP79" s="19">
        <v>-850.0</v>
      </c>
      <c r="AQ79" s="20">
        <v>-24216.297385603917</v>
      </c>
      <c r="AR79" s="21">
        <v>-95.0</v>
      </c>
      <c r="AS79" s="21">
        <v>-5863.46826271763</v>
      </c>
      <c r="AT79" s="19">
        <v>18.0</v>
      </c>
      <c r="AU79" s="20">
        <v>2974.089114558272</v>
      </c>
      <c r="AV79" s="19">
        <v>-2.0</v>
      </c>
      <c r="AW79" s="20">
        <v>-1698.629096655949</v>
      </c>
      <c r="AX79" s="21">
        <v>14605.0</v>
      </c>
      <c r="AY79" s="22">
        <v>-55618.38379844348</v>
      </c>
      <c r="AZ79" s="23">
        <v>-1.5351381999446811</v>
      </c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ht="12.75" customHeight="1">
      <c r="A80" s="24">
        <v>2.0</v>
      </c>
      <c r="B80" s="25">
        <f t="shared" ref="B80:X80" si="220">IF(AND(ISBLANK(B7),ISBLANK(AD7)),"",B7-AD7)</f>
        <v>-104</v>
      </c>
      <c r="C80" s="26">
        <f t="shared" si="220"/>
        <v>-31.88253899</v>
      </c>
      <c r="D80" s="27">
        <f t="shared" si="220"/>
        <v>-88</v>
      </c>
      <c r="E80" s="27">
        <f t="shared" si="220"/>
        <v>-60.60722344</v>
      </c>
      <c r="F80" s="25">
        <f t="shared" si="220"/>
        <v>-59</v>
      </c>
      <c r="G80" s="26">
        <f t="shared" si="220"/>
        <v>-100.456946</v>
      </c>
      <c r="H80" s="27">
        <f t="shared" si="220"/>
        <v>-71</v>
      </c>
      <c r="I80" s="27">
        <f t="shared" si="220"/>
        <v>-240.5931102</v>
      </c>
      <c r="J80" s="25">
        <f t="shared" si="220"/>
        <v>-42</v>
      </c>
      <c r="K80" s="26">
        <f t="shared" si="220"/>
        <v>-289.6074891</v>
      </c>
      <c r="L80" s="27">
        <f t="shared" si="220"/>
        <v>-80</v>
      </c>
      <c r="M80" s="27">
        <f t="shared" si="220"/>
        <v>-1103.042116</v>
      </c>
      <c r="N80" s="25">
        <f t="shared" si="220"/>
        <v>-27</v>
      </c>
      <c r="O80" s="26">
        <f t="shared" si="220"/>
        <v>-932.1511567</v>
      </c>
      <c r="P80" s="27">
        <f t="shared" si="220"/>
        <v>-13</v>
      </c>
      <c r="Q80" s="27">
        <f t="shared" si="220"/>
        <v>-1188.76472</v>
      </c>
      <c r="R80" s="25">
        <f t="shared" si="220"/>
        <v>9</v>
      </c>
      <c r="S80" s="26">
        <f t="shared" si="220"/>
        <v>1365.577824</v>
      </c>
      <c r="T80" s="25">
        <f t="shared" si="220"/>
        <v>-1</v>
      </c>
      <c r="U80" s="26">
        <f t="shared" si="220"/>
        <v>-826.4399359</v>
      </c>
      <c r="V80" s="27">
        <f t="shared" si="220"/>
        <v>-476</v>
      </c>
      <c r="W80" s="27">
        <f t="shared" si="220"/>
        <v>-3407.967411</v>
      </c>
      <c r="X80" s="28">
        <f t="shared" si="220"/>
        <v>2.108262586</v>
      </c>
      <c r="Y80" s="1"/>
      <c r="Z80" s="1"/>
      <c r="AA80" s="1"/>
      <c r="AB80" s="1"/>
      <c r="AC80" s="24">
        <v>2.0</v>
      </c>
      <c r="AD80" s="25">
        <v>118.0</v>
      </c>
      <c r="AE80" s="26">
        <v>37.42176639176898</v>
      </c>
      <c r="AF80" s="27">
        <v>136.0</v>
      </c>
      <c r="AG80" s="27">
        <v>98.0638237690327</v>
      </c>
      <c r="AH80" s="25">
        <v>175.0</v>
      </c>
      <c r="AI80" s="26">
        <v>261.85053653738</v>
      </c>
      <c r="AJ80" s="27">
        <v>307.0</v>
      </c>
      <c r="AK80" s="27">
        <v>1027.8013613359808</v>
      </c>
      <c r="AL80" s="25">
        <v>172.0</v>
      </c>
      <c r="AM80" s="26">
        <v>1235.3984465620215</v>
      </c>
      <c r="AN80" s="27">
        <v>42.0</v>
      </c>
      <c r="AO80" s="27">
        <v>505.1270806721095</v>
      </c>
      <c r="AP80" s="25">
        <v>-13.0</v>
      </c>
      <c r="AQ80" s="26">
        <v>-254.20590032678956</v>
      </c>
      <c r="AR80" s="27">
        <v>-17.0</v>
      </c>
      <c r="AS80" s="27">
        <v>-1299.2779883843505</v>
      </c>
      <c r="AT80" s="25">
        <v>-2.0</v>
      </c>
      <c r="AU80" s="26">
        <v>-926.85428636299</v>
      </c>
      <c r="AV80" s="25">
        <v>3.0</v>
      </c>
      <c r="AW80" s="26">
        <v>10433.4509408867</v>
      </c>
      <c r="AX80" s="27">
        <v>921.0</v>
      </c>
      <c r="AY80" s="27">
        <v>11118.775781080854</v>
      </c>
      <c r="AZ80" s="28">
        <v>-3.135462527366812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ht="12.75" customHeight="1">
      <c r="A81" s="24">
        <v>3.0</v>
      </c>
      <c r="B81" s="25">
        <f t="shared" ref="B81:X81" si="221">IF(AND(ISBLANK(B8),ISBLANK(AD8)),"",B8-AD8)</f>
        <v>-1</v>
      </c>
      <c r="C81" s="26">
        <f t="shared" si="221"/>
        <v>-0.47</v>
      </c>
      <c r="D81" s="27">
        <f t="shared" si="221"/>
        <v>2</v>
      </c>
      <c r="E81" s="27">
        <f t="shared" si="221"/>
        <v>1.797122343</v>
      </c>
      <c r="F81" s="25">
        <f t="shared" si="221"/>
        <v>-2</v>
      </c>
      <c r="G81" s="26">
        <f t="shared" si="221"/>
        <v>-2.889444444</v>
      </c>
      <c r="H81" s="27">
        <f t="shared" si="221"/>
        <v>-11</v>
      </c>
      <c r="I81" s="27">
        <f t="shared" si="221"/>
        <v>-34.70326016</v>
      </c>
      <c r="J81" s="25">
        <f t="shared" si="221"/>
        <v>-2</v>
      </c>
      <c r="K81" s="26">
        <f t="shared" si="221"/>
        <v>-23.54388993</v>
      </c>
      <c r="L81" s="27">
        <f t="shared" si="221"/>
        <v>-13</v>
      </c>
      <c r="M81" s="27">
        <f t="shared" si="221"/>
        <v>-161.9235665</v>
      </c>
      <c r="N81" s="25">
        <f t="shared" si="221"/>
        <v>-12</v>
      </c>
      <c r="O81" s="26">
        <f t="shared" si="221"/>
        <v>-356.1617963</v>
      </c>
      <c r="P81" s="27">
        <f t="shared" si="221"/>
        <v>-2</v>
      </c>
      <c r="Q81" s="27">
        <f t="shared" si="221"/>
        <v>2.677584864</v>
      </c>
      <c r="R81" s="25">
        <f t="shared" si="221"/>
        <v>-7</v>
      </c>
      <c r="S81" s="26">
        <f t="shared" si="221"/>
        <v>-1171.327624</v>
      </c>
      <c r="T81" s="25">
        <f t="shared" si="221"/>
        <v>5</v>
      </c>
      <c r="U81" s="26">
        <f t="shared" si="221"/>
        <v>9930.205836</v>
      </c>
      <c r="V81" s="27">
        <f t="shared" si="221"/>
        <v>-43</v>
      </c>
      <c r="W81" s="27">
        <f t="shared" si="221"/>
        <v>8183.660962</v>
      </c>
      <c r="X81" s="28">
        <f t="shared" si="221"/>
        <v>32.65496763</v>
      </c>
      <c r="Y81" s="1"/>
      <c r="Z81" s="1"/>
      <c r="AA81" s="1"/>
      <c r="AB81" s="1"/>
      <c r="AC81" s="24">
        <v>3.0</v>
      </c>
      <c r="AD81" s="25">
        <v>1.0</v>
      </c>
      <c r="AE81" s="26">
        <v>0.47</v>
      </c>
      <c r="AF81" s="27">
        <v>1.0</v>
      </c>
      <c r="AG81" s="27">
        <v>0.655797101449275</v>
      </c>
      <c r="AH81" s="25">
        <v>4.0</v>
      </c>
      <c r="AI81" s="26">
        <v>5.839444444444444</v>
      </c>
      <c r="AJ81" s="27">
        <v>17.0</v>
      </c>
      <c r="AK81" s="27">
        <v>58.737073218043996</v>
      </c>
      <c r="AL81" s="25">
        <v>17.0</v>
      </c>
      <c r="AM81" s="26">
        <v>120.05139402828931</v>
      </c>
      <c r="AN81" s="27">
        <v>22.0</v>
      </c>
      <c r="AO81" s="27">
        <v>246.3319393146951</v>
      </c>
      <c r="AP81" s="25">
        <v>8.0</v>
      </c>
      <c r="AQ81" s="26">
        <v>230.16625237014205</v>
      </c>
      <c r="AR81" s="27">
        <v>-2.0</v>
      </c>
      <c r="AS81" s="27">
        <v>-83.31252667530089</v>
      </c>
      <c r="AT81" s="25">
        <v>0.0</v>
      </c>
      <c r="AU81" s="26">
        <v>-1763.19059760647</v>
      </c>
      <c r="AV81" s="25">
        <v>2.0</v>
      </c>
      <c r="AW81" s="26">
        <v>2358.103325</v>
      </c>
      <c r="AX81" s="27">
        <v>70.0</v>
      </c>
      <c r="AY81" s="27">
        <v>1173.8521011952907</v>
      </c>
      <c r="AZ81" s="28">
        <v>-10.615956028158578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ht="12.75" customHeight="1">
      <c r="A82" s="24">
        <v>4.0</v>
      </c>
      <c r="B82" s="25" t="str">
        <f t="shared" ref="B82:X82" si="222">IF(AND(ISBLANK(B9),ISBLANK(AD9)),"",B9-AD9)</f>
        <v/>
      </c>
      <c r="C82" s="26" t="str">
        <f t="shared" si="222"/>
        <v/>
      </c>
      <c r="D82" s="27" t="str">
        <f t="shared" si="222"/>
        <v/>
      </c>
      <c r="E82" s="27" t="str">
        <f t="shared" si="222"/>
        <v/>
      </c>
      <c r="F82" s="25">
        <f t="shared" si="222"/>
        <v>0</v>
      </c>
      <c r="G82" s="26">
        <f t="shared" si="222"/>
        <v>-0.575</v>
      </c>
      <c r="H82" s="27">
        <f t="shared" si="222"/>
        <v>-2</v>
      </c>
      <c r="I82" s="27">
        <f t="shared" si="222"/>
        <v>-8.37</v>
      </c>
      <c r="J82" s="25">
        <f t="shared" si="222"/>
        <v>-7</v>
      </c>
      <c r="K82" s="26">
        <f t="shared" si="222"/>
        <v>-52.28579125</v>
      </c>
      <c r="L82" s="27">
        <f t="shared" si="222"/>
        <v>0</v>
      </c>
      <c r="M82" s="27">
        <f t="shared" si="222"/>
        <v>-14.55800284</v>
      </c>
      <c r="N82" s="25">
        <f t="shared" si="222"/>
        <v>1</v>
      </c>
      <c r="O82" s="26">
        <f t="shared" si="222"/>
        <v>74.48873928</v>
      </c>
      <c r="P82" s="27">
        <f t="shared" si="222"/>
        <v>-7</v>
      </c>
      <c r="Q82" s="27">
        <f t="shared" si="222"/>
        <v>-508.3796777</v>
      </c>
      <c r="R82" s="25">
        <f t="shared" si="222"/>
        <v>-4</v>
      </c>
      <c r="S82" s="26">
        <f t="shared" si="222"/>
        <v>-1406.551317</v>
      </c>
      <c r="T82" s="25">
        <f t="shared" si="222"/>
        <v>2</v>
      </c>
      <c r="U82" s="26">
        <f t="shared" si="222"/>
        <v>3835.8079</v>
      </c>
      <c r="V82" s="27">
        <f t="shared" si="222"/>
        <v>-17</v>
      </c>
      <c r="W82" s="27">
        <f t="shared" si="222"/>
        <v>1919.576851</v>
      </c>
      <c r="X82" s="28">
        <f t="shared" si="222"/>
        <v>56.89042984</v>
      </c>
      <c r="Y82" s="1"/>
      <c r="Z82" s="1"/>
      <c r="AA82" s="1"/>
      <c r="AB82" s="1"/>
      <c r="AC82" s="24">
        <v>4.0</v>
      </c>
      <c r="AD82" s="25">
        <v>0.0</v>
      </c>
      <c r="AE82" s="26">
        <v>0.0</v>
      </c>
      <c r="AF82" s="27">
        <v>0.0</v>
      </c>
      <c r="AG82" s="27">
        <v>0.0</v>
      </c>
      <c r="AH82" s="25">
        <v>1.0</v>
      </c>
      <c r="AI82" s="26">
        <v>1.91</v>
      </c>
      <c r="AJ82" s="27">
        <v>2.0</v>
      </c>
      <c r="AK82" s="27">
        <v>8.370000000000001</v>
      </c>
      <c r="AL82" s="25">
        <v>8.0</v>
      </c>
      <c r="AM82" s="26">
        <v>57.56079125328128</v>
      </c>
      <c r="AN82" s="27">
        <v>8.0</v>
      </c>
      <c r="AO82" s="27">
        <v>116.89035617082389</v>
      </c>
      <c r="AP82" s="25">
        <v>-6.0</v>
      </c>
      <c r="AQ82" s="26">
        <v>-257.3241019999999</v>
      </c>
      <c r="AR82" s="27">
        <v>-3.0</v>
      </c>
      <c r="AS82" s="27">
        <v>-108.59936254625313</v>
      </c>
      <c r="AT82" s="25">
        <v>5.0</v>
      </c>
      <c r="AU82" s="26">
        <v>2862.7533346960254</v>
      </c>
      <c r="AV82" s="25">
        <v>3.0</v>
      </c>
      <c r="AW82" s="26">
        <v>8638.720265172231</v>
      </c>
      <c r="AX82" s="27">
        <v>18.0</v>
      </c>
      <c r="AY82" s="27">
        <v>11320.28128274611</v>
      </c>
      <c r="AZ82" s="28">
        <v>79.6845215792157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ht="12.75" customHeight="1">
      <c r="A83" s="24">
        <v>5.0</v>
      </c>
      <c r="B83" s="25">
        <f t="shared" ref="B83:X83" si="223">IF(AND(ISBLANK(B10),ISBLANK(AD10)),"",B10-AD10)</f>
        <v>24</v>
      </c>
      <c r="C83" s="26">
        <f t="shared" si="223"/>
        <v>7.4808</v>
      </c>
      <c r="D83" s="27" t="str">
        <f t="shared" si="223"/>
        <v/>
      </c>
      <c r="E83" s="27" t="str">
        <f t="shared" si="223"/>
        <v/>
      </c>
      <c r="F83" s="25" t="str">
        <f t="shared" si="223"/>
        <v/>
      </c>
      <c r="G83" s="26" t="str">
        <f t="shared" si="223"/>
        <v/>
      </c>
      <c r="H83" s="27" t="str">
        <f t="shared" si="223"/>
        <v/>
      </c>
      <c r="I83" s="27" t="str">
        <f t="shared" si="223"/>
        <v/>
      </c>
      <c r="J83" s="25">
        <f t="shared" si="223"/>
        <v>-1</v>
      </c>
      <c r="K83" s="26">
        <f t="shared" si="223"/>
        <v>-11.2033</v>
      </c>
      <c r="L83" s="27">
        <f t="shared" si="223"/>
        <v>-1</v>
      </c>
      <c r="M83" s="27">
        <f t="shared" si="223"/>
        <v>-5.288291253</v>
      </c>
      <c r="N83" s="25">
        <f t="shared" si="223"/>
        <v>2</v>
      </c>
      <c r="O83" s="26">
        <f t="shared" si="223"/>
        <v>68.08200784</v>
      </c>
      <c r="P83" s="27">
        <f t="shared" si="223"/>
        <v>-2</v>
      </c>
      <c r="Q83" s="27">
        <f t="shared" si="223"/>
        <v>-155.1644053</v>
      </c>
      <c r="R83" s="25">
        <f t="shared" si="223"/>
        <v>1</v>
      </c>
      <c r="S83" s="26">
        <f t="shared" si="223"/>
        <v>427.0914314</v>
      </c>
      <c r="T83" s="25">
        <f t="shared" si="223"/>
        <v>4</v>
      </c>
      <c r="U83" s="26">
        <f t="shared" si="223"/>
        <v>6690.558734</v>
      </c>
      <c r="V83" s="27">
        <f t="shared" si="223"/>
        <v>27</v>
      </c>
      <c r="W83" s="27">
        <f t="shared" si="223"/>
        <v>7021.556976</v>
      </c>
      <c r="X83" s="28">
        <f t="shared" si="223"/>
        <v>19.04319546</v>
      </c>
      <c r="Y83" s="1"/>
      <c r="Z83" s="1"/>
      <c r="AA83" s="1"/>
      <c r="AB83" s="1"/>
      <c r="AC83" s="24">
        <v>5.0</v>
      </c>
      <c r="AD83" s="25">
        <v>0.0</v>
      </c>
      <c r="AE83" s="26">
        <v>0.0</v>
      </c>
      <c r="AF83" s="27">
        <v>0.0</v>
      </c>
      <c r="AG83" s="27">
        <v>0.0</v>
      </c>
      <c r="AH83" s="25">
        <v>0.0</v>
      </c>
      <c r="AI83" s="26">
        <v>0.0</v>
      </c>
      <c r="AJ83" s="27">
        <v>0.0</v>
      </c>
      <c r="AK83" s="27">
        <v>0.0</v>
      </c>
      <c r="AL83" s="25">
        <v>3.0</v>
      </c>
      <c r="AM83" s="26">
        <v>25.22</v>
      </c>
      <c r="AN83" s="27">
        <v>2.0</v>
      </c>
      <c r="AO83" s="27">
        <v>17.339351253281276</v>
      </c>
      <c r="AP83" s="25">
        <v>-6.0</v>
      </c>
      <c r="AQ83" s="26">
        <v>-262.3134648214285</v>
      </c>
      <c r="AR83" s="27">
        <v>0.0</v>
      </c>
      <c r="AS83" s="27">
        <v>-45.432213341710735</v>
      </c>
      <c r="AT83" s="25">
        <v>-1.0</v>
      </c>
      <c r="AU83" s="26">
        <v>-605.6929855601957</v>
      </c>
      <c r="AV83" s="25">
        <v>2.0</v>
      </c>
      <c r="AW83" s="26">
        <v>2991.1175838497647</v>
      </c>
      <c r="AX83" s="27">
        <v>0.0</v>
      </c>
      <c r="AY83" s="27">
        <v>2120.2382713797106</v>
      </c>
      <c r="AZ83" s="28">
        <v>45.11145258254703</v>
      </c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ht="12.75" customHeight="1">
      <c r="A84" s="24">
        <v>6.0</v>
      </c>
      <c r="B84" s="25" t="str">
        <f t="shared" ref="B84:X84" si="224">IF(AND(ISBLANK(B11),ISBLANK(AD11)),"",B11-AD11)</f>
        <v/>
      </c>
      <c r="C84" s="26" t="str">
        <f t="shared" si="224"/>
        <v/>
      </c>
      <c r="D84" s="27" t="str">
        <f t="shared" si="224"/>
        <v/>
      </c>
      <c r="E84" s="27" t="str">
        <f t="shared" si="224"/>
        <v/>
      </c>
      <c r="F84" s="25" t="str">
        <f t="shared" si="224"/>
        <v/>
      </c>
      <c r="G84" s="26" t="str">
        <f t="shared" si="224"/>
        <v/>
      </c>
      <c r="H84" s="27" t="str">
        <f t="shared" si="224"/>
        <v/>
      </c>
      <c r="I84" s="27" t="str">
        <f t="shared" si="224"/>
        <v/>
      </c>
      <c r="J84" s="25">
        <f t="shared" si="224"/>
        <v>1</v>
      </c>
      <c r="K84" s="26">
        <f t="shared" si="224"/>
        <v>9.3</v>
      </c>
      <c r="L84" s="27">
        <f t="shared" si="224"/>
        <v>-2</v>
      </c>
      <c r="M84" s="27">
        <f t="shared" si="224"/>
        <v>-32.16882353</v>
      </c>
      <c r="N84" s="25">
        <f t="shared" si="224"/>
        <v>4</v>
      </c>
      <c r="O84" s="26">
        <f t="shared" si="224"/>
        <v>135.6713217</v>
      </c>
      <c r="P84" s="27">
        <f t="shared" si="224"/>
        <v>4</v>
      </c>
      <c r="Q84" s="27">
        <f t="shared" si="224"/>
        <v>344.5468105</v>
      </c>
      <c r="R84" s="25">
        <f t="shared" si="224"/>
        <v>3</v>
      </c>
      <c r="S84" s="26">
        <f t="shared" si="224"/>
        <v>773.6553167</v>
      </c>
      <c r="T84" s="25">
        <f t="shared" si="224"/>
        <v>-1</v>
      </c>
      <c r="U84" s="26">
        <f t="shared" si="224"/>
        <v>-6181.829843</v>
      </c>
      <c r="V84" s="27">
        <f t="shared" si="224"/>
        <v>9</v>
      </c>
      <c r="W84" s="27">
        <f t="shared" si="224"/>
        <v>-4950.825218</v>
      </c>
      <c r="X84" s="28">
        <f t="shared" si="224"/>
        <v>-220.8471858</v>
      </c>
      <c r="Y84" s="1"/>
      <c r="Z84" s="1"/>
      <c r="AA84" s="1"/>
      <c r="AB84" s="1"/>
      <c r="AC84" s="24">
        <v>6.0</v>
      </c>
      <c r="AD84" s="25">
        <v>0.0</v>
      </c>
      <c r="AE84" s="26">
        <v>0.0</v>
      </c>
      <c r="AF84" s="27">
        <v>0.0</v>
      </c>
      <c r="AG84" s="27">
        <v>0.0</v>
      </c>
      <c r="AH84" s="25">
        <v>0.0</v>
      </c>
      <c r="AI84" s="26">
        <v>0.0</v>
      </c>
      <c r="AJ84" s="27">
        <v>0.0</v>
      </c>
      <c r="AK84" s="27">
        <v>0.0</v>
      </c>
      <c r="AL84" s="25">
        <v>0.0</v>
      </c>
      <c r="AM84" s="26">
        <v>0.0</v>
      </c>
      <c r="AN84" s="27">
        <v>1.0</v>
      </c>
      <c r="AO84" s="27">
        <v>16.87882352941177</v>
      </c>
      <c r="AP84" s="25">
        <v>3.0</v>
      </c>
      <c r="AQ84" s="26">
        <v>92.215</v>
      </c>
      <c r="AR84" s="27">
        <v>0.0</v>
      </c>
      <c r="AS84" s="27">
        <v>-11.196287119279816</v>
      </c>
      <c r="AT84" s="25">
        <v>-2.0</v>
      </c>
      <c r="AU84" s="26">
        <v>-300.8019764117025</v>
      </c>
      <c r="AV84" s="25">
        <v>2.0</v>
      </c>
      <c r="AW84" s="26">
        <v>7778.95743845112</v>
      </c>
      <c r="AX84" s="27">
        <v>4.0</v>
      </c>
      <c r="AY84" s="27">
        <v>7576.052998449548</v>
      </c>
      <c r="AZ84" s="28">
        <v>194.9634124504043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ht="12.75" customHeight="1">
      <c r="A85" s="24">
        <v>7.0</v>
      </c>
      <c r="B85" s="25" t="str">
        <f t="shared" ref="B85:X85" si="225">IF(AND(ISBLANK(B12),ISBLANK(AD12)),"",B12-AD12)</f>
        <v/>
      </c>
      <c r="C85" s="26" t="str">
        <f t="shared" si="225"/>
        <v/>
      </c>
      <c r="D85" s="27" t="str">
        <f t="shared" si="225"/>
        <v/>
      </c>
      <c r="E85" s="27" t="str">
        <f t="shared" si="225"/>
        <v/>
      </c>
      <c r="F85" s="25" t="str">
        <f t="shared" si="225"/>
        <v/>
      </c>
      <c r="G85" s="26" t="str">
        <f t="shared" si="225"/>
        <v/>
      </c>
      <c r="H85" s="27" t="str">
        <f t="shared" si="225"/>
        <v/>
      </c>
      <c r="I85" s="27" t="str">
        <f t="shared" si="225"/>
        <v/>
      </c>
      <c r="J85" s="25" t="str">
        <f t="shared" si="225"/>
        <v/>
      </c>
      <c r="K85" s="26" t="str">
        <f t="shared" si="225"/>
        <v/>
      </c>
      <c r="L85" s="27" t="str">
        <f t="shared" si="225"/>
        <v/>
      </c>
      <c r="M85" s="27" t="str">
        <f t="shared" si="225"/>
        <v/>
      </c>
      <c r="N85" s="25">
        <f t="shared" si="225"/>
        <v>2</v>
      </c>
      <c r="O85" s="26">
        <f t="shared" si="225"/>
        <v>66.30714286</v>
      </c>
      <c r="P85" s="27">
        <f t="shared" si="225"/>
        <v>-5</v>
      </c>
      <c r="Q85" s="27">
        <f t="shared" si="225"/>
        <v>-398.6216318</v>
      </c>
      <c r="R85" s="25">
        <f t="shared" si="225"/>
        <v>4</v>
      </c>
      <c r="S85" s="26">
        <f t="shared" si="225"/>
        <v>312.7446727</v>
      </c>
      <c r="T85" s="25">
        <f t="shared" si="225"/>
        <v>-1</v>
      </c>
      <c r="U85" s="26">
        <f t="shared" si="225"/>
        <v>-9040.31176</v>
      </c>
      <c r="V85" s="27">
        <f t="shared" si="225"/>
        <v>0</v>
      </c>
      <c r="W85" s="27">
        <f t="shared" si="225"/>
        <v>-9059.881577</v>
      </c>
      <c r="X85" s="28">
        <f t="shared" si="225"/>
        <v>-393.9078946</v>
      </c>
      <c r="Y85" s="1"/>
      <c r="Z85" s="1"/>
      <c r="AA85" s="1"/>
      <c r="AB85" s="1"/>
      <c r="AC85" s="24">
        <v>7.0</v>
      </c>
      <c r="AD85" s="25">
        <v>0.0</v>
      </c>
      <c r="AE85" s="26">
        <v>0.0</v>
      </c>
      <c r="AF85" s="27">
        <v>0.0</v>
      </c>
      <c r="AG85" s="27">
        <v>0.0</v>
      </c>
      <c r="AH85" s="25">
        <v>0.0</v>
      </c>
      <c r="AI85" s="26">
        <v>0.0</v>
      </c>
      <c r="AJ85" s="27">
        <v>0.0</v>
      </c>
      <c r="AK85" s="27">
        <v>0.0</v>
      </c>
      <c r="AL85" s="25">
        <v>0.0</v>
      </c>
      <c r="AM85" s="26">
        <v>0.0</v>
      </c>
      <c r="AN85" s="27">
        <v>0.0</v>
      </c>
      <c r="AO85" s="27">
        <v>0.0</v>
      </c>
      <c r="AP85" s="25">
        <v>-1.0</v>
      </c>
      <c r="AQ85" s="26">
        <v>-37.9</v>
      </c>
      <c r="AR85" s="27">
        <v>1.0</v>
      </c>
      <c r="AS85" s="27">
        <v>83.78519179916316</v>
      </c>
      <c r="AT85" s="25">
        <v>-4.0</v>
      </c>
      <c r="AU85" s="26">
        <v>-1463.12612</v>
      </c>
      <c r="AV85" s="25">
        <v>2.0</v>
      </c>
      <c r="AW85" s="26">
        <v>17135.48935631376</v>
      </c>
      <c r="AX85" s="27">
        <v>-2.0</v>
      </c>
      <c r="AY85" s="27">
        <v>15718.248428112922</v>
      </c>
      <c r="AZ85" s="28">
        <v>709.9647524014315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ht="12.75" customHeight="1">
      <c r="A86" s="24">
        <v>8.0</v>
      </c>
      <c r="B86" s="25" t="str">
        <f t="shared" ref="B86:X86" si="226">IF(AND(ISBLANK(B13),ISBLANK(AD13)),"",B13-AD13)</f>
        <v/>
      </c>
      <c r="C86" s="26" t="str">
        <f t="shared" si="226"/>
        <v/>
      </c>
      <c r="D86" s="27" t="str">
        <f t="shared" si="226"/>
        <v/>
      </c>
      <c r="E86" s="27" t="str">
        <f t="shared" si="226"/>
        <v/>
      </c>
      <c r="F86" s="25" t="str">
        <f t="shared" si="226"/>
        <v/>
      </c>
      <c r="G86" s="26" t="str">
        <f t="shared" si="226"/>
        <v/>
      </c>
      <c r="H86" s="27" t="str">
        <f t="shared" si="226"/>
        <v/>
      </c>
      <c r="I86" s="27" t="str">
        <f t="shared" si="226"/>
        <v/>
      </c>
      <c r="J86" s="25">
        <f t="shared" si="226"/>
        <v>-1</v>
      </c>
      <c r="K86" s="26">
        <f t="shared" si="226"/>
        <v>-5.66</v>
      </c>
      <c r="L86" s="27" t="str">
        <f t="shared" si="226"/>
        <v/>
      </c>
      <c r="M86" s="27" t="str">
        <f t="shared" si="226"/>
        <v/>
      </c>
      <c r="N86" s="25">
        <f t="shared" si="226"/>
        <v>0</v>
      </c>
      <c r="O86" s="26">
        <f t="shared" si="226"/>
        <v>-1.064781239</v>
      </c>
      <c r="P86" s="27">
        <f t="shared" si="226"/>
        <v>3</v>
      </c>
      <c r="Q86" s="27">
        <f t="shared" si="226"/>
        <v>171.2919048</v>
      </c>
      <c r="R86" s="25">
        <f t="shared" si="226"/>
        <v>0</v>
      </c>
      <c r="S86" s="26">
        <f t="shared" si="226"/>
        <v>84.75708806</v>
      </c>
      <c r="T86" s="25">
        <f t="shared" si="226"/>
        <v>-2</v>
      </c>
      <c r="U86" s="26">
        <f t="shared" si="226"/>
        <v>-1219.527973</v>
      </c>
      <c r="V86" s="27">
        <f t="shared" si="226"/>
        <v>0</v>
      </c>
      <c r="W86" s="27">
        <f t="shared" si="226"/>
        <v>-970.2037615</v>
      </c>
      <c r="X86" s="28">
        <f t="shared" si="226"/>
        <v>-51.06335587</v>
      </c>
      <c r="Y86" s="1"/>
      <c r="Z86" s="1"/>
      <c r="AA86" s="1"/>
      <c r="AB86" s="1"/>
      <c r="AC86" s="24">
        <v>8.0</v>
      </c>
      <c r="AD86" s="25">
        <v>0.0</v>
      </c>
      <c r="AE86" s="26">
        <v>0.0</v>
      </c>
      <c r="AF86" s="27">
        <v>0.0</v>
      </c>
      <c r="AG86" s="27">
        <v>0.0</v>
      </c>
      <c r="AH86" s="25">
        <v>0.0</v>
      </c>
      <c r="AI86" s="26">
        <v>0.0</v>
      </c>
      <c r="AJ86" s="27">
        <v>0.0</v>
      </c>
      <c r="AK86" s="27">
        <v>0.0</v>
      </c>
      <c r="AL86" s="25">
        <v>1.0</v>
      </c>
      <c r="AM86" s="26">
        <v>5.66</v>
      </c>
      <c r="AN86" s="27">
        <v>0.0</v>
      </c>
      <c r="AO86" s="27">
        <v>0.0</v>
      </c>
      <c r="AP86" s="25">
        <v>2.0</v>
      </c>
      <c r="AQ86" s="26">
        <v>72.22478123930195</v>
      </c>
      <c r="AR86" s="27">
        <v>0.0</v>
      </c>
      <c r="AS86" s="27">
        <v>-19.24494999999999</v>
      </c>
      <c r="AT86" s="25">
        <v>4.0</v>
      </c>
      <c r="AU86" s="26">
        <v>965.878932769685</v>
      </c>
      <c r="AV86" s="25">
        <v>2.0</v>
      </c>
      <c r="AW86" s="26">
        <v>-1768.7653376205762</v>
      </c>
      <c r="AX86" s="27">
        <v>9.0</v>
      </c>
      <c r="AY86" s="27">
        <v>-744.2465736115882</v>
      </c>
      <c r="AZ86" s="28">
        <v>-609.3992646637679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ht="12.75" customHeight="1">
      <c r="A87" s="24">
        <v>9.0</v>
      </c>
      <c r="B87" s="25" t="str">
        <f t="shared" ref="B87:X87" si="227">IF(AND(ISBLANK(B14),ISBLANK(AD14)),"",B14-AD14)</f>
        <v/>
      </c>
      <c r="C87" s="26" t="str">
        <f t="shared" si="227"/>
        <v/>
      </c>
      <c r="D87" s="27" t="str">
        <f t="shared" si="227"/>
        <v/>
      </c>
      <c r="E87" s="27" t="str">
        <f t="shared" si="227"/>
        <v/>
      </c>
      <c r="F87" s="25" t="str">
        <f t="shared" si="227"/>
        <v/>
      </c>
      <c r="G87" s="26" t="str">
        <f t="shared" si="227"/>
        <v/>
      </c>
      <c r="H87" s="27" t="str">
        <f t="shared" si="227"/>
        <v/>
      </c>
      <c r="I87" s="27" t="str">
        <f t="shared" si="227"/>
        <v/>
      </c>
      <c r="J87" s="25" t="str">
        <f t="shared" si="227"/>
        <v/>
      </c>
      <c r="K87" s="26" t="str">
        <f t="shared" si="227"/>
        <v/>
      </c>
      <c r="L87" s="27" t="str">
        <f t="shared" si="227"/>
        <v/>
      </c>
      <c r="M87" s="27" t="str">
        <f t="shared" si="227"/>
        <v/>
      </c>
      <c r="N87" s="25" t="str">
        <f t="shared" si="227"/>
        <v/>
      </c>
      <c r="O87" s="26" t="str">
        <f t="shared" si="227"/>
        <v/>
      </c>
      <c r="P87" s="27">
        <f t="shared" si="227"/>
        <v>2</v>
      </c>
      <c r="Q87" s="27">
        <f t="shared" si="227"/>
        <v>108.805</v>
      </c>
      <c r="R87" s="25">
        <f t="shared" si="227"/>
        <v>3</v>
      </c>
      <c r="S87" s="26">
        <f t="shared" si="227"/>
        <v>186.2048579</v>
      </c>
      <c r="T87" s="25">
        <f t="shared" si="227"/>
        <v>3</v>
      </c>
      <c r="U87" s="26">
        <f t="shared" si="227"/>
        <v>6256.512594</v>
      </c>
      <c r="V87" s="27">
        <f t="shared" si="227"/>
        <v>8</v>
      </c>
      <c r="W87" s="27">
        <f t="shared" si="227"/>
        <v>6551.522452</v>
      </c>
      <c r="X87" s="28">
        <f t="shared" si="227"/>
        <v>-31.11482425</v>
      </c>
      <c r="Y87" s="1"/>
      <c r="Z87" s="1"/>
      <c r="AA87" s="1"/>
      <c r="AB87" s="1"/>
      <c r="AC87" s="24">
        <v>9.0</v>
      </c>
      <c r="AD87" s="25">
        <v>0.0</v>
      </c>
      <c r="AE87" s="26">
        <v>0.0</v>
      </c>
      <c r="AF87" s="27">
        <v>0.0</v>
      </c>
      <c r="AG87" s="27">
        <v>0.0</v>
      </c>
      <c r="AH87" s="25">
        <v>0.0</v>
      </c>
      <c r="AI87" s="26">
        <v>0.0</v>
      </c>
      <c r="AJ87" s="27">
        <v>0.0</v>
      </c>
      <c r="AK87" s="27">
        <v>0.0</v>
      </c>
      <c r="AL87" s="25">
        <v>0.0</v>
      </c>
      <c r="AM87" s="26">
        <v>0.0</v>
      </c>
      <c r="AN87" s="27">
        <v>0.0</v>
      </c>
      <c r="AO87" s="27">
        <v>0.0</v>
      </c>
      <c r="AP87" s="25">
        <v>0.0</v>
      </c>
      <c r="AQ87" s="26">
        <v>0.0</v>
      </c>
      <c r="AR87" s="27">
        <v>1.0</v>
      </c>
      <c r="AS87" s="27">
        <v>94.28</v>
      </c>
      <c r="AT87" s="25">
        <v>3.0</v>
      </c>
      <c r="AU87" s="26">
        <v>755.0528146463159</v>
      </c>
      <c r="AV87" s="25">
        <v>-1.0</v>
      </c>
      <c r="AW87" s="26">
        <v>356.9040406198037</v>
      </c>
      <c r="AX87" s="27">
        <v>3.0</v>
      </c>
      <c r="AY87" s="27">
        <v>1206.2368552661192</v>
      </c>
      <c r="AZ87" s="28">
        <v>-149.56133052568316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ht="12.75" customHeight="1">
      <c r="A88" s="24">
        <v>10.0</v>
      </c>
      <c r="B88" s="25" t="str">
        <f t="shared" ref="B88:X88" si="228">IF(AND(ISBLANK(B15),ISBLANK(AD15)),"",B15-AD15)</f>
        <v/>
      </c>
      <c r="C88" s="26" t="str">
        <f t="shared" si="228"/>
        <v/>
      </c>
      <c r="D88" s="27" t="str">
        <f t="shared" si="228"/>
        <v/>
      </c>
      <c r="E88" s="27" t="str">
        <f t="shared" si="228"/>
        <v/>
      </c>
      <c r="F88" s="25" t="str">
        <f t="shared" si="228"/>
        <v/>
      </c>
      <c r="G88" s="26" t="str">
        <f t="shared" si="228"/>
        <v/>
      </c>
      <c r="H88" s="27" t="str">
        <f t="shared" si="228"/>
        <v/>
      </c>
      <c r="I88" s="27" t="str">
        <f t="shared" si="228"/>
        <v/>
      </c>
      <c r="J88" s="25" t="str">
        <f t="shared" si="228"/>
        <v/>
      </c>
      <c r="K88" s="26" t="str">
        <f t="shared" si="228"/>
        <v/>
      </c>
      <c r="L88" s="27" t="str">
        <f t="shared" si="228"/>
        <v/>
      </c>
      <c r="M88" s="27" t="str">
        <f t="shared" si="228"/>
        <v/>
      </c>
      <c r="N88" s="25" t="str">
        <f t="shared" si="228"/>
        <v/>
      </c>
      <c r="O88" s="26" t="str">
        <f t="shared" si="228"/>
        <v/>
      </c>
      <c r="P88" s="27">
        <f t="shared" si="228"/>
        <v>1</v>
      </c>
      <c r="Q88" s="27">
        <f t="shared" si="228"/>
        <v>57.59</v>
      </c>
      <c r="R88" s="25">
        <f t="shared" si="228"/>
        <v>-1</v>
      </c>
      <c r="S88" s="26">
        <f t="shared" si="228"/>
        <v>-244.8801491</v>
      </c>
      <c r="T88" s="25">
        <f t="shared" si="228"/>
        <v>0</v>
      </c>
      <c r="U88" s="26">
        <f t="shared" si="228"/>
        <v>25595.92262</v>
      </c>
      <c r="V88" s="27">
        <f t="shared" si="228"/>
        <v>0</v>
      </c>
      <c r="W88" s="27">
        <f t="shared" si="228"/>
        <v>25408.63247</v>
      </c>
      <c r="X88" s="28">
        <f t="shared" si="228"/>
        <v>2309.875679</v>
      </c>
      <c r="Y88" s="1"/>
      <c r="Z88" s="1"/>
      <c r="AA88" s="1"/>
      <c r="AB88" s="1"/>
      <c r="AC88" s="24">
        <v>10.0</v>
      </c>
      <c r="AD88" s="25">
        <v>0.0</v>
      </c>
      <c r="AE88" s="26">
        <v>0.0</v>
      </c>
      <c r="AF88" s="27">
        <v>0.0</v>
      </c>
      <c r="AG88" s="27">
        <v>0.0</v>
      </c>
      <c r="AH88" s="25">
        <v>0.0</v>
      </c>
      <c r="AI88" s="26">
        <v>0.0</v>
      </c>
      <c r="AJ88" s="27">
        <v>0.0</v>
      </c>
      <c r="AK88" s="27">
        <v>0.0</v>
      </c>
      <c r="AL88" s="25">
        <v>0.0</v>
      </c>
      <c r="AM88" s="26">
        <v>0.0</v>
      </c>
      <c r="AN88" s="27">
        <v>0.0</v>
      </c>
      <c r="AO88" s="27">
        <v>0.0</v>
      </c>
      <c r="AP88" s="25">
        <v>0.0</v>
      </c>
      <c r="AQ88" s="26">
        <v>0.0</v>
      </c>
      <c r="AR88" s="27">
        <v>0.0</v>
      </c>
      <c r="AS88" s="27">
        <v>0.0</v>
      </c>
      <c r="AT88" s="25">
        <v>3.0</v>
      </c>
      <c r="AU88" s="26">
        <v>296.434285987913</v>
      </c>
      <c r="AV88" s="25">
        <v>-2.0</v>
      </c>
      <c r="AW88" s="26">
        <v>-16935.222540624905</v>
      </c>
      <c r="AX88" s="27">
        <v>1.0</v>
      </c>
      <c r="AY88" s="27">
        <v>-16638.78825463699</v>
      </c>
      <c r="AZ88" s="28">
        <v>-1729.0569446033628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ht="12.75" customHeight="1">
      <c r="A89" s="42" t="s">
        <v>60</v>
      </c>
      <c r="B89" s="25" t="str">
        <f t="shared" ref="B89:X89" si="229">IF(AND(ISBLANK(B16),ISBLANK(AD16)),"",B16-AD16)</f>
        <v/>
      </c>
      <c r="C89" s="26" t="str">
        <f t="shared" si="229"/>
        <v/>
      </c>
      <c r="D89" s="27" t="str">
        <f t="shared" si="229"/>
        <v/>
      </c>
      <c r="E89" s="27" t="str">
        <f t="shared" si="229"/>
        <v/>
      </c>
      <c r="F89" s="25" t="str">
        <f t="shared" si="229"/>
        <v/>
      </c>
      <c r="G89" s="26" t="str">
        <f t="shared" si="229"/>
        <v/>
      </c>
      <c r="H89" s="27" t="str">
        <f t="shared" si="229"/>
        <v/>
      </c>
      <c r="I89" s="27" t="str">
        <f t="shared" si="229"/>
        <v/>
      </c>
      <c r="J89" s="25" t="str">
        <f t="shared" si="229"/>
        <v/>
      </c>
      <c r="K89" s="26" t="str">
        <f t="shared" si="229"/>
        <v/>
      </c>
      <c r="L89" s="27" t="str">
        <f t="shared" si="229"/>
        <v/>
      </c>
      <c r="M89" s="27" t="str">
        <f t="shared" si="229"/>
        <v/>
      </c>
      <c r="N89" s="25" t="str">
        <f t="shared" si="229"/>
        <v/>
      </c>
      <c r="O89" s="26" t="str">
        <f t="shared" si="229"/>
        <v/>
      </c>
      <c r="P89" s="27" t="str">
        <f t="shared" si="229"/>
        <v/>
      </c>
      <c r="Q89" s="27" t="str">
        <f t="shared" si="229"/>
        <v/>
      </c>
      <c r="R89" s="25">
        <f t="shared" si="229"/>
        <v>1</v>
      </c>
      <c r="S89" s="26">
        <f t="shared" si="229"/>
        <v>567.3993291</v>
      </c>
      <c r="T89" s="25">
        <f t="shared" si="229"/>
        <v>3</v>
      </c>
      <c r="U89" s="26">
        <f t="shared" si="229"/>
        <v>10184.45794</v>
      </c>
      <c r="V89" s="27">
        <f t="shared" si="229"/>
        <v>4</v>
      </c>
      <c r="W89" s="27">
        <f t="shared" si="229"/>
        <v>10751.85727</v>
      </c>
      <c r="X89" s="28">
        <f t="shared" si="229"/>
        <v>241.6747333</v>
      </c>
      <c r="Y89" s="1"/>
      <c r="Z89" s="1"/>
      <c r="AA89" s="1"/>
      <c r="AB89" s="1"/>
      <c r="AC89" s="42" t="s">
        <v>60</v>
      </c>
      <c r="AD89" s="25">
        <v>0.0</v>
      </c>
      <c r="AE89" s="26">
        <v>0.0</v>
      </c>
      <c r="AF89" s="27">
        <v>0.0</v>
      </c>
      <c r="AG89" s="27">
        <v>0.0</v>
      </c>
      <c r="AH89" s="25">
        <v>0.0</v>
      </c>
      <c r="AI89" s="26">
        <v>0.0</v>
      </c>
      <c r="AJ89" s="27">
        <v>0.0</v>
      </c>
      <c r="AK89" s="27">
        <v>0.0</v>
      </c>
      <c r="AL89" s="25">
        <v>0.0</v>
      </c>
      <c r="AM89" s="26">
        <v>0.0</v>
      </c>
      <c r="AN89" s="27">
        <v>0.0</v>
      </c>
      <c r="AO89" s="27">
        <v>0.0</v>
      </c>
      <c r="AP89" s="25">
        <v>0.0</v>
      </c>
      <c r="AQ89" s="26">
        <v>0.0</v>
      </c>
      <c r="AR89" s="27">
        <v>0.0</v>
      </c>
      <c r="AS89" s="27">
        <v>0.0</v>
      </c>
      <c r="AT89" s="25">
        <v>1.0</v>
      </c>
      <c r="AU89" s="26">
        <v>-214.77440248328617</v>
      </c>
      <c r="AV89" s="25">
        <v>3.0</v>
      </c>
      <c r="AW89" s="26">
        <v>5599.9671175371495</v>
      </c>
      <c r="AX89" s="27">
        <v>4.0</v>
      </c>
      <c r="AY89" s="27">
        <v>5385.192715053863</v>
      </c>
      <c r="AZ89" s="28">
        <v>-444.9786049940151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ht="12.75" customHeight="1">
      <c r="A90" s="43">
        <v>12.0</v>
      </c>
      <c r="B90" s="25" t="str">
        <f t="shared" ref="B90:X90" si="230">IF(AND(ISBLANK(B17),ISBLANK(AD17)),"",B17-AD17)</f>
        <v/>
      </c>
      <c r="C90" s="26" t="str">
        <f t="shared" si="230"/>
        <v/>
      </c>
      <c r="D90" s="27" t="str">
        <f t="shared" si="230"/>
        <v/>
      </c>
      <c r="E90" s="27" t="str">
        <f t="shared" si="230"/>
        <v/>
      </c>
      <c r="F90" s="25" t="str">
        <f t="shared" si="230"/>
        <v/>
      </c>
      <c r="G90" s="26" t="str">
        <f t="shared" si="230"/>
        <v/>
      </c>
      <c r="H90" s="27" t="str">
        <f t="shared" si="230"/>
        <v/>
      </c>
      <c r="I90" s="27" t="str">
        <f t="shared" si="230"/>
        <v/>
      </c>
      <c r="J90" s="25" t="str">
        <f t="shared" si="230"/>
        <v/>
      </c>
      <c r="K90" s="26" t="str">
        <f t="shared" si="230"/>
        <v/>
      </c>
      <c r="L90" s="27" t="str">
        <f t="shared" si="230"/>
        <v/>
      </c>
      <c r="M90" s="27" t="str">
        <f t="shared" si="230"/>
        <v/>
      </c>
      <c r="N90" s="25" t="str">
        <f t="shared" si="230"/>
        <v/>
      </c>
      <c r="O90" s="26" t="str">
        <f t="shared" si="230"/>
        <v/>
      </c>
      <c r="P90" s="27">
        <f t="shared" si="230"/>
        <v>0</v>
      </c>
      <c r="Q90" s="27">
        <f t="shared" si="230"/>
        <v>-14.47329119</v>
      </c>
      <c r="R90" s="25">
        <f t="shared" si="230"/>
        <v>3</v>
      </c>
      <c r="S90" s="26">
        <f t="shared" si="230"/>
        <v>1112.214697</v>
      </c>
      <c r="T90" s="25">
        <f t="shared" si="230"/>
        <v>-3</v>
      </c>
      <c r="U90" s="26">
        <f t="shared" si="230"/>
        <v>-21300.89185</v>
      </c>
      <c r="V90" s="27">
        <f t="shared" si="230"/>
        <v>0</v>
      </c>
      <c r="W90" s="27">
        <f t="shared" si="230"/>
        <v>-20203.15045</v>
      </c>
      <c r="X90" s="28">
        <f t="shared" si="230"/>
        <v>-1346.876696</v>
      </c>
      <c r="Y90" s="1"/>
      <c r="Z90" s="1"/>
      <c r="AA90" s="1"/>
      <c r="AB90" s="1"/>
      <c r="AC90" s="43">
        <v>12.0</v>
      </c>
      <c r="AD90" s="25">
        <v>0.0</v>
      </c>
      <c r="AE90" s="26">
        <v>0.0</v>
      </c>
      <c r="AF90" s="27">
        <v>0.0</v>
      </c>
      <c r="AG90" s="27">
        <v>0.0</v>
      </c>
      <c r="AH90" s="25">
        <v>0.0</v>
      </c>
      <c r="AI90" s="26">
        <v>0.0</v>
      </c>
      <c r="AJ90" s="27">
        <v>0.0</v>
      </c>
      <c r="AK90" s="27">
        <v>0.0</v>
      </c>
      <c r="AL90" s="25">
        <v>0.0</v>
      </c>
      <c r="AM90" s="26">
        <v>0.0</v>
      </c>
      <c r="AN90" s="27">
        <v>0.0</v>
      </c>
      <c r="AO90" s="27">
        <v>0.0</v>
      </c>
      <c r="AP90" s="25">
        <v>0.0</v>
      </c>
      <c r="AQ90" s="26">
        <v>0.0</v>
      </c>
      <c r="AR90" s="27">
        <v>1.0</v>
      </c>
      <c r="AS90" s="27">
        <v>95.08875</v>
      </c>
      <c r="AT90" s="25">
        <v>0.0</v>
      </c>
      <c r="AU90" s="26">
        <v>-294.76000000000005</v>
      </c>
      <c r="AV90" s="25">
        <v>5.0</v>
      </c>
      <c r="AW90" s="26">
        <v>35137.19393539708</v>
      </c>
      <c r="AX90" s="27">
        <v>6.0</v>
      </c>
      <c r="AY90" s="27">
        <v>34937.52268539708</v>
      </c>
      <c r="AZ90" s="28">
        <v>1279.9704874709164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ht="12.75" customHeight="1">
      <c r="A91" s="43">
        <v>13.0</v>
      </c>
      <c r="B91" s="25" t="str">
        <f t="shared" ref="B91:X91" si="231">IF(AND(ISBLANK(B18),ISBLANK(AD18)),"",B18-AD18)</f>
        <v/>
      </c>
      <c r="C91" s="26" t="str">
        <f t="shared" si="231"/>
        <v/>
      </c>
      <c r="D91" s="27" t="str">
        <f t="shared" si="231"/>
        <v/>
      </c>
      <c r="E91" s="27" t="str">
        <f t="shared" si="231"/>
        <v/>
      </c>
      <c r="F91" s="25" t="str">
        <f t="shared" si="231"/>
        <v/>
      </c>
      <c r="G91" s="26" t="str">
        <f t="shared" si="231"/>
        <v/>
      </c>
      <c r="H91" s="27" t="str">
        <f t="shared" si="231"/>
        <v/>
      </c>
      <c r="I91" s="27" t="str">
        <f t="shared" si="231"/>
        <v/>
      </c>
      <c r="J91" s="25" t="str">
        <f t="shared" si="231"/>
        <v/>
      </c>
      <c r="K91" s="26" t="str">
        <f t="shared" si="231"/>
        <v/>
      </c>
      <c r="L91" s="27" t="str">
        <f t="shared" si="231"/>
        <v/>
      </c>
      <c r="M91" s="27" t="str">
        <f t="shared" si="231"/>
        <v/>
      </c>
      <c r="N91" s="25" t="str">
        <f t="shared" si="231"/>
        <v/>
      </c>
      <c r="O91" s="26" t="str">
        <f t="shared" si="231"/>
        <v/>
      </c>
      <c r="P91" s="27" t="str">
        <f t="shared" si="231"/>
        <v/>
      </c>
      <c r="Q91" s="27" t="str">
        <f t="shared" si="231"/>
        <v/>
      </c>
      <c r="R91" s="25">
        <f t="shared" si="231"/>
        <v>-1</v>
      </c>
      <c r="S91" s="26">
        <f t="shared" si="231"/>
        <v>-92.91219215</v>
      </c>
      <c r="T91" s="25">
        <f t="shared" si="231"/>
        <v>1</v>
      </c>
      <c r="U91" s="26">
        <f t="shared" si="231"/>
        <v>28806.44629</v>
      </c>
      <c r="V91" s="27">
        <f t="shared" si="231"/>
        <v>0</v>
      </c>
      <c r="W91" s="27">
        <f t="shared" si="231"/>
        <v>28713.5341</v>
      </c>
      <c r="X91" s="28">
        <f t="shared" si="231"/>
        <v>2610.321282</v>
      </c>
      <c r="Y91" s="1"/>
      <c r="Z91" s="1"/>
      <c r="AA91" s="1"/>
      <c r="AB91" s="1"/>
      <c r="AC91" s="43">
        <v>13.0</v>
      </c>
      <c r="AD91" s="25">
        <v>0.0</v>
      </c>
      <c r="AE91" s="26">
        <v>0.0</v>
      </c>
      <c r="AF91" s="27">
        <v>0.0</v>
      </c>
      <c r="AG91" s="27">
        <v>0.0</v>
      </c>
      <c r="AH91" s="25">
        <v>0.0</v>
      </c>
      <c r="AI91" s="26">
        <v>0.0</v>
      </c>
      <c r="AJ91" s="27">
        <v>0.0</v>
      </c>
      <c r="AK91" s="27">
        <v>0.0</v>
      </c>
      <c r="AL91" s="25">
        <v>0.0</v>
      </c>
      <c r="AM91" s="26">
        <v>0.0</v>
      </c>
      <c r="AN91" s="27">
        <v>0.0</v>
      </c>
      <c r="AO91" s="27">
        <v>0.0</v>
      </c>
      <c r="AP91" s="25">
        <v>0.0</v>
      </c>
      <c r="AQ91" s="26">
        <v>0.0</v>
      </c>
      <c r="AR91" s="27">
        <v>0.0</v>
      </c>
      <c r="AS91" s="27">
        <v>0.0</v>
      </c>
      <c r="AT91" s="25">
        <v>2.0</v>
      </c>
      <c r="AU91" s="26">
        <v>536.1481137135868</v>
      </c>
      <c r="AV91" s="25">
        <v>1.0</v>
      </c>
      <c r="AW91" s="26">
        <v>-14806.28217137036</v>
      </c>
      <c r="AX91" s="27">
        <v>3.0</v>
      </c>
      <c r="AY91" s="27">
        <v>-14270.13405765677</v>
      </c>
      <c r="AZ91" s="28">
        <v>-2656.468730127888</v>
      </c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ht="12.75" customHeight="1">
      <c r="A92" s="43">
        <v>14.0</v>
      </c>
      <c r="B92" s="25" t="str">
        <f t="shared" ref="B92:X92" si="232">IF(AND(ISBLANK(B19),ISBLANK(AD19)),"",B19-AD19)</f>
        <v/>
      </c>
      <c r="C92" s="26" t="str">
        <f t="shared" si="232"/>
        <v/>
      </c>
      <c r="D92" s="27" t="str">
        <f t="shared" si="232"/>
        <v/>
      </c>
      <c r="E92" s="27" t="str">
        <f t="shared" si="232"/>
        <v/>
      </c>
      <c r="F92" s="25" t="str">
        <f t="shared" si="232"/>
        <v/>
      </c>
      <c r="G92" s="26" t="str">
        <f t="shared" si="232"/>
        <v/>
      </c>
      <c r="H92" s="27" t="str">
        <f t="shared" si="232"/>
        <v/>
      </c>
      <c r="I92" s="27" t="str">
        <f t="shared" si="232"/>
        <v/>
      </c>
      <c r="J92" s="25" t="str">
        <f t="shared" si="232"/>
        <v/>
      </c>
      <c r="K92" s="26" t="str">
        <f t="shared" si="232"/>
        <v/>
      </c>
      <c r="L92" s="27" t="str">
        <f t="shared" si="232"/>
        <v/>
      </c>
      <c r="M92" s="27" t="str">
        <f t="shared" si="232"/>
        <v/>
      </c>
      <c r="N92" s="25" t="str">
        <f t="shared" si="232"/>
        <v/>
      </c>
      <c r="O92" s="26" t="str">
        <f t="shared" si="232"/>
        <v/>
      </c>
      <c r="P92" s="27" t="str">
        <f t="shared" si="232"/>
        <v/>
      </c>
      <c r="Q92" s="27" t="str">
        <f t="shared" si="232"/>
        <v/>
      </c>
      <c r="R92" s="25">
        <f t="shared" si="232"/>
        <v>2</v>
      </c>
      <c r="S92" s="26">
        <f t="shared" si="232"/>
        <v>418.9633469</v>
      </c>
      <c r="T92" s="25">
        <f t="shared" si="232"/>
        <v>-1</v>
      </c>
      <c r="U92" s="26">
        <f t="shared" si="232"/>
        <v>3171.425603</v>
      </c>
      <c r="V92" s="27">
        <f t="shared" si="232"/>
        <v>1</v>
      </c>
      <c r="W92" s="27">
        <f t="shared" si="232"/>
        <v>3590.38895</v>
      </c>
      <c r="X92" s="28">
        <f t="shared" si="232"/>
        <v>-439.5769119</v>
      </c>
      <c r="Y92" s="1"/>
      <c r="Z92" s="1"/>
      <c r="AA92" s="1"/>
      <c r="AB92" s="1"/>
      <c r="AC92" s="43">
        <v>14.0</v>
      </c>
      <c r="AD92" s="25">
        <v>0.0</v>
      </c>
      <c r="AE92" s="26">
        <v>0.0</v>
      </c>
      <c r="AF92" s="27">
        <v>0.0</v>
      </c>
      <c r="AG92" s="27">
        <v>0.0</v>
      </c>
      <c r="AH92" s="25">
        <v>0.0</v>
      </c>
      <c r="AI92" s="26">
        <v>0.0</v>
      </c>
      <c r="AJ92" s="27">
        <v>0.0</v>
      </c>
      <c r="AK92" s="27">
        <v>0.0</v>
      </c>
      <c r="AL92" s="25">
        <v>0.0</v>
      </c>
      <c r="AM92" s="26">
        <v>0.0</v>
      </c>
      <c r="AN92" s="27">
        <v>0.0</v>
      </c>
      <c r="AO92" s="27">
        <v>0.0</v>
      </c>
      <c r="AP92" s="25">
        <v>0.0</v>
      </c>
      <c r="AQ92" s="26">
        <v>0.0</v>
      </c>
      <c r="AR92" s="27">
        <v>0.0</v>
      </c>
      <c r="AS92" s="27">
        <v>0.0</v>
      </c>
      <c r="AT92" s="25">
        <v>0.0</v>
      </c>
      <c r="AU92" s="26">
        <v>0.0</v>
      </c>
      <c r="AV92" s="25">
        <v>6.0</v>
      </c>
      <c r="AW92" s="26">
        <v>57795.28937798878</v>
      </c>
      <c r="AX92" s="27">
        <v>6.0</v>
      </c>
      <c r="AY92" s="27">
        <v>57795.28937798878</v>
      </c>
      <c r="AZ92" s="28">
        <v>3292.7803197765306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ht="12.75" customHeight="1">
      <c r="A93" s="45">
        <v>15.0</v>
      </c>
      <c r="B93" s="46" t="str">
        <f t="shared" ref="B93:X93" si="233">IF(AND(ISBLANK(B20),ISBLANK(AD20)),"",B20-AD20)</f>
        <v/>
      </c>
      <c r="C93" s="47" t="str">
        <f t="shared" si="233"/>
        <v/>
      </c>
      <c r="D93" s="48" t="str">
        <f t="shared" si="233"/>
        <v/>
      </c>
      <c r="E93" s="48" t="str">
        <f t="shared" si="233"/>
        <v/>
      </c>
      <c r="F93" s="46" t="str">
        <f t="shared" si="233"/>
        <v/>
      </c>
      <c r="G93" s="47" t="str">
        <f t="shared" si="233"/>
        <v/>
      </c>
      <c r="H93" s="48" t="str">
        <f t="shared" si="233"/>
        <v/>
      </c>
      <c r="I93" s="48" t="str">
        <f t="shared" si="233"/>
        <v/>
      </c>
      <c r="J93" s="46" t="str">
        <f t="shared" si="233"/>
        <v/>
      </c>
      <c r="K93" s="47" t="str">
        <f t="shared" si="233"/>
        <v/>
      </c>
      <c r="L93" s="48" t="str">
        <f t="shared" si="233"/>
        <v/>
      </c>
      <c r="M93" s="48" t="str">
        <f t="shared" si="233"/>
        <v/>
      </c>
      <c r="N93" s="46" t="str">
        <f t="shared" si="233"/>
        <v/>
      </c>
      <c r="O93" s="47" t="str">
        <f t="shared" si="233"/>
        <v/>
      </c>
      <c r="P93" s="48" t="str">
        <f t="shared" si="233"/>
        <v/>
      </c>
      <c r="Q93" s="48" t="str">
        <f t="shared" si="233"/>
        <v/>
      </c>
      <c r="R93" s="46">
        <f t="shared" si="233"/>
        <v>1</v>
      </c>
      <c r="S93" s="47">
        <f t="shared" si="233"/>
        <v>183.6034203</v>
      </c>
      <c r="T93" s="46">
        <f t="shared" si="233"/>
        <v>0</v>
      </c>
      <c r="U93" s="47">
        <f t="shared" si="233"/>
        <v>19262.22434</v>
      </c>
      <c r="V93" s="48">
        <f t="shared" si="233"/>
        <v>1</v>
      </c>
      <c r="W93" s="48">
        <f t="shared" si="233"/>
        <v>19445.82776</v>
      </c>
      <c r="X93" s="49">
        <f t="shared" si="233"/>
        <v>1788.248659</v>
      </c>
      <c r="Y93" s="1"/>
      <c r="Z93" s="1"/>
      <c r="AA93" s="1"/>
      <c r="AB93" s="1"/>
      <c r="AC93" s="45">
        <v>15.0</v>
      </c>
      <c r="AD93" s="46">
        <v>0.0</v>
      </c>
      <c r="AE93" s="47">
        <v>0.0</v>
      </c>
      <c r="AF93" s="48">
        <v>0.0</v>
      </c>
      <c r="AG93" s="48">
        <v>0.0</v>
      </c>
      <c r="AH93" s="46">
        <v>0.0</v>
      </c>
      <c r="AI93" s="47">
        <v>0.0</v>
      </c>
      <c r="AJ93" s="48">
        <v>0.0</v>
      </c>
      <c r="AK93" s="48">
        <v>0.0</v>
      </c>
      <c r="AL93" s="46">
        <v>0.0</v>
      </c>
      <c r="AM93" s="47">
        <v>0.0</v>
      </c>
      <c r="AN93" s="48">
        <v>0.0</v>
      </c>
      <c r="AO93" s="48">
        <v>0.0</v>
      </c>
      <c r="AP93" s="46">
        <v>0.0</v>
      </c>
      <c r="AQ93" s="47">
        <v>0.0</v>
      </c>
      <c r="AR93" s="48">
        <v>0.0</v>
      </c>
      <c r="AS93" s="48">
        <v>0.0</v>
      </c>
      <c r="AT93" s="46">
        <v>0.0</v>
      </c>
      <c r="AU93" s="47">
        <v>0.0</v>
      </c>
      <c r="AV93" s="46">
        <v>2.0</v>
      </c>
      <c r="AW93" s="47">
        <v>-5875.25135793924</v>
      </c>
      <c r="AX93" s="48">
        <v>2.0</v>
      </c>
      <c r="AY93" s="48">
        <v>-5875.25135793924</v>
      </c>
      <c r="AZ93" s="49">
        <v>-2096.4051706590717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ht="12.75" customHeight="1">
      <c r="A94" s="55" t="s">
        <v>17</v>
      </c>
      <c r="B94" s="57">
        <f t="shared" ref="B94:X94" si="234">IF(AND(ISBLANK(B21),ISBLANK(AD21)),"",B21-AD21)</f>
        <v>-8695</v>
      </c>
      <c r="C94" s="58">
        <f t="shared" si="234"/>
        <v>-1543.836157</v>
      </c>
      <c r="D94" s="59">
        <f t="shared" si="234"/>
        <v>503</v>
      </c>
      <c r="E94" s="59">
        <f t="shared" si="234"/>
        <v>328.3807427</v>
      </c>
      <c r="F94" s="57">
        <f t="shared" si="234"/>
        <v>838</v>
      </c>
      <c r="G94" s="58">
        <f t="shared" si="234"/>
        <v>1038.06287</v>
      </c>
      <c r="H94" s="59">
        <f t="shared" si="234"/>
        <v>483</v>
      </c>
      <c r="I94" s="59">
        <f t="shared" si="234"/>
        <v>702.8745416</v>
      </c>
      <c r="J94" s="57">
        <f t="shared" si="234"/>
        <v>-506</v>
      </c>
      <c r="K94" s="58">
        <f t="shared" si="234"/>
        <v>-3934.059283</v>
      </c>
      <c r="L94" s="59">
        <f t="shared" si="234"/>
        <v>-856</v>
      </c>
      <c r="M94" s="59">
        <f t="shared" si="234"/>
        <v>-11916.22208</v>
      </c>
      <c r="N94" s="57">
        <f t="shared" si="234"/>
        <v>-352</v>
      </c>
      <c r="O94" s="58">
        <f t="shared" si="234"/>
        <v>-10166.63096</v>
      </c>
      <c r="P94" s="59">
        <f t="shared" si="234"/>
        <v>-28</v>
      </c>
      <c r="Q94" s="59">
        <f t="shared" si="234"/>
        <v>-2396.829846</v>
      </c>
      <c r="R94" s="57">
        <f t="shared" si="234"/>
        <v>-9</v>
      </c>
      <c r="S94" s="58">
        <f t="shared" si="234"/>
        <v>-1094.123662</v>
      </c>
      <c r="T94" s="57">
        <f t="shared" si="234"/>
        <v>11</v>
      </c>
      <c r="U94" s="58">
        <f t="shared" si="234"/>
        <v>77684.99874</v>
      </c>
      <c r="V94" s="59">
        <f t="shared" si="234"/>
        <v>-8611</v>
      </c>
      <c r="W94" s="59">
        <f t="shared" si="234"/>
        <v>48702.61491</v>
      </c>
      <c r="X94" s="60">
        <f t="shared" si="234"/>
        <v>1.246188284</v>
      </c>
      <c r="Y94" s="1"/>
      <c r="Z94" s="1"/>
      <c r="AA94" s="1"/>
      <c r="AB94" s="1"/>
      <c r="AC94" s="55" t="s">
        <v>17</v>
      </c>
      <c r="AD94" s="57">
        <v>15816.0</v>
      </c>
      <c r="AE94" s="58">
        <v>3078.784469750025</v>
      </c>
      <c r="AF94" s="59">
        <v>2576.0</v>
      </c>
      <c r="AG94" s="59">
        <v>2155.940827579646</v>
      </c>
      <c r="AH94" s="57">
        <v>1454.0</v>
      </c>
      <c r="AI94" s="58">
        <v>2466.988031318404</v>
      </c>
      <c r="AJ94" s="59">
        <v>-241.0</v>
      </c>
      <c r="AK94" s="59">
        <v>69.80741714690521</v>
      </c>
      <c r="AL94" s="57">
        <v>-1485.0</v>
      </c>
      <c r="AM94" s="58">
        <v>-9719.05323042674</v>
      </c>
      <c r="AN94" s="59">
        <v>-1548.0</v>
      </c>
      <c r="AO94" s="59">
        <v>-21018.96769781038</v>
      </c>
      <c r="AP94" s="57">
        <v>-863.0</v>
      </c>
      <c r="AQ94" s="58">
        <v>-24633.434819142713</v>
      </c>
      <c r="AR94" s="59">
        <v>-114.0</v>
      </c>
      <c r="AS94" s="59">
        <v>-7157.377648985348</v>
      </c>
      <c r="AT94" s="57">
        <v>27.0</v>
      </c>
      <c r="AU94" s="58">
        <v>2821.1562279471545</v>
      </c>
      <c r="AV94" s="57">
        <v>28.0</v>
      </c>
      <c r="AW94" s="58">
        <v>107141.04287700533</v>
      </c>
      <c r="AX94" s="59">
        <v>15650.0</v>
      </c>
      <c r="AY94" s="59">
        <v>55204.88645438186</v>
      </c>
      <c r="AZ94" s="60">
        <v>-0.9512744641927426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ht="12.75" customHeight="1">
      <c r="A96" s="160" t="s">
        <v>54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60" t="s">
        <v>55</v>
      </c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ht="12.75" customHeight="1">
      <c r="A97" s="3" t="s">
        <v>59</v>
      </c>
      <c r="B97" s="4" t="s">
        <v>7</v>
      </c>
      <c r="C97" s="5"/>
      <c r="D97" s="6" t="s">
        <v>8</v>
      </c>
      <c r="E97" s="5"/>
      <c r="F97" s="4" t="s">
        <v>9</v>
      </c>
      <c r="G97" s="5"/>
      <c r="H97" s="7" t="s">
        <v>10</v>
      </c>
      <c r="I97" s="8"/>
      <c r="J97" s="4" t="s">
        <v>11</v>
      </c>
      <c r="K97" s="5"/>
      <c r="L97" s="7" t="s">
        <v>12</v>
      </c>
      <c r="M97" s="8"/>
      <c r="N97" s="4" t="s">
        <v>13</v>
      </c>
      <c r="O97" s="5"/>
      <c r="P97" s="7" t="s">
        <v>14</v>
      </c>
      <c r="Q97" s="8"/>
      <c r="R97" s="4" t="s">
        <v>15</v>
      </c>
      <c r="S97" s="5"/>
      <c r="T97" s="4" t="s">
        <v>16</v>
      </c>
      <c r="U97" s="5"/>
      <c r="V97" s="7" t="s">
        <v>17</v>
      </c>
      <c r="W97" s="9"/>
      <c r="X97" s="10"/>
      <c r="Y97" s="1"/>
      <c r="Z97" s="1"/>
      <c r="AA97" s="1"/>
      <c r="AB97" s="1"/>
      <c r="AC97" s="3" t="s">
        <v>59</v>
      </c>
      <c r="AD97" s="4" t="s">
        <v>7</v>
      </c>
      <c r="AE97" s="5"/>
      <c r="AF97" s="6" t="s">
        <v>8</v>
      </c>
      <c r="AG97" s="5"/>
      <c r="AH97" s="4" t="s">
        <v>9</v>
      </c>
      <c r="AI97" s="5"/>
      <c r="AJ97" s="7" t="s">
        <v>10</v>
      </c>
      <c r="AK97" s="8"/>
      <c r="AL97" s="4" t="s">
        <v>11</v>
      </c>
      <c r="AM97" s="5"/>
      <c r="AN97" s="7" t="s">
        <v>12</v>
      </c>
      <c r="AO97" s="8"/>
      <c r="AP97" s="4" t="s">
        <v>13</v>
      </c>
      <c r="AQ97" s="5"/>
      <c r="AR97" s="7" t="s">
        <v>14</v>
      </c>
      <c r="AS97" s="8"/>
      <c r="AT97" s="4" t="s">
        <v>15</v>
      </c>
      <c r="AU97" s="5"/>
      <c r="AV97" s="4" t="s">
        <v>16</v>
      </c>
      <c r="AW97" s="5"/>
      <c r="AX97" s="7" t="s">
        <v>17</v>
      </c>
      <c r="AY97" s="9"/>
      <c r="AZ97" s="10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ht="12.75" customHeight="1">
      <c r="A98" s="12"/>
      <c r="B98" s="13" t="s">
        <v>20</v>
      </c>
      <c r="C98" s="13" t="s">
        <v>21</v>
      </c>
      <c r="D98" s="14" t="s">
        <v>20</v>
      </c>
      <c r="E98" s="13" t="s">
        <v>21</v>
      </c>
      <c r="F98" s="13" t="s">
        <v>20</v>
      </c>
      <c r="G98" s="13" t="s">
        <v>21</v>
      </c>
      <c r="H98" s="13" t="s">
        <v>20</v>
      </c>
      <c r="I98" s="13" t="s">
        <v>21</v>
      </c>
      <c r="J98" s="13" t="s">
        <v>20</v>
      </c>
      <c r="K98" s="13" t="s">
        <v>21</v>
      </c>
      <c r="L98" s="13" t="s">
        <v>20</v>
      </c>
      <c r="M98" s="13" t="s">
        <v>21</v>
      </c>
      <c r="N98" s="13" t="s">
        <v>20</v>
      </c>
      <c r="O98" s="13" t="s">
        <v>21</v>
      </c>
      <c r="P98" s="13" t="s">
        <v>20</v>
      </c>
      <c r="Q98" s="13" t="s">
        <v>21</v>
      </c>
      <c r="R98" s="13" t="s">
        <v>20</v>
      </c>
      <c r="S98" s="13" t="s">
        <v>21</v>
      </c>
      <c r="T98" s="13" t="s">
        <v>20</v>
      </c>
      <c r="U98" s="13" t="s">
        <v>21</v>
      </c>
      <c r="V98" s="13" t="s">
        <v>20</v>
      </c>
      <c r="W98" s="13" t="s">
        <v>21</v>
      </c>
      <c r="X98" s="15" t="s">
        <v>22</v>
      </c>
      <c r="Y98" s="1"/>
      <c r="Z98" s="1"/>
      <c r="AA98" s="1"/>
      <c r="AB98" s="1"/>
      <c r="AC98" s="12"/>
      <c r="AD98" s="13" t="s">
        <v>20</v>
      </c>
      <c r="AE98" s="13" t="s">
        <v>21</v>
      </c>
      <c r="AF98" s="14" t="s">
        <v>20</v>
      </c>
      <c r="AG98" s="13" t="s">
        <v>21</v>
      </c>
      <c r="AH98" s="13" t="s">
        <v>20</v>
      </c>
      <c r="AI98" s="13" t="s">
        <v>21</v>
      </c>
      <c r="AJ98" s="13" t="s">
        <v>20</v>
      </c>
      <c r="AK98" s="13" t="s">
        <v>21</v>
      </c>
      <c r="AL98" s="13" t="s">
        <v>20</v>
      </c>
      <c r="AM98" s="13" t="s">
        <v>21</v>
      </c>
      <c r="AN98" s="13" t="s">
        <v>20</v>
      </c>
      <c r="AO98" s="13" t="s">
        <v>21</v>
      </c>
      <c r="AP98" s="13" t="s">
        <v>20</v>
      </c>
      <c r="AQ98" s="13" t="s">
        <v>21</v>
      </c>
      <c r="AR98" s="13" t="s">
        <v>20</v>
      </c>
      <c r="AS98" s="13" t="s">
        <v>21</v>
      </c>
      <c r="AT98" s="13" t="s">
        <v>20</v>
      </c>
      <c r="AU98" s="13" t="s">
        <v>21</v>
      </c>
      <c r="AV98" s="13" t="s">
        <v>20</v>
      </c>
      <c r="AW98" s="13" t="s">
        <v>21</v>
      </c>
      <c r="AX98" s="13" t="s">
        <v>20</v>
      </c>
      <c r="AY98" s="13" t="s">
        <v>21</v>
      </c>
      <c r="AZ98" s="15" t="s">
        <v>22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ht="12.75" customHeight="1">
      <c r="A99" s="18">
        <v>1.0</v>
      </c>
      <c r="B99" s="19">
        <f t="shared" ref="B99:X99" si="235">IF(ISBLANK(AD6),IF(B79="","","***"),B79/AD6*100)</f>
        <v>-33.74201888</v>
      </c>
      <c r="C99" s="20">
        <f t="shared" si="235"/>
        <v>-26.78305788</v>
      </c>
      <c r="D99" s="21">
        <f t="shared" si="235"/>
        <v>5.790974339</v>
      </c>
      <c r="E99" s="21">
        <f t="shared" si="235"/>
        <v>5.080581359</v>
      </c>
      <c r="F99" s="19">
        <f t="shared" si="235"/>
        <v>6.489569046</v>
      </c>
      <c r="G99" s="20">
        <f t="shared" si="235"/>
        <v>5.557275513</v>
      </c>
      <c r="H99" s="21">
        <f t="shared" si="235"/>
        <v>2.519104318</v>
      </c>
      <c r="I99" s="21">
        <f t="shared" si="235"/>
        <v>1.308324112</v>
      </c>
      <c r="J99" s="19">
        <f t="shared" si="235"/>
        <v>-2.624277457</v>
      </c>
      <c r="K99" s="20">
        <f t="shared" si="235"/>
        <v>-2.864802963</v>
      </c>
      <c r="L99" s="21">
        <f t="shared" si="235"/>
        <v>-6.266490765</v>
      </c>
      <c r="M99" s="21">
        <f t="shared" si="235"/>
        <v>-6.261031905</v>
      </c>
      <c r="N99" s="19">
        <f t="shared" si="235"/>
        <v>-5.324954523</v>
      </c>
      <c r="O99" s="20">
        <f t="shared" si="235"/>
        <v>-5.264651994</v>
      </c>
      <c r="P99" s="21">
        <f t="shared" si="235"/>
        <v>-1.244813278</v>
      </c>
      <c r="Q99" s="21">
        <f t="shared" si="235"/>
        <v>-1.722766297</v>
      </c>
      <c r="R99" s="19">
        <f t="shared" si="235"/>
        <v>-12.92134831</v>
      </c>
      <c r="S99" s="20">
        <f t="shared" si="235"/>
        <v>-12.96807758</v>
      </c>
      <c r="T99" s="19">
        <f t="shared" si="235"/>
        <v>40</v>
      </c>
      <c r="U99" s="20">
        <f t="shared" si="235"/>
        <v>74.29390962</v>
      </c>
      <c r="V99" s="21">
        <f t="shared" si="235"/>
        <v>-7.492484462</v>
      </c>
      <c r="W99" s="22">
        <f t="shared" si="235"/>
        <v>-3.699513813</v>
      </c>
      <c r="X99" s="33">
        <f t="shared" si="235"/>
        <v>4.100175674</v>
      </c>
      <c r="Y99" s="1"/>
      <c r="Z99" s="1"/>
      <c r="AA99" s="1"/>
      <c r="AB99" s="1"/>
      <c r="AC99" s="18">
        <v>1.0</v>
      </c>
      <c r="AD99" s="19">
        <v>159.65215622457282</v>
      </c>
      <c r="AE99" s="20">
        <v>115.60262739541253</v>
      </c>
      <c r="AF99" s="21">
        <v>31.544231764097248</v>
      </c>
      <c r="AG99" s="21">
        <v>36.97528581033632</v>
      </c>
      <c r="AH99" s="19">
        <v>10.127991096271558</v>
      </c>
      <c r="AI99" s="20">
        <v>11.973583459362729</v>
      </c>
      <c r="AJ99" s="21">
        <v>-2.457204767063928</v>
      </c>
      <c r="AK99" s="21">
        <v>-1.3412280117360922</v>
      </c>
      <c r="AL99" s="19">
        <v>-8.880227536079218</v>
      </c>
      <c r="AM99" s="20">
        <v>-8.240357688339017</v>
      </c>
      <c r="AN99" s="21">
        <v>-11.802777979783286</v>
      </c>
      <c r="AO99" s="21">
        <v>-11.464603543759239</v>
      </c>
      <c r="AP99" s="19">
        <v>-12.324198927069745</v>
      </c>
      <c r="AQ99" s="20">
        <v>-12.14575083138385</v>
      </c>
      <c r="AR99" s="21">
        <v>-11.613691931540345</v>
      </c>
      <c r="AS99" s="21">
        <v>-11.011469406634248</v>
      </c>
      <c r="AT99" s="19">
        <v>11.25</v>
      </c>
      <c r="AU99" s="20">
        <v>11.959203555860384</v>
      </c>
      <c r="AV99" s="19">
        <v>-28.57142857142857</v>
      </c>
      <c r="AW99" s="20">
        <v>-33.364333714255906</v>
      </c>
      <c r="AX99" s="21">
        <v>15.564223067659881</v>
      </c>
      <c r="AY99" s="22">
        <v>-7.808906797067323</v>
      </c>
      <c r="AZ99" s="33">
        <v>-20.225229958101153</v>
      </c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ht="12.75" customHeight="1">
      <c r="A100" s="24">
        <v>2.0</v>
      </c>
      <c r="B100" s="25">
        <f t="shared" ref="B100:X100" si="236">IF(ISBLANK(AD7),IF(B80="","","***"),B80/AD7*100)</f>
        <v>-75.91240876</v>
      </c>
      <c r="C100" s="26">
        <f t="shared" si="236"/>
        <v>-72.96523968</v>
      </c>
      <c r="D100" s="27">
        <f t="shared" si="236"/>
        <v>-49.71751412</v>
      </c>
      <c r="E100" s="27">
        <f t="shared" si="236"/>
        <v>-47.87776531</v>
      </c>
      <c r="F100" s="25">
        <f t="shared" si="236"/>
        <v>-20.06802721</v>
      </c>
      <c r="G100" s="26">
        <f t="shared" si="236"/>
        <v>-22.76148721</v>
      </c>
      <c r="H100" s="27">
        <f t="shared" si="236"/>
        <v>-10.05665722</v>
      </c>
      <c r="I100" s="27">
        <f t="shared" si="236"/>
        <v>-9.975604755</v>
      </c>
      <c r="J100" s="25">
        <f t="shared" si="236"/>
        <v>-5.761316872</v>
      </c>
      <c r="K100" s="26">
        <f t="shared" si="236"/>
        <v>-5.384162578</v>
      </c>
      <c r="L100" s="27">
        <f t="shared" si="236"/>
        <v>-9.791921665</v>
      </c>
      <c r="M100" s="27">
        <f t="shared" si="236"/>
        <v>-9.568646014</v>
      </c>
      <c r="N100" s="25">
        <f t="shared" si="236"/>
        <v>-4.084720121</v>
      </c>
      <c r="O100" s="26">
        <f t="shared" si="236"/>
        <v>-4.611739406</v>
      </c>
      <c r="P100" s="27">
        <f t="shared" si="236"/>
        <v>-7.222222222</v>
      </c>
      <c r="Q100" s="27">
        <f t="shared" si="236"/>
        <v>-9.611987975</v>
      </c>
      <c r="R100" s="25">
        <f t="shared" si="236"/>
        <v>11.11111111</v>
      </c>
      <c r="S100" s="26">
        <f t="shared" si="236"/>
        <v>9.369003596</v>
      </c>
      <c r="T100" s="25">
        <f t="shared" si="236"/>
        <v>-10</v>
      </c>
      <c r="U100" s="26">
        <f t="shared" si="236"/>
        <v>-5.245036125</v>
      </c>
      <c r="V100" s="27">
        <f t="shared" si="236"/>
        <v>-12.55274262</v>
      </c>
      <c r="W100" s="27">
        <f t="shared" si="236"/>
        <v>-4.113806811</v>
      </c>
      <c r="X100" s="34">
        <f t="shared" si="236"/>
        <v>9.650315009</v>
      </c>
      <c r="Y100" s="1"/>
      <c r="Z100" s="1"/>
      <c r="AA100" s="1"/>
      <c r="AB100" s="1"/>
      <c r="AC100" s="24">
        <v>2.0</v>
      </c>
      <c r="AD100" s="25">
        <v>621.0526315789474</v>
      </c>
      <c r="AE100" s="26">
        <v>596.4815369906931</v>
      </c>
      <c r="AF100" s="27">
        <v>331.7073170731707</v>
      </c>
      <c r="AG100" s="27">
        <v>343.7990592453632</v>
      </c>
      <c r="AH100" s="25">
        <v>147.05882352941177</v>
      </c>
      <c r="AI100" s="26">
        <v>145.8813064641632</v>
      </c>
      <c r="AJ100" s="27">
        <v>76.9423558897243</v>
      </c>
      <c r="AK100" s="27">
        <v>74.2623839478907</v>
      </c>
      <c r="AL100" s="25">
        <v>30.87971274685816</v>
      </c>
      <c r="AM100" s="26">
        <v>29.815489427223042</v>
      </c>
      <c r="AN100" s="27">
        <v>5.41935483870968</v>
      </c>
      <c r="AO100" s="27">
        <v>4.582672059212328</v>
      </c>
      <c r="AP100" s="25">
        <v>-1.9287833827893195</v>
      </c>
      <c r="AQ100" s="26">
        <v>-1.242041611148423</v>
      </c>
      <c r="AR100" s="27">
        <v>-8.629441624365484</v>
      </c>
      <c r="AS100" s="27">
        <v>-9.506819426059948</v>
      </c>
      <c r="AT100" s="25">
        <v>-2.409638554216869</v>
      </c>
      <c r="AU100" s="26">
        <v>-5.978802287664692</v>
      </c>
      <c r="AV100" s="25">
        <v>42.85714285714286</v>
      </c>
      <c r="AW100" s="26">
        <v>196.0010771963777</v>
      </c>
      <c r="AX100" s="27">
        <v>32.07941483803552</v>
      </c>
      <c r="AY100" s="27">
        <v>15.50229701078753</v>
      </c>
      <c r="AZ100" s="34">
        <v>-12.55087164610471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ht="12.75" customHeight="1">
      <c r="A101" s="24">
        <v>3.0</v>
      </c>
      <c r="B101" s="25">
        <f t="shared" ref="B101:X101" si="237">IF(ISBLANK(AD8),IF(B81="","","***"),B81/AD8*100)</f>
        <v>-100</v>
      </c>
      <c r="C101" s="26">
        <f t="shared" si="237"/>
        <v>-100</v>
      </c>
      <c r="D101" s="27">
        <f t="shared" si="237"/>
        <v>200</v>
      </c>
      <c r="E101" s="27">
        <f t="shared" si="237"/>
        <v>274.0363352</v>
      </c>
      <c r="F101" s="25">
        <f t="shared" si="237"/>
        <v>-50</v>
      </c>
      <c r="G101" s="26">
        <f t="shared" si="237"/>
        <v>-49.48149558</v>
      </c>
      <c r="H101" s="27">
        <f t="shared" si="237"/>
        <v>-35.48387097</v>
      </c>
      <c r="I101" s="27">
        <f t="shared" si="237"/>
        <v>-31.68932513</v>
      </c>
      <c r="J101" s="25">
        <f t="shared" si="237"/>
        <v>-4.545454545</v>
      </c>
      <c r="K101" s="26">
        <f t="shared" si="237"/>
        <v>-7.015720872</v>
      </c>
      <c r="L101" s="27">
        <f t="shared" si="237"/>
        <v>-16.66666667</v>
      </c>
      <c r="M101" s="27">
        <f t="shared" si="237"/>
        <v>-14.85831283</v>
      </c>
      <c r="N101" s="25">
        <f t="shared" si="237"/>
        <v>-10.16949153</v>
      </c>
      <c r="O101" s="26">
        <f t="shared" si="237"/>
        <v>-9.472135671</v>
      </c>
      <c r="P101" s="27">
        <f t="shared" si="237"/>
        <v>-3.846153846</v>
      </c>
      <c r="Q101" s="27">
        <f t="shared" si="237"/>
        <v>0.07360110441</v>
      </c>
      <c r="R101" s="25">
        <f t="shared" si="237"/>
        <v>-17.07317073</v>
      </c>
      <c r="S101" s="26">
        <f t="shared" si="237"/>
        <v>-14.08902846</v>
      </c>
      <c r="T101" s="25">
        <f t="shared" si="237"/>
        <v>71.42857143</v>
      </c>
      <c r="U101" s="26">
        <f t="shared" si="237"/>
        <v>149.9820053</v>
      </c>
      <c r="V101" s="27">
        <f t="shared" si="237"/>
        <v>-11.40583554</v>
      </c>
      <c r="W101" s="27">
        <f t="shared" si="237"/>
        <v>34.27768053</v>
      </c>
      <c r="X101" s="34">
        <f t="shared" si="237"/>
        <v>51.56492683</v>
      </c>
      <c r="Y101" s="1"/>
      <c r="Z101" s="1"/>
      <c r="AA101" s="1"/>
      <c r="AB101" s="1"/>
      <c r="AC101" s="24">
        <v>3.0</v>
      </c>
      <c r="AD101" s="25"/>
      <c r="AE101" s="26"/>
      <c r="AF101" s="27"/>
      <c r="AG101" s="27"/>
      <c r="AH101" s="25"/>
      <c r="AI101" s="26"/>
      <c r="AJ101" s="27">
        <v>121.42857142857142</v>
      </c>
      <c r="AK101" s="27">
        <v>115.6837985197605</v>
      </c>
      <c r="AL101" s="25">
        <v>62.96296296296296</v>
      </c>
      <c r="AM101" s="26">
        <v>55.69894322784191</v>
      </c>
      <c r="AN101" s="27">
        <v>39.28571428571428</v>
      </c>
      <c r="AO101" s="27">
        <v>29.20519747440912</v>
      </c>
      <c r="AP101" s="25">
        <v>7.272727272727266</v>
      </c>
      <c r="AQ101" s="26">
        <v>6.520412365278872</v>
      </c>
      <c r="AR101" s="27">
        <v>-3.7037037037037095</v>
      </c>
      <c r="AS101" s="27">
        <v>-2.238813194529527</v>
      </c>
      <c r="AT101" s="25">
        <v>0.0</v>
      </c>
      <c r="AU101" s="26">
        <v>-17.49726827435377</v>
      </c>
      <c r="AV101" s="25">
        <v>40.0</v>
      </c>
      <c r="AW101" s="26">
        <v>55.31781315581645</v>
      </c>
      <c r="AX101" s="27">
        <v>22.801302931596098</v>
      </c>
      <c r="AY101" s="27">
        <v>5.170983035502871</v>
      </c>
      <c r="AZ101" s="34">
        <v>-14.356785697879616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ht="12.75" customHeight="1">
      <c r="A102" s="24">
        <v>4.0</v>
      </c>
      <c r="B102" s="25" t="str">
        <f t="shared" ref="B102:X102" si="238">IF(ISBLANK(AD9),IF(B82="","","***"),B82/AD9*100)</f>
        <v/>
      </c>
      <c r="C102" s="26" t="str">
        <f t="shared" si="238"/>
        <v/>
      </c>
      <c r="D102" s="27" t="str">
        <f t="shared" si="238"/>
        <v/>
      </c>
      <c r="E102" s="27" t="str">
        <f t="shared" si="238"/>
        <v/>
      </c>
      <c r="F102" s="25">
        <f t="shared" si="238"/>
        <v>0</v>
      </c>
      <c r="G102" s="26">
        <f t="shared" si="238"/>
        <v>-30.10471204</v>
      </c>
      <c r="H102" s="27">
        <f t="shared" si="238"/>
        <v>-100</v>
      </c>
      <c r="I102" s="27">
        <f t="shared" si="238"/>
        <v>-100</v>
      </c>
      <c r="J102" s="25">
        <f t="shared" si="238"/>
        <v>-70</v>
      </c>
      <c r="K102" s="26">
        <f t="shared" si="238"/>
        <v>-71.74644742</v>
      </c>
      <c r="L102" s="27">
        <f t="shared" si="238"/>
        <v>0</v>
      </c>
      <c r="M102" s="27">
        <f t="shared" si="238"/>
        <v>-6.376376313</v>
      </c>
      <c r="N102" s="25">
        <f t="shared" si="238"/>
        <v>4.545454545</v>
      </c>
      <c r="O102" s="26">
        <f t="shared" si="238"/>
        <v>10.2480174</v>
      </c>
      <c r="P102" s="27">
        <f t="shared" si="238"/>
        <v>-26.92307692</v>
      </c>
      <c r="Q102" s="27">
        <f t="shared" si="238"/>
        <v>-27.40401613</v>
      </c>
      <c r="R102" s="25">
        <f t="shared" si="238"/>
        <v>-13.33333333</v>
      </c>
      <c r="S102" s="26">
        <f t="shared" si="238"/>
        <v>-19.38177777</v>
      </c>
      <c r="T102" s="25">
        <f t="shared" si="238"/>
        <v>25</v>
      </c>
      <c r="U102" s="26">
        <f t="shared" si="238"/>
        <v>28.64101309</v>
      </c>
      <c r="V102" s="27">
        <f t="shared" si="238"/>
        <v>-15.04424779</v>
      </c>
      <c r="W102" s="27">
        <f t="shared" si="238"/>
        <v>8.153407436</v>
      </c>
      <c r="X102" s="34">
        <f t="shared" si="238"/>
        <v>27.30557334</v>
      </c>
      <c r="Y102" s="1"/>
      <c r="Z102" s="1"/>
      <c r="AA102" s="1"/>
      <c r="AB102" s="1"/>
      <c r="AC102" s="24">
        <v>4.0</v>
      </c>
      <c r="AD102" s="25"/>
      <c r="AE102" s="26"/>
      <c r="AF102" s="27"/>
      <c r="AG102" s="27"/>
      <c r="AH102" s="25"/>
      <c r="AI102" s="26"/>
      <c r="AJ102" s="27"/>
      <c r="AK102" s="27"/>
      <c r="AL102" s="25">
        <v>400.0</v>
      </c>
      <c r="AM102" s="26">
        <v>375.8458455976577</v>
      </c>
      <c r="AN102" s="27">
        <v>133.33333333333334</v>
      </c>
      <c r="AO102" s="27">
        <v>104.90855874318751</v>
      </c>
      <c r="AP102" s="25">
        <v>-21.42857142857143</v>
      </c>
      <c r="AQ102" s="26">
        <v>-26.145931587096484</v>
      </c>
      <c r="AR102" s="27">
        <v>-10.34482758620689</v>
      </c>
      <c r="AS102" s="27">
        <v>-5.530265768342929</v>
      </c>
      <c r="AT102" s="25">
        <v>20.0</v>
      </c>
      <c r="AU102" s="26">
        <v>65.14656021695154</v>
      </c>
      <c r="AV102" s="25">
        <v>60.0</v>
      </c>
      <c r="AW102" s="26">
        <v>181.71515432662312</v>
      </c>
      <c r="AX102" s="27">
        <v>18.94736842105263</v>
      </c>
      <c r="AY102" s="27">
        <v>92.61484941571274</v>
      </c>
      <c r="AZ102" s="34">
        <v>61.93283800436029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ht="12.75" customHeight="1">
      <c r="A103" s="24">
        <v>5.0</v>
      </c>
      <c r="B103" s="25" t="str">
        <f t="shared" ref="B103:X103" si="239">IF(ISBLANK(AD10),IF(B83="","","***"),B83/AD10*100)</f>
        <v>***</v>
      </c>
      <c r="C103" s="26" t="str">
        <f t="shared" si="239"/>
        <v>***</v>
      </c>
      <c r="D103" s="27" t="str">
        <f t="shared" si="239"/>
        <v/>
      </c>
      <c r="E103" s="27" t="str">
        <f t="shared" si="239"/>
        <v/>
      </c>
      <c r="F103" s="25" t="str">
        <f t="shared" si="239"/>
        <v/>
      </c>
      <c r="G103" s="26" t="str">
        <f t="shared" si="239"/>
        <v/>
      </c>
      <c r="H103" s="27" t="str">
        <f t="shared" si="239"/>
        <v/>
      </c>
      <c r="I103" s="27" t="str">
        <f t="shared" si="239"/>
        <v/>
      </c>
      <c r="J103" s="25">
        <f t="shared" si="239"/>
        <v>-33.33333333</v>
      </c>
      <c r="K103" s="26">
        <f t="shared" si="239"/>
        <v>-44.4222839</v>
      </c>
      <c r="L103" s="27">
        <f t="shared" si="239"/>
        <v>-33.33333333</v>
      </c>
      <c r="M103" s="27">
        <f t="shared" si="239"/>
        <v>-14.30106983</v>
      </c>
      <c r="N103" s="25">
        <f t="shared" si="239"/>
        <v>33.33333333</v>
      </c>
      <c r="O103" s="26">
        <f t="shared" si="239"/>
        <v>32.92012865</v>
      </c>
      <c r="P103" s="27">
        <f t="shared" si="239"/>
        <v>-18.18181818</v>
      </c>
      <c r="Q103" s="27">
        <f t="shared" si="239"/>
        <v>-21.09098833</v>
      </c>
      <c r="R103" s="25">
        <f t="shared" si="239"/>
        <v>5.263157895</v>
      </c>
      <c r="S103" s="26">
        <f t="shared" si="239"/>
        <v>10.4333591</v>
      </c>
      <c r="T103" s="25">
        <f t="shared" si="239"/>
        <v>80</v>
      </c>
      <c r="U103" s="26">
        <f t="shared" si="239"/>
        <v>143.2223707</v>
      </c>
      <c r="V103" s="27">
        <f t="shared" si="239"/>
        <v>57.44680851</v>
      </c>
      <c r="W103" s="27">
        <f t="shared" si="239"/>
        <v>71.87101367</v>
      </c>
      <c r="X103" s="34">
        <f t="shared" si="239"/>
        <v>9.16131949</v>
      </c>
      <c r="Y103" s="1"/>
      <c r="Z103" s="1"/>
      <c r="AA103" s="1"/>
      <c r="AB103" s="1"/>
      <c r="AC103" s="24">
        <v>5.0</v>
      </c>
      <c r="AD103" s="25"/>
      <c r="AE103" s="26"/>
      <c r="AF103" s="27"/>
      <c r="AG103" s="27"/>
      <c r="AH103" s="25"/>
      <c r="AI103" s="26"/>
      <c r="AJ103" s="27"/>
      <c r="AK103" s="27"/>
      <c r="AL103" s="25"/>
      <c r="AM103" s="26"/>
      <c r="AN103" s="27">
        <v>200.0</v>
      </c>
      <c r="AO103" s="27">
        <v>88.29066769021787</v>
      </c>
      <c r="AP103" s="25">
        <v>-50.0</v>
      </c>
      <c r="AQ103" s="26">
        <v>-55.915696337852395</v>
      </c>
      <c r="AR103" s="27">
        <v>0.0</v>
      </c>
      <c r="AS103" s="27">
        <v>-5.816270661904397</v>
      </c>
      <c r="AT103" s="25">
        <v>-5.0</v>
      </c>
      <c r="AU103" s="26">
        <v>-12.889248618787278</v>
      </c>
      <c r="AV103" s="25">
        <v>66.66666666666666</v>
      </c>
      <c r="AW103" s="26">
        <v>178.00769137068318</v>
      </c>
      <c r="AX103" s="27">
        <v>0.0</v>
      </c>
      <c r="AY103" s="27">
        <v>27.71761151195723</v>
      </c>
      <c r="AZ103" s="34">
        <v>27.717611511957216</v>
      </c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ht="12.75" customHeight="1">
      <c r="A104" s="24">
        <v>6.0</v>
      </c>
      <c r="B104" s="25" t="str">
        <f t="shared" ref="B104:X104" si="240">IF(ISBLANK(AD11),IF(B84="","","***"),B84/AD11*100)</f>
        <v/>
      </c>
      <c r="C104" s="26" t="str">
        <f t="shared" si="240"/>
        <v/>
      </c>
      <c r="D104" s="27" t="str">
        <f t="shared" si="240"/>
        <v/>
      </c>
      <c r="E104" s="27" t="str">
        <f t="shared" si="240"/>
        <v/>
      </c>
      <c r="F104" s="25" t="str">
        <f t="shared" si="240"/>
        <v/>
      </c>
      <c r="G104" s="26" t="str">
        <f t="shared" si="240"/>
        <v/>
      </c>
      <c r="H104" s="27" t="str">
        <f t="shared" si="240"/>
        <v/>
      </c>
      <c r="I104" s="27" t="str">
        <f t="shared" si="240"/>
        <v/>
      </c>
      <c r="J104" s="25" t="str">
        <f t="shared" si="240"/>
        <v>***</v>
      </c>
      <c r="K104" s="26" t="str">
        <f t="shared" si="240"/>
        <v>***</v>
      </c>
      <c r="L104" s="27">
        <f t="shared" si="240"/>
        <v>-100</v>
      </c>
      <c r="M104" s="27">
        <f t="shared" si="240"/>
        <v>-100</v>
      </c>
      <c r="N104" s="25">
        <f t="shared" si="240"/>
        <v>100</v>
      </c>
      <c r="O104" s="26">
        <f t="shared" si="240"/>
        <v>99.51320036</v>
      </c>
      <c r="P104" s="27">
        <f t="shared" si="240"/>
        <v>80</v>
      </c>
      <c r="Q104" s="27">
        <f t="shared" si="240"/>
        <v>101.9033032</v>
      </c>
      <c r="R104" s="25">
        <f t="shared" si="240"/>
        <v>18.75</v>
      </c>
      <c r="S104" s="26">
        <f t="shared" si="240"/>
        <v>19.62816003</v>
      </c>
      <c r="T104" s="25">
        <f t="shared" si="240"/>
        <v>-16.66666667</v>
      </c>
      <c r="U104" s="26">
        <f t="shared" si="240"/>
        <v>-54.18253079</v>
      </c>
      <c r="V104" s="27">
        <f t="shared" si="240"/>
        <v>27.27272727</v>
      </c>
      <c r="W104" s="27">
        <f t="shared" si="240"/>
        <v>-31.22083366</v>
      </c>
      <c r="X104" s="34">
        <f t="shared" si="240"/>
        <v>-45.95922645</v>
      </c>
      <c r="Y104" s="1"/>
      <c r="Z104" s="1"/>
      <c r="AA104" s="1"/>
      <c r="AB104" s="1"/>
      <c r="AC104" s="24">
        <v>6.0</v>
      </c>
      <c r="AD104" s="25"/>
      <c r="AE104" s="26"/>
      <c r="AF104" s="27"/>
      <c r="AG104" s="27"/>
      <c r="AH104" s="25"/>
      <c r="AI104" s="26"/>
      <c r="AJ104" s="27"/>
      <c r="AK104" s="27"/>
      <c r="AL104" s="25"/>
      <c r="AM104" s="26"/>
      <c r="AN104" s="27">
        <v>100.0</v>
      </c>
      <c r="AO104" s="27">
        <v>110.39125918516527</v>
      </c>
      <c r="AP104" s="25">
        <v>300.0</v>
      </c>
      <c r="AQ104" s="26">
        <v>209.00951949229375</v>
      </c>
      <c r="AR104" s="27">
        <v>0.0</v>
      </c>
      <c r="AS104" s="27">
        <v>-3.205278209863039</v>
      </c>
      <c r="AT104" s="25">
        <v>-11.111111111111114</v>
      </c>
      <c r="AU104" s="26">
        <v>-7.09043967064801</v>
      </c>
      <c r="AV104" s="25">
        <v>50.0</v>
      </c>
      <c r="AW104" s="26">
        <v>214.27804893937764</v>
      </c>
      <c r="AX104" s="27">
        <v>13.793103448275858</v>
      </c>
      <c r="AY104" s="27">
        <v>91.48289118040407</v>
      </c>
      <c r="AZ104" s="34">
        <v>68.27284376459752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ht="12.75" customHeight="1">
      <c r="A105" s="24">
        <v>7.0</v>
      </c>
      <c r="B105" s="25" t="str">
        <f t="shared" ref="B105:X105" si="241">IF(ISBLANK(AD12),IF(B85="","","***"),B85/AD12*100)</f>
        <v/>
      </c>
      <c r="C105" s="26" t="str">
        <f t="shared" si="241"/>
        <v/>
      </c>
      <c r="D105" s="27" t="str">
        <f t="shared" si="241"/>
        <v/>
      </c>
      <c r="E105" s="27" t="str">
        <f t="shared" si="241"/>
        <v/>
      </c>
      <c r="F105" s="25" t="str">
        <f t="shared" si="241"/>
        <v/>
      </c>
      <c r="G105" s="26" t="str">
        <f t="shared" si="241"/>
        <v/>
      </c>
      <c r="H105" s="27" t="str">
        <f t="shared" si="241"/>
        <v/>
      </c>
      <c r="I105" s="27" t="str">
        <f t="shared" si="241"/>
        <v/>
      </c>
      <c r="J105" s="25" t="str">
        <f t="shared" si="241"/>
        <v/>
      </c>
      <c r="K105" s="26" t="str">
        <f t="shared" si="241"/>
        <v/>
      </c>
      <c r="L105" s="27" t="str">
        <f t="shared" si="241"/>
        <v/>
      </c>
      <c r="M105" s="27" t="str">
        <f t="shared" si="241"/>
        <v/>
      </c>
      <c r="N105" s="25" t="str">
        <f t="shared" si="241"/>
        <v>***</v>
      </c>
      <c r="O105" s="26" t="str">
        <f t="shared" si="241"/>
        <v>***</v>
      </c>
      <c r="P105" s="27">
        <f t="shared" si="241"/>
        <v>-83.33333333</v>
      </c>
      <c r="Q105" s="27">
        <f t="shared" si="241"/>
        <v>-82.34765386</v>
      </c>
      <c r="R105" s="25">
        <f t="shared" si="241"/>
        <v>36.36363636</v>
      </c>
      <c r="S105" s="26">
        <f t="shared" si="241"/>
        <v>13.58545026</v>
      </c>
      <c r="T105" s="25">
        <f t="shared" si="241"/>
        <v>-16.66666667</v>
      </c>
      <c r="U105" s="26">
        <f t="shared" si="241"/>
        <v>-43.95140128</v>
      </c>
      <c r="V105" s="27">
        <f t="shared" si="241"/>
        <v>0</v>
      </c>
      <c r="W105" s="27">
        <f t="shared" si="241"/>
        <v>-38.79202712</v>
      </c>
      <c r="X105" s="34">
        <f t="shared" si="241"/>
        <v>-38.79202712</v>
      </c>
      <c r="Y105" s="1"/>
      <c r="Z105" s="1"/>
      <c r="AA105" s="1"/>
      <c r="AB105" s="1"/>
      <c r="AC105" s="24">
        <v>7.0</v>
      </c>
      <c r="AD105" s="25"/>
      <c r="AE105" s="26"/>
      <c r="AF105" s="27"/>
      <c r="AG105" s="27"/>
      <c r="AH105" s="25"/>
      <c r="AI105" s="26"/>
      <c r="AJ105" s="27"/>
      <c r="AK105" s="27"/>
      <c r="AL105" s="25"/>
      <c r="AM105" s="26"/>
      <c r="AN105" s="27"/>
      <c r="AO105" s="27"/>
      <c r="AP105" s="25">
        <v>-100.0</v>
      </c>
      <c r="AQ105" s="26">
        <v>-100.0</v>
      </c>
      <c r="AR105" s="27">
        <v>20.0</v>
      </c>
      <c r="AS105" s="27">
        <v>20.93130903938767</v>
      </c>
      <c r="AT105" s="25">
        <v>-26.66666666666667</v>
      </c>
      <c r="AU105" s="26">
        <v>-38.85937182767669</v>
      </c>
      <c r="AV105" s="25">
        <v>50.0</v>
      </c>
      <c r="AW105" s="26">
        <v>499.0833362464025</v>
      </c>
      <c r="AX105" s="27">
        <v>-8.0</v>
      </c>
      <c r="AY105" s="27">
        <v>205.82349640389924</v>
      </c>
      <c r="AZ105" s="34">
        <v>232.41684391728182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ht="12.75" customHeight="1">
      <c r="A106" s="24">
        <v>8.0</v>
      </c>
      <c r="B106" s="25" t="str">
        <f t="shared" ref="B106:X106" si="242">IF(ISBLANK(AD13),IF(B86="","","***"),B86/AD13*100)</f>
        <v/>
      </c>
      <c r="C106" s="26" t="str">
        <f t="shared" si="242"/>
        <v/>
      </c>
      <c r="D106" s="27" t="str">
        <f t="shared" si="242"/>
        <v/>
      </c>
      <c r="E106" s="27" t="str">
        <f t="shared" si="242"/>
        <v/>
      </c>
      <c r="F106" s="25" t="str">
        <f t="shared" si="242"/>
        <v/>
      </c>
      <c r="G106" s="26" t="str">
        <f t="shared" si="242"/>
        <v/>
      </c>
      <c r="H106" s="27" t="str">
        <f t="shared" si="242"/>
        <v/>
      </c>
      <c r="I106" s="27" t="str">
        <f t="shared" si="242"/>
        <v/>
      </c>
      <c r="J106" s="25">
        <f t="shared" si="242"/>
        <v>-100</v>
      </c>
      <c r="K106" s="26">
        <f t="shared" si="242"/>
        <v>-100</v>
      </c>
      <c r="L106" s="27" t="str">
        <f t="shared" si="242"/>
        <v/>
      </c>
      <c r="M106" s="27" t="str">
        <f t="shared" si="242"/>
        <v/>
      </c>
      <c r="N106" s="25">
        <f t="shared" si="242"/>
        <v>0</v>
      </c>
      <c r="O106" s="26">
        <f t="shared" si="242"/>
        <v>-1.474260248</v>
      </c>
      <c r="P106" s="27">
        <f t="shared" si="242"/>
        <v>150</v>
      </c>
      <c r="Q106" s="27">
        <f t="shared" si="242"/>
        <v>119.9523143</v>
      </c>
      <c r="R106" s="25">
        <f t="shared" si="242"/>
        <v>0</v>
      </c>
      <c r="S106" s="26">
        <f t="shared" si="242"/>
        <v>4.512246522</v>
      </c>
      <c r="T106" s="25">
        <f t="shared" si="242"/>
        <v>-33.33333333</v>
      </c>
      <c r="U106" s="26">
        <f t="shared" si="242"/>
        <v>-13.26317102</v>
      </c>
      <c r="V106" s="27">
        <f t="shared" si="242"/>
        <v>0</v>
      </c>
      <c r="W106" s="27">
        <f t="shared" si="242"/>
        <v>-8.59050498</v>
      </c>
      <c r="X106" s="34">
        <f t="shared" si="242"/>
        <v>-8.59050498</v>
      </c>
      <c r="Y106" s="1"/>
      <c r="Z106" s="1"/>
      <c r="AA106" s="1"/>
      <c r="AB106" s="1"/>
      <c r="AC106" s="24">
        <v>8.0</v>
      </c>
      <c r="AD106" s="25"/>
      <c r="AE106" s="26"/>
      <c r="AF106" s="27"/>
      <c r="AG106" s="27"/>
      <c r="AH106" s="25"/>
      <c r="AI106" s="26"/>
      <c r="AJ106" s="27"/>
      <c r="AK106" s="27"/>
      <c r="AL106" s="25"/>
      <c r="AM106" s="26"/>
      <c r="AN106" s="27"/>
      <c r="AO106" s="27"/>
      <c r="AP106" s="25"/>
      <c r="AQ106" s="26"/>
      <c r="AR106" s="27">
        <v>0.0</v>
      </c>
      <c r="AS106" s="27">
        <v>-11.876303457775137</v>
      </c>
      <c r="AT106" s="25">
        <v>100.0</v>
      </c>
      <c r="AU106" s="26">
        <v>105.84974605695177</v>
      </c>
      <c r="AV106" s="25">
        <v>50.0</v>
      </c>
      <c r="AW106" s="26">
        <v>-16.13305596989109</v>
      </c>
      <c r="AX106" s="27">
        <v>90.0</v>
      </c>
      <c r="AY106" s="27">
        <v>-6.182397358256196</v>
      </c>
      <c r="AZ106" s="34">
        <v>-50.622314399082214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ht="12.75" customHeight="1">
      <c r="A107" s="24">
        <v>9.0</v>
      </c>
      <c r="B107" s="25" t="str">
        <f t="shared" ref="B107:X107" si="243">IF(ISBLANK(AD14),IF(B87="","","***"),B87/AD14*100)</f>
        <v/>
      </c>
      <c r="C107" s="26" t="str">
        <f t="shared" si="243"/>
        <v/>
      </c>
      <c r="D107" s="27" t="str">
        <f t="shared" si="243"/>
        <v/>
      </c>
      <c r="E107" s="27" t="str">
        <f t="shared" si="243"/>
        <v/>
      </c>
      <c r="F107" s="25" t="str">
        <f t="shared" si="243"/>
        <v/>
      </c>
      <c r="G107" s="26" t="str">
        <f t="shared" si="243"/>
        <v/>
      </c>
      <c r="H107" s="27" t="str">
        <f t="shared" si="243"/>
        <v/>
      </c>
      <c r="I107" s="27" t="str">
        <f t="shared" si="243"/>
        <v/>
      </c>
      <c r="J107" s="25" t="str">
        <f t="shared" si="243"/>
        <v/>
      </c>
      <c r="K107" s="26" t="str">
        <f t="shared" si="243"/>
        <v/>
      </c>
      <c r="L107" s="27" t="str">
        <f t="shared" si="243"/>
        <v/>
      </c>
      <c r="M107" s="27" t="str">
        <f t="shared" si="243"/>
        <v/>
      </c>
      <c r="N107" s="25" t="str">
        <f t="shared" si="243"/>
        <v/>
      </c>
      <c r="O107" s="26" t="str">
        <f t="shared" si="243"/>
        <v/>
      </c>
      <c r="P107" s="27">
        <f t="shared" si="243"/>
        <v>200</v>
      </c>
      <c r="Q107" s="27">
        <f t="shared" si="243"/>
        <v>115.4062367</v>
      </c>
      <c r="R107" s="25">
        <f t="shared" si="243"/>
        <v>42.85714286</v>
      </c>
      <c r="S107" s="26">
        <f t="shared" si="243"/>
        <v>8.97458604</v>
      </c>
      <c r="T107" s="25">
        <f t="shared" si="243"/>
        <v>60</v>
      </c>
      <c r="U107" s="26">
        <f t="shared" si="243"/>
        <v>65.58921008</v>
      </c>
      <c r="V107" s="27">
        <f t="shared" si="243"/>
        <v>61.53846154</v>
      </c>
      <c r="W107" s="27">
        <f t="shared" si="243"/>
        <v>55.95757377</v>
      </c>
      <c r="X107" s="34">
        <f t="shared" si="243"/>
        <v>-3.454835287</v>
      </c>
      <c r="Y107" s="1"/>
      <c r="Z107" s="1"/>
      <c r="AA107" s="1"/>
      <c r="AB107" s="1"/>
      <c r="AC107" s="24">
        <v>9.0</v>
      </c>
      <c r="AD107" s="25"/>
      <c r="AE107" s="26"/>
      <c r="AF107" s="27"/>
      <c r="AG107" s="27"/>
      <c r="AH107" s="25"/>
      <c r="AI107" s="26"/>
      <c r="AJ107" s="27"/>
      <c r="AK107" s="27"/>
      <c r="AL107" s="25"/>
      <c r="AM107" s="26"/>
      <c r="AN107" s="27"/>
      <c r="AO107" s="27"/>
      <c r="AP107" s="25"/>
      <c r="AQ107" s="26"/>
      <c r="AR107" s="27"/>
      <c r="AS107" s="27"/>
      <c r="AT107" s="25">
        <v>75.0</v>
      </c>
      <c r="AU107" s="26">
        <v>57.21185752954989</v>
      </c>
      <c r="AV107" s="25">
        <v>-16.66666666666667</v>
      </c>
      <c r="AW107" s="26">
        <v>3.886983325543426</v>
      </c>
      <c r="AX107" s="27">
        <v>30.0</v>
      </c>
      <c r="AY107" s="27">
        <v>11.486022341279153</v>
      </c>
      <c r="AZ107" s="34">
        <v>-14.241521275939121</v>
      </c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ht="12.75" customHeight="1">
      <c r="A108" s="24">
        <v>10.0</v>
      </c>
      <c r="B108" s="25" t="str">
        <f t="shared" ref="B108:X108" si="244">IF(ISBLANK(AD15),IF(B88="","","***"),B88/AD15*100)</f>
        <v/>
      </c>
      <c r="C108" s="26" t="str">
        <f t="shared" si="244"/>
        <v/>
      </c>
      <c r="D108" s="27" t="str">
        <f t="shared" si="244"/>
        <v/>
      </c>
      <c r="E108" s="27" t="str">
        <f t="shared" si="244"/>
        <v/>
      </c>
      <c r="F108" s="25" t="str">
        <f t="shared" si="244"/>
        <v/>
      </c>
      <c r="G108" s="26" t="str">
        <f t="shared" si="244"/>
        <v/>
      </c>
      <c r="H108" s="27" t="str">
        <f t="shared" si="244"/>
        <v/>
      </c>
      <c r="I108" s="27" t="str">
        <f t="shared" si="244"/>
        <v/>
      </c>
      <c r="J108" s="25" t="str">
        <f t="shared" si="244"/>
        <v/>
      </c>
      <c r="K108" s="26" t="str">
        <f t="shared" si="244"/>
        <v/>
      </c>
      <c r="L108" s="27" t="str">
        <f t="shared" si="244"/>
        <v/>
      </c>
      <c r="M108" s="27" t="str">
        <f t="shared" si="244"/>
        <v/>
      </c>
      <c r="N108" s="25" t="str">
        <f t="shared" si="244"/>
        <v/>
      </c>
      <c r="O108" s="26" t="str">
        <f t="shared" si="244"/>
        <v/>
      </c>
      <c r="P108" s="27" t="str">
        <f t="shared" si="244"/>
        <v>***</v>
      </c>
      <c r="Q108" s="27" t="str">
        <f t="shared" si="244"/>
        <v>***</v>
      </c>
      <c r="R108" s="25">
        <f t="shared" si="244"/>
        <v>-16.66666667</v>
      </c>
      <c r="S108" s="26">
        <f t="shared" si="244"/>
        <v>-17.89563428</v>
      </c>
      <c r="T108" s="25">
        <f t="shared" si="244"/>
        <v>0</v>
      </c>
      <c r="U108" s="26">
        <f t="shared" si="244"/>
        <v>441.2166717</v>
      </c>
      <c r="V108" s="27">
        <f t="shared" si="244"/>
        <v>0</v>
      </c>
      <c r="W108" s="27">
        <f t="shared" si="244"/>
        <v>354.3943442</v>
      </c>
      <c r="X108" s="34">
        <f t="shared" si="244"/>
        <v>354.3943442</v>
      </c>
      <c r="Y108" s="1"/>
      <c r="Z108" s="1"/>
      <c r="AA108" s="1"/>
      <c r="AB108" s="1"/>
      <c r="AC108" s="24">
        <v>10.0</v>
      </c>
      <c r="AD108" s="25"/>
      <c r="AE108" s="26"/>
      <c r="AF108" s="27"/>
      <c r="AG108" s="27"/>
      <c r="AH108" s="25"/>
      <c r="AI108" s="26"/>
      <c r="AJ108" s="27"/>
      <c r="AK108" s="27"/>
      <c r="AL108" s="25"/>
      <c r="AM108" s="26"/>
      <c r="AN108" s="27"/>
      <c r="AO108" s="27"/>
      <c r="AP108" s="25"/>
      <c r="AQ108" s="26"/>
      <c r="AR108" s="27"/>
      <c r="AS108" s="27"/>
      <c r="AT108" s="25">
        <v>100.0</v>
      </c>
      <c r="AU108" s="26">
        <v>27.653871375741033</v>
      </c>
      <c r="AV108" s="25">
        <v>-28.57142857142857</v>
      </c>
      <c r="AW108" s="26">
        <v>-74.48494679457283</v>
      </c>
      <c r="AX108" s="27">
        <v>10.0</v>
      </c>
      <c r="AY108" s="27">
        <v>-69.88626401369518</v>
      </c>
      <c r="AZ108" s="34">
        <v>-72.62387637608653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ht="12.75" customHeight="1">
      <c r="A109" s="42" t="s">
        <v>60</v>
      </c>
      <c r="B109" s="25" t="str">
        <f t="shared" ref="B109:X109" si="245">IF(ISBLANK(AD16),IF(B89="","","***"),B89/AD16*100)</f>
        <v/>
      </c>
      <c r="C109" s="26" t="str">
        <f t="shared" si="245"/>
        <v/>
      </c>
      <c r="D109" s="27" t="str">
        <f t="shared" si="245"/>
        <v/>
      </c>
      <c r="E109" s="27" t="str">
        <f t="shared" si="245"/>
        <v/>
      </c>
      <c r="F109" s="25" t="str">
        <f t="shared" si="245"/>
        <v/>
      </c>
      <c r="G109" s="26" t="str">
        <f t="shared" si="245"/>
        <v/>
      </c>
      <c r="H109" s="27" t="str">
        <f t="shared" si="245"/>
        <v/>
      </c>
      <c r="I109" s="27" t="str">
        <f t="shared" si="245"/>
        <v/>
      </c>
      <c r="J109" s="25" t="str">
        <f t="shared" si="245"/>
        <v/>
      </c>
      <c r="K109" s="26" t="str">
        <f t="shared" si="245"/>
        <v/>
      </c>
      <c r="L109" s="27" t="str">
        <f t="shared" si="245"/>
        <v/>
      </c>
      <c r="M109" s="27" t="str">
        <f t="shared" si="245"/>
        <v/>
      </c>
      <c r="N109" s="25" t="str">
        <f t="shared" si="245"/>
        <v/>
      </c>
      <c r="O109" s="26" t="str">
        <f t="shared" si="245"/>
        <v/>
      </c>
      <c r="P109" s="27" t="str">
        <f t="shared" si="245"/>
        <v/>
      </c>
      <c r="Q109" s="27" t="str">
        <f t="shared" si="245"/>
        <v/>
      </c>
      <c r="R109" s="25">
        <f t="shared" si="245"/>
        <v>25</v>
      </c>
      <c r="S109" s="26">
        <f t="shared" si="245"/>
        <v>52.19597102</v>
      </c>
      <c r="T109" s="25">
        <f t="shared" si="245"/>
        <v>60</v>
      </c>
      <c r="U109" s="26">
        <f t="shared" si="245"/>
        <v>63.51140194</v>
      </c>
      <c r="V109" s="27">
        <f t="shared" si="245"/>
        <v>44.44444444</v>
      </c>
      <c r="W109" s="27">
        <f t="shared" si="245"/>
        <v>62.79302751</v>
      </c>
      <c r="X109" s="34">
        <f t="shared" si="245"/>
        <v>12.7028652</v>
      </c>
      <c r="Y109" s="1"/>
      <c r="Z109" s="1"/>
      <c r="AA109" s="1"/>
      <c r="AB109" s="1"/>
      <c r="AC109" s="42" t="s">
        <v>60</v>
      </c>
      <c r="AD109" s="25"/>
      <c r="AE109" s="26"/>
      <c r="AF109" s="27"/>
      <c r="AG109" s="27"/>
      <c r="AH109" s="25"/>
      <c r="AI109" s="26"/>
      <c r="AJ109" s="27"/>
      <c r="AK109" s="27"/>
      <c r="AL109" s="25"/>
      <c r="AM109" s="26"/>
      <c r="AN109" s="27"/>
      <c r="AO109" s="27"/>
      <c r="AP109" s="25"/>
      <c r="AQ109" s="26"/>
      <c r="AR109" s="27"/>
      <c r="AS109" s="27"/>
      <c r="AT109" s="25">
        <v>33.33333333333334</v>
      </c>
      <c r="AU109" s="26">
        <v>-16.49788140444784</v>
      </c>
      <c r="AV109" s="25">
        <v>150.0</v>
      </c>
      <c r="AW109" s="26">
        <v>53.661788055171826</v>
      </c>
      <c r="AX109" s="27">
        <v>80.0</v>
      </c>
      <c r="AY109" s="27">
        <v>45.88023534222273</v>
      </c>
      <c r="AZ109" s="34">
        <v>-18.955424809876263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ht="12.75" customHeight="1">
      <c r="A110" s="43">
        <v>12.0</v>
      </c>
      <c r="B110" s="25" t="str">
        <f t="shared" ref="B110:X110" si="246">IF(ISBLANK(AD17),IF(B90="","","***"),B90/AD17*100)</f>
        <v/>
      </c>
      <c r="C110" s="26" t="str">
        <f t="shared" si="246"/>
        <v/>
      </c>
      <c r="D110" s="27" t="str">
        <f t="shared" si="246"/>
        <v/>
      </c>
      <c r="E110" s="27" t="str">
        <f t="shared" si="246"/>
        <v/>
      </c>
      <c r="F110" s="25" t="str">
        <f t="shared" si="246"/>
        <v/>
      </c>
      <c r="G110" s="26" t="str">
        <f t="shared" si="246"/>
        <v/>
      </c>
      <c r="H110" s="27" t="str">
        <f t="shared" si="246"/>
        <v/>
      </c>
      <c r="I110" s="27" t="str">
        <f t="shared" si="246"/>
        <v/>
      </c>
      <c r="J110" s="25" t="str">
        <f t="shared" si="246"/>
        <v/>
      </c>
      <c r="K110" s="26" t="str">
        <f t="shared" si="246"/>
        <v/>
      </c>
      <c r="L110" s="27" t="str">
        <f t="shared" si="246"/>
        <v/>
      </c>
      <c r="M110" s="27" t="str">
        <f t="shared" si="246"/>
        <v/>
      </c>
      <c r="N110" s="25" t="str">
        <f t="shared" si="246"/>
        <v/>
      </c>
      <c r="O110" s="26" t="str">
        <f t="shared" si="246"/>
        <v/>
      </c>
      <c r="P110" s="27">
        <f t="shared" si="246"/>
        <v>0</v>
      </c>
      <c r="Q110" s="27">
        <f t="shared" si="246"/>
        <v>-15.22082391</v>
      </c>
      <c r="R110" s="25">
        <f t="shared" si="246"/>
        <v>150</v>
      </c>
      <c r="S110" s="26">
        <f t="shared" si="246"/>
        <v>238.759783</v>
      </c>
      <c r="T110" s="25">
        <f t="shared" si="246"/>
        <v>-25</v>
      </c>
      <c r="U110" s="26">
        <f t="shared" si="246"/>
        <v>-36.73609346</v>
      </c>
      <c r="V110" s="27">
        <f t="shared" si="246"/>
        <v>0</v>
      </c>
      <c r="W110" s="27">
        <f t="shared" si="246"/>
        <v>-34.50906668</v>
      </c>
      <c r="X110" s="34">
        <f t="shared" si="246"/>
        <v>-34.50906668</v>
      </c>
      <c r="Y110" s="1"/>
      <c r="Z110" s="1"/>
      <c r="AA110" s="1"/>
      <c r="AB110" s="1"/>
      <c r="AC110" s="43">
        <v>12.0</v>
      </c>
      <c r="AD110" s="25"/>
      <c r="AE110" s="26"/>
      <c r="AF110" s="27"/>
      <c r="AG110" s="27"/>
      <c r="AH110" s="25"/>
      <c r="AI110" s="26"/>
      <c r="AJ110" s="27"/>
      <c r="AK110" s="27"/>
      <c r="AL110" s="25"/>
      <c r="AM110" s="26"/>
      <c r="AN110" s="27"/>
      <c r="AO110" s="27"/>
      <c r="AP110" s="25"/>
      <c r="AQ110" s="26"/>
      <c r="AR110" s="27"/>
      <c r="AS110" s="27"/>
      <c r="AT110" s="25">
        <v>0.0</v>
      </c>
      <c r="AU110" s="26">
        <v>-38.75412508710343</v>
      </c>
      <c r="AV110" s="25">
        <v>71.42857142857142</v>
      </c>
      <c r="AW110" s="26">
        <v>153.7977906286788</v>
      </c>
      <c r="AX110" s="27">
        <v>66.66666666666666</v>
      </c>
      <c r="AY110" s="27">
        <v>147.99677873056277</v>
      </c>
      <c r="AZ110" s="34">
        <v>48.798067238337666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ht="12.75" customHeight="1">
      <c r="A111" s="43">
        <v>13.0</v>
      </c>
      <c r="B111" s="25" t="str">
        <f t="shared" ref="B111:X111" si="247">IF(ISBLANK(AD18),IF(B91="","","***"),B91/AD18*100)</f>
        <v/>
      </c>
      <c r="C111" s="26" t="str">
        <f t="shared" si="247"/>
        <v/>
      </c>
      <c r="D111" s="27" t="str">
        <f t="shared" si="247"/>
        <v/>
      </c>
      <c r="E111" s="27" t="str">
        <f t="shared" si="247"/>
        <v/>
      </c>
      <c r="F111" s="25" t="str">
        <f t="shared" si="247"/>
        <v/>
      </c>
      <c r="G111" s="26" t="str">
        <f t="shared" si="247"/>
        <v/>
      </c>
      <c r="H111" s="27" t="str">
        <f t="shared" si="247"/>
        <v/>
      </c>
      <c r="I111" s="27" t="str">
        <f t="shared" si="247"/>
        <v/>
      </c>
      <c r="J111" s="25" t="str">
        <f t="shared" si="247"/>
        <v/>
      </c>
      <c r="K111" s="26" t="str">
        <f t="shared" si="247"/>
        <v/>
      </c>
      <c r="L111" s="27" t="str">
        <f t="shared" si="247"/>
        <v/>
      </c>
      <c r="M111" s="27" t="str">
        <f t="shared" si="247"/>
        <v/>
      </c>
      <c r="N111" s="25" t="str">
        <f t="shared" si="247"/>
        <v/>
      </c>
      <c r="O111" s="26" t="str">
        <f t="shared" si="247"/>
        <v/>
      </c>
      <c r="P111" s="27" t="str">
        <f t="shared" si="247"/>
        <v/>
      </c>
      <c r="Q111" s="27" t="str">
        <f t="shared" si="247"/>
        <v/>
      </c>
      <c r="R111" s="25">
        <f t="shared" si="247"/>
        <v>-33.33333333</v>
      </c>
      <c r="S111" s="26">
        <f t="shared" si="247"/>
        <v>-12.20895473</v>
      </c>
      <c r="T111" s="25">
        <f t="shared" si="247"/>
        <v>12.5</v>
      </c>
      <c r="U111" s="26">
        <f t="shared" si="247"/>
        <v>115.9761924</v>
      </c>
      <c r="V111" s="27">
        <f t="shared" si="247"/>
        <v>0</v>
      </c>
      <c r="W111" s="27">
        <f t="shared" si="247"/>
        <v>112.1654942</v>
      </c>
      <c r="X111" s="34">
        <f t="shared" si="247"/>
        <v>112.1654942</v>
      </c>
      <c r="Y111" s="1"/>
      <c r="Z111" s="1"/>
      <c r="AA111" s="1"/>
      <c r="AB111" s="1"/>
      <c r="AC111" s="43">
        <v>13.0</v>
      </c>
      <c r="AD111" s="25"/>
      <c r="AE111" s="26"/>
      <c r="AF111" s="27"/>
      <c r="AG111" s="27"/>
      <c r="AH111" s="25"/>
      <c r="AI111" s="26"/>
      <c r="AJ111" s="27"/>
      <c r="AK111" s="27"/>
      <c r="AL111" s="25"/>
      <c r="AM111" s="26"/>
      <c r="AN111" s="27"/>
      <c r="AO111" s="27"/>
      <c r="AP111" s="25"/>
      <c r="AQ111" s="26"/>
      <c r="AR111" s="27"/>
      <c r="AS111" s="27"/>
      <c r="AT111" s="25">
        <v>200.0</v>
      </c>
      <c r="AU111" s="26">
        <v>238.42723906315393</v>
      </c>
      <c r="AV111" s="25">
        <v>14.285714285714292</v>
      </c>
      <c r="AW111" s="26">
        <v>-37.347610581156566</v>
      </c>
      <c r="AX111" s="27">
        <v>37.5</v>
      </c>
      <c r="AY111" s="27">
        <v>-35.79220391098845</v>
      </c>
      <c r="AZ111" s="34">
        <v>-53.30342102617341</v>
      </c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ht="12.75" customHeight="1">
      <c r="A112" s="43">
        <v>14.0</v>
      </c>
      <c r="B112" s="25" t="str">
        <f t="shared" ref="B112:X112" si="248">IF(ISBLANK(AD19),IF(B92="","","***"),B92/AD19*100)</f>
        <v/>
      </c>
      <c r="C112" s="26" t="str">
        <f t="shared" si="248"/>
        <v/>
      </c>
      <c r="D112" s="27" t="str">
        <f t="shared" si="248"/>
        <v/>
      </c>
      <c r="E112" s="27" t="str">
        <f t="shared" si="248"/>
        <v/>
      </c>
      <c r="F112" s="25" t="str">
        <f t="shared" si="248"/>
        <v/>
      </c>
      <c r="G112" s="26" t="str">
        <f t="shared" si="248"/>
        <v/>
      </c>
      <c r="H112" s="27" t="str">
        <f t="shared" si="248"/>
        <v/>
      </c>
      <c r="I112" s="27" t="str">
        <f t="shared" si="248"/>
        <v/>
      </c>
      <c r="J112" s="25" t="str">
        <f t="shared" si="248"/>
        <v/>
      </c>
      <c r="K112" s="26" t="str">
        <f t="shared" si="248"/>
        <v/>
      </c>
      <c r="L112" s="27" t="str">
        <f t="shared" si="248"/>
        <v/>
      </c>
      <c r="M112" s="27" t="str">
        <f t="shared" si="248"/>
        <v/>
      </c>
      <c r="N112" s="25" t="str">
        <f t="shared" si="248"/>
        <v/>
      </c>
      <c r="O112" s="26" t="str">
        <f t="shared" si="248"/>
        <v/>
      </c>
      <c r="P112" s="27" t="str">
        <f t="shared" si="248"/>
        <v/>
      </c>
      <c r="Q112" s="27" t="str">
        <f t="shared" si="248"/>
        <v/>
      </c>
      <c r="R112" s="25" t="str">
        <f t="shared" si="248"/>
        <v>***</v>
      </c>
      <c r="S112" s="26" t="str">
        <f t="shared" si="248"/>
        <v>***</v>
      </c>
      <c r="T112" s="25">
        <f t="shared" si="248"/>
        <v>-11.11111111</v>
      </c>
      <c r="U112" s="26">
        <f t="shared" si="248"/>
        <v>4.412392286</v>
      </c>
      <c r="V112" s="27">
        <f t="shared" si="248"/>
        <v>11.11111111</v>
      </c>
      <c r="W112" s="27">
        <f t="shared" si="248"/>
        <v>4.995294384</v>
      </c>
      <c r="X112" s="34">
        <f t="shared" si="248"/>
        <v>-5.504235054</v>
      </c>
      <c r="Y112" s="1"/>
      <c r="Z112" s="1"/>
      <c r="AA112" s="1"/>
      <c r="AB112" s="1"/>
      <c r="AC112" s="43">
        <v>14.0</v>
      </c>
      <c r="AD112" s="25"/>
      <c r="AE112" s="26"/>
      <c r="AF112" s="27"/>
      <c r="AG112" s="27"/>
      <c r="AH112" s="25"/>
      <c r="AI112" s="26"/>
      <c r="AJ112" s="27"/>
      <c r="AK112" s="27"/>
      <c r="AL112" s="25"/>
      <c r="AM112" s="26"/>
      <c r="AN112" s="27"/>
      <c r="AO112" s="27"/>
      <c r="AP112" s="25"/>
      <c r="AQ112" s="26"/>
      <c r="AR112" s="27"/>
      <c r="AS112" s="27"/>
      <c r="AT112" s="25"/>
      <c r="AU112" s="26"/>
      <c r="AV112" s="25">
        <v>200.0</v>
      </c>
      <c r="AW112" s="26">
        <v>410.47402287892965</v>
      </c>
      <c r="AX112" s="27">
        <v>200.0</v>
      </c>
      <c r="AY112" s="27">
        <v>410.47402287892965</v>
      </c>
      <c r="AZ112" s="34">
        <v>70.15800762630988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ht="12.75" customHeight="1">
      <c r="A113" s="45">
        <v>15.0</v>
      </c>
      <c r="B113" s="46" t="str">
        <f t="shared" ref="B113:X113" si="249">IF(ISBLANK(AD20),IF(B93="","","***"),B93/AD20*100)</f>
        <v/>
      </c>
      <c r="C113" s="47" t="str">
        <f t="shared" si="249"/>
        <v/>
      </c>
      <c r="D113" s="48" t="str">
        <f t="shared" si="249"/>
        <v/>
      </c>
      <c r="E113" s="48" t="str">
        <f t="shared" si="249"/>
        <v/>
      </c>
      <c r="F113" s="46" t="str">
        <f t="shared" si="249"/>
        <v/>
      </c>
      <c r="G113" s="47" t="str">
        <f t="shared" si="249"/>
        <v/>
      </c>
      <c r="H113" s="48" t="str">
        <f t="shared" si="249"/>
        <v/>
      </c>
      <c r="I113" s="48" t="str">
        <f t="shared" si="249"/>
        <v/>
      </c>
      <c r="J113" s="46" t="str">
        <f t="shared" si="249"/>
        <v/>
      </c>
      <c r="K113" s="47" t="str">
        <f t="shared" si="249"/>
        <v/>
      </c>
      <c r="L113" s="48" t="str">
        <f t="shared" si="249"/>
        <v/>
      </c>
      <c r="M113" s="48" t="str">
        <f t="shared" si="249"/>
        <v/>
      </c>
      <c r="N113" s="46" t="str">
        <f t="shared" si="249"/>
        <v/>
      </c>
      <c r="O113" s="47" t="str">
        <f t="shared" si="249"/>
        <v/>
      </c>
      <c r="P113" s="48" t="str">
        <f t="shared" si="249"/>
        <v/>
      </c>
      <c r="Q113" s="48" t="str">
        <f t="shared" si="249"/>
        <v/>
      </c>
      <c r="R113" s="46" t="str">
        <f t="shared" si="249"/>
        <v>***</v>
      </c>
      <c r="S113" s="47" t="str">
        <f t="shared" si="249"/>
        <v>***</v>
      </c>
      <c r="T113" s="46">
        <f t="shared" si="249"/>
        <v>0</v>
      </c>
      <c r="U113" s="47">
        <f t="shared" si="249"/>
        <v>71.83987788</v>
      </c>
      <c r="V113" s="48">
        <f t="shared" si="249"/>
        <v>12.5</v>
      </c>
      <c r="W113" s="48">
        <f t="shared" si="249"/>
        <v>72.52464029</v>
      </c>
      <c r="X113" s="54">
        <f t="shared" si="249"/>
        <v>53.35523582</v>
      </c>
      <c r="Y113" s="1"/>
      <c r="Z113" s="1"/>
      <c r="AA113" s="1"/>
      <c r="AB113" s="1"/>
      <c r="AC113" s="45">
        <v>15.0</v>
      </c>
      <c r="AD113" s="46"/>
      <c r="AE113" s="47"/>
      <c r="AF113" s="48"/>
      <c r="AG113" s="48"/>
      <c r="AH113" s="46"/>
      <c r="AI113" s="47"/>
      <c r="AJ113" s="48"/>
      <c r="AK113" s="48"/>
      <c r="AL113" s="46"/>
      <c r="AM113" s="47"/>
      <c r="AN113" s="48"/>
      <c r="AO113" s="48"/>
      <c r="AP113" s="46"/>
      <c r="AQ113" s="47"/>
      <c r="AR113" s="48"/>
      <c r="AS113" s="48"/>
      <c r="AT113" s="46"/>
      <c r="AU113" s="47"/>
      <c r="AV113" s="46">
        <v>33.33333333333334</v>
      </c>
      <c r="AW113" s="47">
        <v>-17.97374188114165</v>
      </c>
      <c r="AX113" s="48">
        <v>33.33333333333334</v>
      </c>
      <c r="AY113" s="48">
        <v>-17.97374188114165</v>
      </c>
      <c r="AZ113" s="54">
        <v>-38.48030641085624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ht="12.75" customHeight="1">
      <c r="A114" s="55" t="s">
        <v>17</v>
      </c>
      <c r="B114" s="57">
        <f t="shared" ref="B114:X114" si="250">IF(ISBLANK(AD21),IF(B94="","","***"),B94/AD21*100)</f>
        <v>-33.87618343</v>
      </c>
      <c r="C114" s="58">
        <f t="shared" si="250"/>
        <v>-27.01125835</v>
      </c>
      <c r="D114" s="59">
        <f t="shared" si="250"/>
        <v>4.860372983</v>
      </c>
      <c r="E114" s="59">
        <f t="shared" si="250"/>
        <v>4.238134402</v>
      </c>
      <c r="F114" s="57">
        <f t="shared" si="250"/>
        <v>5.921424534</v>
      </c>
      <c r="G114" s="58">
        <f t="shared" si="250"/>
        <v>4.943521319</v>
      </c>
      <c r="H114" s="59">
        <f t="shared" si="250"/>
        <v>2.077687444</v>
      </c>
      <c r="I114" s="59">
        <f t="shared" si="250"/>
        <v>0.9018770721</v>
      </c>
      <c r="J114" s="57">
        <f t="shared" si="250"/>
        <v>-2.797589429</v>
      </c>
      <c r="K114" s="58">
        <f t="shared" si="250"/>
        <v>-3.02336177</v>
      </c>
      <c r="L114" s="59">
        <f t="shared" si="250"/>
        <v>-6.56341052</v>
      </c>
      <c r="M114" s="59">
        <f t="shared" si="250"/>
        <v>-6.540045518</v>
      </c>
      <c r="N114" s="57">
        <f t="shared" si="250"/>
        <v>-5.131195335</v>
      </c>
      <c r="O114" s="58">
        <f t="shared" si="250"/>
        <v>-5.07622342</v>
      </c>
      <c r="P114" s="59">
        <f t="shared" si="250"/>
        <v>-2.780536246</v>
      </c>
      <c r="Q114" s="59">
        <f t="shared" si="250"/>
        <v>-3.570114978</v>
      </c>
      <c r="R114" s="57">
        <f t="shared" si="250"/>
        <v>-2.216748768</v>
      </c>
      <c r="S114" s="58">
        <f t="shared" si="250"/>
        <v>-1.440363594</v>
      </c>
      <c r="T114" s="57">
        <f t="shared" si="250"/>
        <v>10.47619048</v>
      </c>
      <c r="U114" s="58">
        <f t="shared" si="250"/>
        <v>26.07816049</v>
      </c>
      <c r="V114" s="59">
        <f t="shared" si="250"/>
        <v>-7.625617683</v>
      </c>
      <c r="W114" s="59">
        <f t="shared" si="250"/>
        <v>4.568756702</v>
      </c>
      <c r="X114" s="64">
        <f t="shared" si="250"/>
        <v>13.20103483</v>
      </c>
      <c r="Y114" s="1"/>
      <c r="Z114" s="1"/>
      <c r="AA114" s="1"/>
      <c r="AB114" s="1"/>
      <c r="AC114" s="55" t="s">
        <v>17</v>
      </c>
      <c r="AD114" s="57">
        <v>160.5522282001827</v>
      </c>
      <c r="AE114" s="58">
        <v>116.76463423315727</v>
      </c>
      <c r="AF114" s="59">
        <v>33.14035764826966</v>
      </c>
      <c r="AG114" s="59">
        <v>38.55197137284719</v>
      </c>
      <c r="AH114" s="57">
        <v>11.450622145219725</v>
      </c>
      <c r="AI114" s="58">
        <v>13.312430445321183</v>
      </c>
      <c r="AJ114" s="59">
        <v>-1.0260558583106274</v>
      </c>
      <c r="AK114" s="59">
        <v>0.08965206183604835</v>
      </c>
      <c r="AL114" s="57">
        <v>-7.587369711833233</v>
      </c>
      <c r="AM114" s="58">
        <v>-6.950070741509521</v>
      </c>
      <c r="AN114" s="59">
        <v>-10.610006854009598</v>
      </c>
      <c r="AO114" s="59">
        <v>-10.34281303196677</v>
      </c>
      <c r="AP114" s="57">
        <v>-11.174414087789714</v>
      </c>
      <c r="AQ114" s="58">
        <v>-10.952435129958573</v>
      </c>
      <c r="AR114" s="59">
        <v>-10.169491525423723</v>
      </c>
      <c r="AS114" s="59">
        <v>-9.63394685479689</v>
      </c>
      <c r="AT114" s="57">
        <v>7.124010554089708</v>
      </c>
      <c r="AU114" s="58">
        <v>3.8571752239847115</v>
      </c>
      <c r="AV114" s="57">
        <v>36.363636363636374</v>
      </c>
      <c r="AW114" s="58">
        <v>56.16774720693172</v>
      </c>
      <c r="AX114" s="59">
        <v>16.08890533761</v>
      </c>
      <c r="AY114" s="59">
        <v>5.461570008405559</v>
      </c>
      <c r="AZ114" s="64">
        <v>-9.15447974834288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</sheetData>
  <mergeCells count="95">
    <mergeCell ref="BV4:BW4"/>
    <mergeCell ref="BX4:BY4"/>
    <mergeCell ref="BZ4:CB4"/>
    <mergeCell ref="BH4:BI4"/>
    <mergeCell ref="BJ4:BK4"/>
    <mergeCell ref="BL4:BM4"/>
    <mergeCell ref="BN4:BO4"/>
    <mergeCell ref="BP4:BQ4"/>
    <mergeCell ref="BR4:BS4"/>
    <mergeCell ref="BT4:BU4"/>
    <mergeCell ref="P77:Q77"/>
    <mergeCell ref="R77:S77"/>
    <mergeCell ref="B23:W23"/>
    <mergeCell ref="B40:W40"/>
    <mergeCell ref="B57:W57"/>
    <mergeCell ref="A77:A78"/>
    <mergeCell ref="B77:C77"/>
    <mergeCell ref="D77:E77"/>
    <mergeCell ref="F77:G77"/>
    <mergeCell ref="T77:U77"/>
    <mergeCell ref="L77:M77"/>
    <mergeCell ref="N77:O77"/>
    <mergeCell ref="A97:A98"/>
    <mergeCell ref="B97:C97"/>
    <mergeCell ref="D97:E97"/>
    <mergeCell ref="F97:G97"/>
    <mergeCell ref="H97:I97"/>
    <mergeCell ref="N97:O97"/>
    <mergeCell ref="J97:K97"/>
    <mergeCell ref="L97:M97"/>
    <mergeCell ref="P97:Q97"/>
    <mergeCell ref="R97:S97"/>
    <mergeCell ref="T97:U97"/>
    <mergeCell ref="V97:X97"/>
    <mergeCell ref="AC97:AC98"/>
    <mergeCell ref="AR97:AS97"/>
    <mergeCell ref="AT97:AU97"/>
    <mergeCell ref="AV97:AW97"/>
    <mergeCell ref="AX97:AZ97"/>
    <mergeCell ref="AD97:AE97"/>
    <mergeCell ref="AF97:AG97"/>
    <mergeCell ref="AH97:AI97"/>
    <mergeCell ref="AJ97:AK97"/>
    <mergeCell ref="AL97:AM97"/>
    <mergeCell ref="AN97:AO97"/>
    <mergeCell ref="AP97:AQ97"/>
    <mergeCell ref="N4:O4"/>
    <mergeCell ref="P4:Q4"/>
    <mergeCell ref="R4:S4"/>
    <mergeCell ref="T4:U4"/>
    <mergeCell ref="V4:X4"/>
    <mergeCell ref="Y4:AA4"/>
    <mergeCell ref="AC4:AC5"/>
    <mergeCell ref="AR4:AS4"/>
    <mergeCell ref="AT4:AU4"/>
    <mergeCell ref="AV4:AW4"/>
    <mergeCell ref="AX4:AZ4"/>
    <mergeCell ref="BA4:BC4"/>
    <mergeCell ref="BE4:BE5"/>
    <mergeCell ref="BF4:BG4"/>
    <mergeCell ref="A4:A5"/>
    <mergeCell ref="B4:C4"/>
    <mergeCell ref="D4:E4"/>
    <mergeCell ref="F4:G4"/>
    <mergeCell ref="H4:I4"/>
    <mergeCell ref="J4:K4"/>
    <mergeCell ref="L4:M4"/>
    <mergeCell ref="AD23:AY23"/>
    <mergeCell ref="AD40:AY40"/>
    <mergeCell ref="AD57:AY57"/>
    <mergeCell ref="AD4:AE4"/>
    <mergeCell ref="AF4:AG4"/>
    <mergeCell ref="AH4:AI4"/>
    <mergeCell ref="AJ4:AK4"/>
    <mergeCell ref="AL4:AM4"/>
    <mergeCell ref="AN4:AO4"/>
    <mergeCell ref="AP4:AQ4"/>
    <mergeCell ref="BF23:CA23"/>
    <mergeCell ref="BF40:CA40"/>
    <mergeCell ref="BF57:CA57"/>
    <mergeCell ref="AJ77:AK77"/>
    <mergeCell ref="AL77:AM77"/>
    <mergeCell ref="AN77:AO77"/>
    <mergeCell ref="AP77:AQ77"/>
    <mergeCell ref="AR77:AS77"/>
    <mergeCell ref="AT77:AU77"/>
    <mergeCell ref="AV77:AW77"/>
    <mergeCell ref="AX77:AZ77"/>
    <mergeCell ref="H77:I77"/>
    <mergeCell ref="J77:K77"/>
    <mergeCell ref="V77:X77"/>
    <mergeCell ref="AC77:AC78"/>
    <mergeCell ref="AD77:AE77"/>
    <mergeCell ref="AF77:AG77"/>
    <mergeCell ref="AH77:AI77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17.0"/>
    <col customWidth="1" min="2" max="7" width="17.14"/>
    <col customWidth="1" min="8" max="8" width="9.14"/>
    <col customWidth="1" min="9" max="9" width="16.86"/>
    <col customWidth="1" min="10" max="10" width="10.29"/>
    <col customWidth="1" min="11" max="11" width="9.57"/>
    <col customWidth="1" min="12" max="12" width="10.57"/>
    <col customWidth="1" min="13" max="13" width="11.43"/>
    <col customWidth="1" min="14" max="14" width="12.71"/>
    <col customWidth="1" min="15" max="15" width="9.71"/>
    <col customWidth="1" min="16" max="17" width="9.57"/>
    <col customWidth="1" min="18" max="18" width="9.0"/>
    <col customWidth="1" min="19" max="22" width="9.14"/>
    <col customWidth="1" min="23" max="23" width="16.86"/>
    <col customWidth="1" min="24" max="24" width="10.29"/>
    <col customWidth="1" min="25" max="25" width="9.57"/>
    <col customWidth="1" min="26" max="26" width="10.57"/>
    <col customWidth="1" min="27" max="27" width="11.43"/>
    <col customWidth="1" min="28" max="28" width="12.71"/>
    <col customWidth="1" min="29" max="29" width="8.43"/>
    <col customWidth="1" min="30" max="31" width="9.57"/>
    <col customWidth="1" min="32" max="32" width="9.0"/>
    <col customWidth="1" min="33" max="35" width="11.14"/>
    <col customWidth="1" min="36" max="64" width="8.71"/>
  </cols>
  <sheetData>
    <row r="1" ht="12.75" customHeight="1">
      <c r="A1" s="1" t="s">
        <v>62</v>
      </c>
      <c r="B1" s="1"/>
      <c r="C1" s="1"/>
      <c r="D1" s="1"/>
      <c r="E1" s="1"/>
      <c r="F1" s="1"/>
      <c r="G1" s="1"/>
      <c r="H1" s="1"/>
      <c r="I1" s="1" t="s">
        <v>63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64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2" t="s">
        <v>4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2" t="s">
        <v>5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ht="29.25" customHeight="1">
      <c r="A4" s="165" t="s">
        <v>65</v>
      </c>
      <c r="B4" s="166" t="s">
        <v>66</v>
      </c>
      <c r="C4" s="9"/>
      <c r="D4" s="8"/>
      <c r="E4" s="166" t="s">
        <v>67</v>
      </c>
      <c r="F4" s="9"/>
      <c r="G4" s="8"/>
      <c r="H4" s="1"/>
      <c r="I4" s="165" t="s">
        <v>65</v>
      </c>
      <c r="J4" s="166" t="s">
        <v>66</v>
      </c>
      <c r="K4" s="9"/>
      <c r="L4" s="8"/>
      <c r="M4" s="166" t="s">
        <v>67</v>
      </c>
      <c r="N4" s="9"/>
      <c r="O4" s="8"/>
      <c r="P4" s="166" t="s">
        <v>66</v>
      </c>
      <c r="Q4" s="9"/>
      <c r="R4" s="8"/>
      <c r="S4" s="166" t="s">
        <v>67</v>
      </c>
      <c r="T4" s="9"/>
      <c r="U4" s="8"/>
      <c r="V4" s="1"/>
      <c r="W4" s="165" t="s">
        <v>65</v>
      </c>
      <c r="X4" s="166" t="s">
        <v>66</v>
      </c>
      <c r="Y4" s="9"/>
      <c r="Z4" s="8"/>
      <c r="AA4" s="166" t="s">
        <v>67</v>
      </c>
      <c r="AB4" s="9"/>
      <c r="AC4" s="8"/>
      <c r="AD4" s="166" t="s">
        <v>66</v>
      </c>
      <c r="AE4" s="9"/>
      <c r="AF4" s="8"/>
      <c r="AG4" s="166" t="s">
        <v>67</v>
      </c>
      <c r="AH4" s="9"/>
      <c r="AI4" s="8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ht="12.75" customHeight="1">
      <c r="A5" s="167"/>
      <c r="B5" s="168" t="s">
        <v>68</v>
      </c>
      <c r="C5" s="168" t="s">
        <v>69</v>
      </c>
      <c r="D5" s="169" t="s">
        <v>17</v>
      </c>
      <c r="E5" s="168" t="s">
        <v>68</v>
      </c>
      <c r="F5" s="168" t="s">
        <v>69</v>
      </c>
      <c r="G5" s="169" t="s">
        <v>17</v>
      </c>
      <c r="H5" s="1"/>
      <c r="I5" s="167"/>
      <c r="J5" s="168" t="s">
        <v>68</v>
      </c>
      <c r="K5" s="168" t="s">
        <v>69</v>
      </c>
      <c r="L5" s="169" t="s">
        <v>17</v>
      </c>
      <c r="M5" s="168" t="s">
        <v>68</v>
      </c>
      <c r="N5" s="168" t="s">
        <v>69</v>
      </c>
      <c r="O5" s="169" t="s">
        <v>17</v>
      </c>
      <c r="P5" s="170" t="s">
        <v>70</v>
      </c>
      <c r="Q5" s="170" t="s">
        <v>71</v>
      </c>
      <c r="R5" s="169" t="s">
        <v>17</v>
      </c>
      <c r="S5" s="170" t="s">
        <v>72</v>
      </c>
      <c r="T5" s="170" t="s">
        <v>71</v>
      </c>
      <c r="U5" s="169" t="s">
        <v>17</v>
      </c>
      <c r="V5" s="1"/>
      <c r="W5" s="167"/>
      <c r="X5" s="168" t="s">
        <v>68</v>
      </c>
      <c r="Y5" s="168" t="s">
        <v>69</v>
      </c>
      <c r="Z5" s="169" t="s">
        <v>17</v>
      </c>
      <c r="AA5" s="168" t="s">
        <v>68</v>
      </c>
      <c r="AB5" s="168" t="s">
        <v>69</v>
      </c>
      <c r="AC5" s="169" t="s">
        <v>17</v>
      </c>
      <c r="AD5" s="170" t="s">
        <v>70</v>
      </c>
      <c r="AE5" s="170" t="s">
        <v>71</v>
      </c>
      <c r="AF5" s="169" t="s">
        <v>17</v>
      </c>
      <c r="AG5" s="170" t="s">
        <v>72</v>
      </c>
      <c r="AH5" s="170" t="s">
        <v>71</v>
      </c>
      <c r="AI5" s="169" t="s">
        <v>17</v>
      </c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ht="12.75" customHeight="1">
      <c r="A6" s="171" t="s">
        <v>73</v>
      </c>
      <c r="B6" s="172">
        <v>0.0</v>
      </c>
      <c r="C6" s="173">
        <f t="shared" ref="C6:C21" si="1">D6-B6</f>
        <v>3763</v>
      </c>
      <c r="D6" s="174">
        <v>3763.0</v>
      </c>
      <c r="E6" s="172">
        <v>0.0</v>
      </c>
      <c r="F6" s="22">
        <f t="shared" ref="F6:F21" si="2">G6-E6</f>
        <v>20807.61631</v>
      </c>
      <c r="G6" s="175">
        <v>20807.61630500576</v>
      </c>
      <c r="H6" s="1"/>
      <c r="I6" s="171" t="s">
        <v>73</v>
      </c>
      <c r="J6" s="172"/>
      <c r="K6" s="173">
        <f t="shared" ref="K6:K22" si="3">L6-J6</f>
        <v>4719</v>
      </c>
      <c r="L6" s="174">
        <v>4719.0</v>
      </c>
      <c r="M6" s="172">
        <v>0.0</v>
      </c>
      <c r="N6" s="22">
        <f t="shared" ref="N6:N22" si="4">O6-M6</f>
        <v>22388.99917</v>
      </c>
      <c r="O6" s="174">
        <v>22388.999173224693</v>
      </c>
      <c r="P6" s="172">
        <v>0.0</v>
      </c>
      <c r="Q6" s="173">
        <f t="shared" ref="Q6:Q22" si="5">R6-P6</f>
        <v>4719</v>
      </c>
      <c r="R6" s="174">
        <v>4719.0</v>
      </c>
      <c r="S6" s="172">
        <v>0.0</v>
      </c>
      <c r="T6" s="22">
        <f t="shared" ref="T6:T22" si="6">U6-S6</f>
        <v>22388.99917</v>
      </c>
      <c r="U6" s="176">
        <v>22388.999173224693</v>
      </c>
      <c r="V6" s="1"/>
      <c r="W6" s="171" t="s">
        <v>74</v>
      </c>
      <c r="X6" s="172"/>
      <c r="Y6" s="173">
        <v>1408.0</v>
      </c>
      <c r="Z6" s="26">
        <f t="shared" ref="Z6:Z22" si="7">X6+Y6</f>
        <v>1408</v>
      </c>
      <c r="AA6" s="172"/>
      <c r="AB6" s="22">
        <v>10677.055218</v>
      </c>
      <c r="AC6" s="26">
        <f t="shared" ref="AC6:AC22" si="8">SUM(AA6:AB6)</f>
        <v>10677.05522</v>
      </c>
      <c r="AD6" s="172"/>
      <c r="AE6" s="173">
        <v>1408.0</v>
      </c>
      <c r="AF6" s="26">
        <f t="shared" ref="AF6:AF22" si="9">AD6+AE6</f>
        <v>1408</v>
      </c>
      <c r="AG6" s="172"/>
      <c r="AH6" s="22">
        <v>10677.055218</v>
      </c>
      <c r="AI6" s="34">
        <f t="shared" ref="AI6:AI22" si="10">AG6+AH6</f>
        <v>10677.05522</v>
      </c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ht="12.75" customHeight="1">
      <c r="A7" s="177" t="s">
        <v>75</v>
      </c>
      <c r="B7" s="178">
        <v>9487.0</v>
      </c>
      <c r="C7" s="27">
        <f t="shared" si="1"/>
        <v>12846</v>
      </c>
      <c r="D7" s="26">
        <v>22333.0</v>
      </c>
      <c r="E7" s="25">
        <v>53161.6180040624</v>
      </c>
      <c r="F7" s="27">
        <f t="shared" si="2"/>
        <v>87393.95874</v>
      </c>
      <c r="G7" s="26">
        <v>140555.576740373</v>
      </c>
      <c r="H7" s="1"/>
      <c r="I7" s="177" t="s">
        <v>76</v>
      </c>
      <c r="J7" s="178">
        <v>14309.0</v>
      </c>
      <c r="K7" s="27">
        <f t="shared" si="3"/>
        <v>15359</v>
      </c>
      <c r="L7" s="26">
        <v>29668.0</v>
      </c>
      <c r="M7" s="25">
        <v>58939.841082212886</v>
      </c>
      <c r="N7" s="27">
        <f t="shared" si="4"/>
        <v>93129.19455</v>
      </c>
      <c r="O7" s="26">
        <v>152069.03563161136</v>
      </c>
      <c r="P7" s="178">
        <v>6881.0</v>
      </c>
      <c r="Q7" s="27">
        <f t="shared" si="5"/>
        <v>22787</v>
      </c>
      <c r="R7" s="26">
        <v>29668.0</v>
      </c>
      <c r="S7" s="25">
        <v>28995.992021690465</v>
      </c>
      <c r="T7" s="27">
        <f t="shared" si="6"/>
        <v>123073.0436</v>
      </c>
      <c r="U7" s="34">
        <v>152069.03563161136</v>
      </c>
      <c r="V7" s="1"/>
      <c r="W7" s="177" t="s">
        <v>76</v>
      </c>
      <c r="X7" s="178">
        <v>7659.0</v>
      </c>
      <c r="Y7" s="179">
        <v>11022.0</v>
      </c>
      <c r="Z7" s="26">
        <f t="shared" si="7"/>
        <v>18681</v>
      </c>
      <c r="AA7" s="25">
        <v>58891.697049999995</v>
      </c>
      <c r="AB7" s="27">
        <v>96392.448141</v>
      </c>
      <c r="AC7" s="26">
        <f t="shared" si="8"/>
        <v>155284.1452</v>
      </c>
      <c r="AD7" s="178">
        <v>3397.0</v>
      </c>
      <c r="AE7" s="179">
        <v>15284.0</v>
      </c>
      <c r="AF7" s="26">
        <f t="shared" si="9"/>
        <v>18681</v>
      </c>
      <c r="AG7" s="25">
        <v>27714.711115000002</v>
      </c>
      <c r="AH7" s="27">
        <v>127569.43407599999</v>
      </c>
      <c r="AI7" s="34">
        <f t="shared" si="10"/>
        <v>155284.1452</v>
      </c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ht="12.75" customHeight="1">
      <c r="A8" s="177" t="s">
        <v>77</v>
      </c>
      <c r="B8" s="178">
        <v>1677.0</v>
      </c>
      <c r="C8" s="27">
        <f t="shared" si="1"/>
        <v>82</v>
      </c>
      <c r="D8" s="26">
        <v>1759.0</v>
      </c>
      <c r="E8" s="25">
        <v>12854.4696392666</v>
      </c>
      <c r="F8" s="27">
        <f t="shared" si="2"/>
        <v>683.6149235</v>
      </c>
      <c r="G8" s="26">
        <v>13538.0845628007</v>
      </c>
      <c r="H8" s="1"/>
      <c r="I8" s="177" t="s">
        <v>78</v>
      </c>
      <c r="J8" s="178">
        <v>2045.0</v>
      </c>
      <c r="K8" s="27">
        <f t="shared" si="3"/>
        <v>92</v>
      </c>
      <c r="L8" s="26">
        <v>2137.0</v>
      </c>
      <c r="M8" s="25">
        <v>13925.418908853713</v>
      </c>
      <c r="N8" s="27">
        <f t="shared" si="4"/>
        <v>703.1222901</v>
      </c>
      <c r="O8" s="26">
        <v>14628.541198992389</v>
      </c>
      <c r="P8" s="178">
        <v>1681.0</v>
      </c>
      <c r="Q8" s="27">
        <f t="shared" si="5"/>
        <v>456</v>
      </c>
      <c r="R8" s="26">
        <v>2137.0</v>
      </c>
      <c r="S8" s="25">
        <v>10925.459623806097</v>
      </c>
      <c r="T8" s="27">
        <f t="shared" si="6"/>
        <v>3703.081575</v>
      </c>
      <c r="U8" s="34">
        <v>14628.541198992389</v>
      </c>
      <c r="V8" s="1"/>
      <c r="W8" s="177" t="s">
        <v>78</v>
      </c>
      <c r="X8" s="178">
        <v>1611.0</v>
      </c>
      <c r="Y8" s="179">
        <v>68.0</v>
      </c>
      <c r="Z8" s="26">
        <f t="shared" si="7"/>
        <v>1679</v>
      </c>
      <c r="AA8" s="25">
        <v>15322.293983</v>
      </c>
      <c r="AB8" s="27">
        <v>827.0824920000014</v>
      </c>
      <c r="AC8" s="26">
        <f t="shared" si="8"/>
        <v>16149.37648</v>
      </c>
      <c r="AD8" s="178">
        <v>1160.0</v>
      </c>
      <c r="AE8" s="179">
        <v>519.0</v>
      </c>
      <c r="AF8" s="26">
        <f t="shared" si="9"/>
        <v>1679</v>
      </c>
      <c r="AG8" s="25">
        <v>10611.726169</v>
      </c>
      <c r="AH8" s="27">
        <v>5537.650306000001</v>
      </c>
      <c r="AI8" s="34">
        <f t="shared" si="10"/>
        <v>16149.37648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ht="12.75" customHeight="1">
      <c r="A9" s="177" t="s">
        <v>79</v>
      </c>
      <c r="B9" s="178">
        <v>1718.0</v>
      </c>
      <c r="C9" s="27">
        <f t="shared" si="1"/>
        <v>206</v>
      </c>
      <c r="D9" s="26">
        <v>1924.0</v>
      </c>
      <c r="E9" s="25">
        <v>13822.0111644258</v>
      </c>
      <c r="F9" s="27">
        <f t="shared" si="2"/>
        <v>1301.737551</v>
      </c>
      <c r="G9" s="26">
        <v>15123.7487153993</v>
      </c>
      <c r="H9" s="1"/>
      <c r="I9" s="177" t="s">
        <v>80</v>
      </c>
      <c r="J9" s="178">
        <v>2770.0</v>
      </c>
      <c r="K9" s="27">
        <f t="shared" si="3"/>
        <v>298</v>
      </c>
      <c r="L9" s="26">
        <v>3068.0</v>
      </c>
      <c r="M9" s="25">
        <v>20365.71561606038</v>
      </c>
      <c r="N9" s="27">
        <f t="shared" si="4"/>
        <v>2145.918683</v>
      </c>
      <c r="O9" s="26">
        <v>22511.634299122346</v>
      </c>
      <c r="P9" s="178">
        <v>1797.0</v>
      </c>
      <c r="Q9" s="27">
        <f t="shared" si="5"/>
        <v>1271</v>
      </c>
      <c r="R9" s="26">
        <v>3068.0</v>
      </c>
      <c r="S9" s="25">
        <v>15047.206757477295</v>
      </c>
      <c r="T9" s="27">
        <f t="shared" si="6"/>
        <v>7464.427542</v>
      </c>
      <c r="U9" s="34">
        <v>22511.634299122346</v>
      </c>
      <c r="V9" s="1"/>
      <c r="W9" s="177" t="s">
        <v>80</v>
      </c>
      <c r="X9" s="178">
        <v>2094.0</v>
      </c>
      <c r="Y9" s="179">
        <v>257.0</v>
      </c>
      <c r="Z9" s="26">
        <f t="shared" si="7"/>
        <v>2351</v>
      </c>
      <c r="AA9" s="25">
        <v>22506.802875</v>
      </c>
      <c r="AB9" s="27">
        <v>2484.9808790000025</v>
      </c>
      <c r="AC9" s="26">
        <f t="shared" si="8"/>
        <v>24991.78375</v>
      </c>
      <c r="AD9" s="178">
        <v>1414.0</v>
      </c>
      <c r="AE9" s="179">
        <v>937.0</v>
      </c>
      <c r="AF9" s="26">
        <f t="shared" si="9"/>
        <v>2351</v>
      </c>
      <c r="AG9" s="25">
        <v>16169.270944</v>
      </c>
      <c r="AH9" s="27">
        <v>8822.512810000004</v>
      </c>
      <c r="AI9" s="34">
        <f t="shared" si="10"/>
        <v>24991.78375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ht="12.75" customHeight="1">
      <c r="A10" s="177" t="s">
        <v>81</v>
      </c>
      <c r="B10" s="178">
        <v>2562.0</v>
      </c>
      <c r="C10" s="27">
        <f t="shared" si="1"/>
        <v>292</v>
      </c>
      <c r="D10" s="26">
        <v>2854.0</v>
      </c>
      <c r="E10" s="25">
        <v>20586.3652796601</v>
      </c>
      <c r="F10" s="27">
        <f t="shared" si="2"/>
        <v>3308.187437</v>
      </c>
      <c r="G10" s="26">
        <v>23894.552716709</v>
      </c>
      <c r="H10" s="1"/>
      <c r="I10" s="177" t="s">
        <v>82</v>
      </c>
      <c r="J10" s="178">
        <v>2876.0</v>
      </c>
      <c r="K10" s="27">
        <f t="shared" si="3"/>
        <v>396</v>
      </c>
      <c r="L10" s="26">
        <v>3272.0</v>
      </c>
      <c r="M10" s="25">
        <v>20533.76497151373</v>
      </c>
      <c r="N10" s="27">
        <f t="shared" si="4"/>
        <v>3822.381218</v>
      </c>
      <c r="O10" s="26">
        <v>24356.146189451654</v>
      </c>
      <c r="P10" s="178">
        <v>2361.0</v>
      </c>
      <c r="Q10" s="27">
        <f t="shared" si="5"/>
        <v>911</v>
      </c>
      <c r="R10" s="26">
        <v>3272.0</v>
      </c>
      <c r="S10" s="25">
        <v>15796.497613627596</v>
      </c>
      <c r="T10" s="27">
        <f t="shared" si="6"/>
        <v>8559.648576</v>
      </c>
      <c r="U10" s="34">
        <v>24356.146189451654</v>
      </c>
      <c r="V10" s="1"/>
      <c r="W10" s="177" t="s">
        <v>82</v>
      </c>
      <c r="X10" s="178">
        <v>2476.0</v>
      </c>
      <c r="Y10" s="179">
        <v>369.0</v>
      </c>
      <c r="Z10" s="26">
        <f t="shared" si="7"/>
        <v>2845</v>
      </c>
      <c r="AA10" s="25">
        <v>22344.375856000006</v>
      </c>
      <c r="AB10" s="27">
        <v>4088.4931519999955</v>
      </c>
      <c r="AC10" s="26">
        <f t="shared" si="8"/>
        <v>26432.86901</v>
      </c>
      <c r="AD10" s="178">
        <v>1963.0</v>
      </c>
      <c r="AE10" s="179">
        <v>882.0</v>
      </c>
      <c r="AF10" s="26">
        <f t="shared" si="9"/>
        <v>2845</v>
      </c>
      <c r="AG10" s="25">
        <v>17002.365963</v>
      </c>
      <c r="AH10" s="27">
        <v>9430.503045000001</v>
      </c>
      <c r="AI10" s="34">
        <f t="shared" si="10"/>
        <v>26432.86901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</row>
    <row r="11" ht="12.75" customHeight="1">
      <c r="A11" s="177" t="s">
        <v>83</v>
      </c>
      <c r="B11" s="178">
        <v>2127.0</v>
      </c>
      <c r="C11" s="27">
        <f t="shared" si="1"/>
        <v>332</v>
      </c>
      <c r="D11" s="26">
        <v>2459.0</v>
      </c>
      <c r="E11" s="25">
        <v>19505.6701126731</v>
      </c>
      <c r="F11" s="27">
        <f t="shared" si="2"/>
        <v>2786.543995</v>
      </c>
      <c r="G11" s="26">
        <v>22292.2141079727</v>
      </c>
      <c r="H11" s="1"/>
      <c r="I11" s="177" t="s">
        <v>84</v>
      </c>
      <c r="J11" s="178">
        <v>2264.0</v>
      </c>
      <c r="K11" s="27">
        <f t="shared" si="3"/>
        <v>452</v>
      </c>
      <c r="L11" s="26">
        <v>2716.0</v>
      </c>
      <c r="M11" s="25">
        <v>19921.553341489092</v>
      </c>
      <c r="N11" s="27">
        <f t="shared" si="4"/>
        <v>3563.422642</v>
      </c>
      <c r="O11" s="26">
        <v>23484.97598367631</v>
      </c>
      <c r="P11" s="178">
        <v>1802.0</v>
      </c>
      <c r="Q11" s="27">
        <f t="shared" si="5"/>
        <v>914</v>
      </c>
      <c r="R11" s="26">
        <v>2716.0</v>
      </c>
      <c r="S11" s="25">
        <v>15488.602164525659</v>
      </c>
      <c r="T11" s="27">
        <f t="shared" si="6"/>
        <v>7996.373819</v>
      </c>
      <c r="U11" s="34">
        <v>23484.97598367631</v>
      </c>
      <c r="V11" s="1"/>
      <c r="W11" s="177" t="s">
        <v>84</v>
      </c>
      <c r="X11" s="178">
        <v>2017.0</v>
      </c>
      <c r="Y11" s="179">
        <v>399.0</v>
      </c>
      <c r="Z11" s="26">
        <f t="shared" si="7"/>
        <v>2416</v>
      </c>
      <c r="AA11" s="25">
        <v>22392.219783</v>
      </c>
      <c r="AB11" s="27">
        <v>4791.445829999997</v>
      </c>
      <c r="AC11" s="26">
        <f t="shared" si="8"/>
        <v>27183.66561</v>
      </c>
      <c r="AD11" s="178">
        <v>1572.0</v>
      </c>
      <c r="AE11" s="179">
        <v>844.0</v>
      </c>
      <c r="AF11" s="26">
        <f t="shared" si="9"/>
        <v>2416</v>
      </c>
      <c r="AG11" s="25">
        <v>17245.375668</v>
      </c>
      <c r="AH11" s="27">
        <v>9938.289944999997</v>
      </c>
      <c r="AI11" s="34">
        <f t="shared" si="10"/>
        <v>27183.66561</v>
      </c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</row>
    <row r="12" ht="12.75" customHeight="1">
      <c r="A12" s="177" t="s">
        <v>85</v>
      </c>
      <c r="B12" s="178">
        <v>4195.0</v>
      </c>
      <c r="C12" s="27">
        <f t="shared" si="1"/>
        <v>441</v>
      </c>
      <c r="D12" s="26">
        <v>4636.0</v>
      </c>
      <c r="E12" s="25">
        <v>32720.5725172015</v>
      </c>
      <c r="F12" s="27">
        <f t="shared" si="2"/>
        <v>4540.88211</v>
      </c>
      <c r="G12" s="26">
        <v>37261.454627525</v>
      </c>
      <c r="H12" s="1"/>
      <c r="I12" s="177" t="s">
        <v>86</v>
      </c>
      <c r="J12" s="178">
        <v>3023.0</v>
      </c>
      <c r="K12" s="27">
        <f t="shared" si="3"/>
        <v>356</v>
      </c>
      <c r="L12" s="26">
        <v>3379.0</v>
      </c>
      <c r="M12" s="25">
        <v>20604.414980662255</v>
      </c>
      <c r="N12" s="27">
        <f t="shared" si="4"/>
        <v>2853.983049</v>
      </c>
      <c r="O12" s="26">
        <v>23458.398029522297</v>
      </c>
      <c r="P12" s="178">
        <v>2282.0</v>
      </c>
      <c r="Q12" s="27">
        <f t="shared" si="5"/>
        <v>1097</v>
      </c>
      <c r="R12" s="26">
        <v>3379.0</v>
      </c>
      <c r="S12" s="25">
        <v>16317.20494281252</v>
      </c>
      <c r="T12" s="27">
        <f t="shared" si="6"/>
        <v>7141.193087</v>
      </c>
      <c r="U12" s="34">
        <v>23458.398029522297</v>
      </c>
      <c r="V12" s="1"/>
      <c r="W12" s="177" t="s">
        <v>86</v>
      </c>
      <c r="X12" s="178">
        <v>2293.0</v>
      </c>
      <c r="Y12" s="179">
        <v>331.0</v>
      </c>
      <c r="Z12" s="26">
        <f t="shared" si="7"/>
        <v>2624</v>
      </c>
      <c r="AA12" s="25">
        <v>21376.805547</v>
      </c>
      <c r="AB12" s="27">
        <v>3772.001041000003</v>
      </c>
      <c r="AC12" s="26">
        <f t="shared" si="8"/>
        <v>25148.80659</v>
      </c>
      <c r="AD12" s="178">
        <v>1683.0</v>
      </c>
      <c r="AE12" s="179">
        <v>941.0</v>
      </c>
      <c r="AF12" s="26">
        <f t="shared" si="9"/>
        <v>2624</v>
      </c>
      <c r="AG12" s="25">
        <v>16630.540058</v>
      </c>
      <c r="AH12" s="27">
        <v>8518.266530000004</v>
      </c>
      <c r="AI12" s="34">
        <f t="shared" si="10"/>
        <v>25148.80659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</row>
    <row r="13" ht="12.75" customHeight="1">
      <c r="A13" s="177" t="s">
        <v>87</v>
      </c>
      <c r="B13" s="178">
        <v>1916.0</v>
      </c>
      <c r="C13" s="27">
        <f t="shared" si="1"/>
        <v>239</v>
      </c>
      <c r="D13" s="26">
        <v>2155.0</v>
      </c>
      <c r="E13" s="25">
        <v>15414.6111961317</v>
      </c>
      <c r="F13" s="27">
        <f t="shared" si="2"/>
        <v>2472.938677</v>
      </c>
      <c r="G13" s="26">
        <v>17887.549873273</v>
      </c>
      <c r="H13" s="1"/>
      <c r="I13" s="177" t="s">
        <v>88</v>
      </c>
      <c r="J13" s="178">
        <v>4869.0</v>
      </c>
      <c r="K13" s="27">
        <f t="shared" si="3"/>
        <v>610</v>
      </c>
      <c r="L13" s="26">
        <v>5479.0</v>
      </c>
      <c r="M13" s="25">
        <v>33981.61765831459</v>
      </c>
      <c r="N13" s="27">
        <f t="shared" si="4"/>
        <v>5226.967602</v>
      </c>
      <c r="O13" s="26">
        <v>39208.58526002409</v>
      </c>
      <c r="P13" s="178">
        <v>3487.0</v>
      </c>
      <c r="Q13" s="27">
        <f t="shared" si="5"/>
        <v>1992</v>
      </c>
      <c r="R13" s="26">
        <v>5479.0</v>
      </c>
      <c r="S13" s="25">
        <v>24263.69436270569</v>
      </c>
      <c r="T13" s="27">
        <f t="shared" si="6"/>
        <v>14944.8909</v>
      </c>
      <c r="U13" s="34">
        <v>39208.58526002409</v>
      </c>
      <c r="V13" s="1"/>
      <c r="W13" s="177" t="s">
        <v>88</v>
      </c>
      <c r="X13" s="178">
        <v>3885.0</v>
      </c>
      <c r="Y13" s="179">
        <v>532.0</v>
      </c>
      <c r="Z13" s="26">
        <f t="shared" si="7"/>
        <v>4417</v>
      </c>
      <c r="AA13" s="25">
        <v>37876.90229600001</v>
      </c>
      <c r="AB13" s="27">
        <v>6186.857513999988</v>
      </c>
      <c r="AC13" s="26">
        <f t="shared" si="8"/>
        <v>44063.75981</v>
      </c>
      <c r="AD13" s="178">
        <v>2735.0</v>
      </c>
      <c r="AE13" s="179">
        <v>1682.0</v>
      </c>
      <c r="AF13" s="26">
        <f t="shared" si="9"/>
        <v>4417</v>
      </c>
      <c r="AG13" s="25">
        <v>27164.072363000003</v>
      </c>
      <c r="AH13" s="27">
        <v>16899.687446999993</v>
      </c>
      <c r="AI13" s="34">
        <f t="shared" si="10"/>
        <v>44063.75981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</row>
    <row r="14" ht="12.75" customHeight="1">
      <c r="A14" s="177" t="s">
        <v>89</v>
      </c>
      <c r="B14" s="178">
        <v>2940.0</v>
      </c>
      <c r="C14" s="27">
        <f t="shared" si="1"/>
        <v>349</v>
      </c>
      <c r="D14" s="26">
        <v>3289.0</v>
      </c>
      <c r="E14" s="25">
        <v>17074.2120860084</v>
      </c>
      <c r="F14" s="27">
        <f t="shared" si="2"/>
        <v>3494.245596</v>
      </c>
      <c r="G14" s="26">
        <v>20568.4576818331</v>
      </c>
      <c r="H14" s="1"/>
      <c r="I14" s="177" t="s">
        <v>90</v>
      </c>
      <c r="J14" s="178">
        <v>3855.0</v>
      </c>
      <c r="K14" s="27">
        <f t="shared" si="3"/>
        <v>302</v>
      </c>
      <c r="L14" s="26">
        <v>4157.0</v>
      </c>
      <c r="M14" s="25">
        <v>21949.00066388411</v>
      </c>
      <c r="N14" s="27">
        <f t="shared" si="4"/>
        <v>3720.068521</v>
      </c>
      <c r="O14" s="26">
        <v>25669.06918451033</v>
      </c>
      <c r="P14" s="178">
        <v>3240.0</v>
      </c>
      <c r="Q14" s="27">
        <f t="shared" si="5"/>
        <v>917</v>
      </c>
      <c r="R14" s="26">
        <v>4157.0</v>
      </c>
      <c r="S14" s="25">
        <v>16605.010243028504</v>
      </c>
      <c r="T14" s="27">
        <f t="shared" si="6"/>
        <v>9064.058941</v>
      </c>
      <c r="U14" s="34">
        <v>25669.06918451033</v>
      </c>
      <c r="V14" s="1"/>
      <c r="W14" s="177" t="s">
        <v>90</v>
      </c>
      <c r="X14" s="178">
        <v>2787.0</v>
      </c>
      <c r="Y14" s="179">
        <v>248.0</v>
      </c>
      <c r="Z14" s="26">
        <f t="shared" si="7"/>
        <v>3035</v>
      </c>
      <c r="AA14" s="25">
        <v>21938.194988999996</v>
      </c>
      <c r="AB14" s="27">
        <v>3178.3025040000066</v>
      </c>
      <c r="AC14" s="26">
        <f t="shared" si="8"/>
        <v>25116.49749</v>
      </c>
      <c r="AD14" s="178">
        <v>2154.0</v>
      </c>
      <c r="AE14" s="179">
        <v>881.0</v>
      </c>
      <c r="AF14" s="26">
        <f t="shared" si="9"/>
        <v>3035</v>
      </c>
      <c r="AG14" s="25">
        <v>15626.353538</v>
      </c>
      <c r="AH14" s="27">
        <v>9490.143955000003</v>
      </c>
      <c r="AI14" s="34">
        <f t="shared" si="10"/>
        <v>25116.49749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ht="12.75" customHeight="1">
      <c r="A15" s="177" t="s">
        <v>91</v>
      </c>
      <c r="B15" s="178">
        <v>5813.0</v>
      </c>
      <c r="C15" s="27">
        <f t="shared" si="1"/>
        <v>805</v>
      </c>
      <c r="D15" s="26">
        <v>6618.0</v>
      </c>
      <c r="E15" s="25">
        <v>51102.0521431728</v>
      </c>
      <c r="F15" s="27">
        <f t="shared" si="2"/>
        <v>7103.303092</v>
      </c>
      <c r="G15" s="26">
        <v>58205.3552351557</v>
      </c>
      <c r="H15" s="1"/>
      <c r="I15" s="177" t="s">
        <v>92</v>
      </c>
      <c r="J15" s="178">
        <v>6288.0</v>
      </c>
      <c r="K15" s="27">
        <f t="shared" si="3"/>
        <v>938</v>
      </c>
      <c r="L15" s="26">
        <v>7226.0</v>
      </c>
      <c r="M15" s="25">
        <v>47603.40210129082</v>
      </c>
      <c r="N15" s="27">
        <f t="shared" si="4"/>
        <v>8078.647364</v>
      </c>
      <c r="O15" s="26">
        <v>55682.04946560319</v>
      </c>
      <c r="P15" s="178">
        <v>4233.0</v>
      </c>
      <c r="Q15" s="27">
        <f t="shared" si="5"/>
        <v>2993</v>
      </c>
      <c r="R15" s="26">
        <v>7226.0</v>
      </c>
      <c r="S15" s="25">
        <v>31134.358515122494</v>
      </c>
      <c r="T15" s="27">
        <f t="shared" si="6"/>
        <v>24547.69095</v>
      </c>
      <c r="U15" s="34">
        <v>55682.04946560319</v>
      </c>
      <c r="V15" s="1"/>
      <c r="W15" s="177" t="s">
        <v>92</v>
      </c>
      <c r="X15" s="178">
        <v>4525.0</v>
      </c>
      <c r="Y15" s="179">
        <v>883.0</v>
      </c>
      <c r="Z15" s="26">
        <f t="shared" si="7"/>
        <v>5408</v>
      </c>
      <c r="AA15" s="25">
        <v>49011.18624000001</v>
      </c>
      <c r="AB15" s="27">
        <v>9780.444109999982</v>
      </c>
      <c r="AC15" s="26">
        <f t="shared" si="8"/>
        <v>58791.63035</v>
      </c>
      <c r="AD15" s="178">
        <v>2952.0</v>
      </c>
      <c r="AE15" s="179">
        <v>2456.0</v>
      </c>
      <c r="AF15" s="26">
        <f t="shared" si="9"/>
        <v>5408</v>
      </c>
      <c r="AG15" s="25">
        <v>31570.864235000005</v>
      </c>
      <c r="AH15" s="27">
        <v>27220.766114999988</v>
      </c>
      <c r="AI15" s="34">
        <f t="shared" si="10"/>
        <v>58791.63035</v>
      </c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</row>
    <row r="16" ht="12.75" customHeight="1">
      <c r="A16" s="177" t="s">
        <v>93</v>
      </c>
      <c r="B16" s="178">
        <v>3064.0</v>
      </c>
      <c r="C16" s="27">
        <f t="shared" si="1"/>
        <v>383</v>
      </c>
      <c r="D16" s="26">
        <v>3447.0</v>
      </c>
      <c r="E16" s="25">
        <v>28078.0933351041</v>
      </c>
      <c r="F16" s="27">
        <f t="shared" si="2"/>
        <v>3386.997224</v>
      </c>
      <c r="G16" s="26">
        <v>31465.0905591848</v>
      </c>
      <c r="H16" s="1"/>
      <c r="I16" s="177" t="s">
        <v>94</v>
      </c>
      <c r="J16" s="178">
        <v>3534.0</v>
      </c>
      <c r="K16" s="27">
        <f t="shared" si="3"/>
        <v>524</v>
      </c>
      <c r="L16" s="26">
        <v>4058.0</v>
      </c>
      <c r="M16" s="25">
        <v>32877.08855678598</v>
      </c>
      <c r="N16" s="27">
        <f t="shared" si="4"/>
        <v>3645.580433</v>
      </c>
      <c r="O16" s="26">
        <v>36522.66898990972</v>
      </c>
      <c r="P16" s="178">
        <v>3113.0</v>
      </c>
      <c r="Q16" s="27">
        <f t="shared" si="5"/>
        <v>945</v>
      </c>
      <c r="R16" s="26">
        <v>4058.0</v>
      </c>
      <c r="S16" s="25">
        <v>27457.443069012952</v>
      </c>
      <c r="T16" s="27">
        <f t="shared" si="6"/>
        <v>9065.225921</v>
      </c>
      <c r="U16" s="34">
        <v>36522.66898990972</v>
      </c>
      <c r="V16" s="1"/>
      <c r="W16" s="177" t="s">
        <v>94</v>
      </c>
      <c r="X16" s="178">
        <v>2767.0</v>
      </c>
      <c r="Y16" s="179">
        <v>418.0</v>
      </c>
      <c r="Z16" s="26">
        <f t="shared" si="7"/>
        <v>3185</v>
      </c>
      <c r="AA16" s="25">
        <v>33916.127155999995</v>
      </c>
      <c r="AB16" s="27">
        <v>3878.2438550000006</v>
      </c>
      <c r="AC16" s="26">
        <f t="shared" si="8"/>
        <v>37794.37101</v>
      </c>
      <c r="AD16" s="178">
        <v>2386.0</v>
      </c>
      <c r="AE16" s="179">
        <v>799.0</v>
      </c>
      <c r="AF16" s="26">
        <f t="shared" si="9"/>
        <v>3185</v>
      </c>
      <c r="AG16" s="25">
        <v>29154.806282999998</v>
      </c>
      <c r="AH16" s="27">
        <v>8639.564727999998</v>
      </c>
      <c r="AI16" s="34">
        <f t="shared" si="10"/>
        <v>37794.37101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</row>
    <row r="17" ht="12.75" customHeight="1">
      <c r="A17" s="177" t="s">
        <v>95</v>
      </c>
      <c r="B17" s="178">
        <v>6202.0</v>
      </c>
      <c r="C17" s="27">
        <f t="shared" si="1"/>
        <v>178</v>
      </c>
      <c r="D17" s="26">
        <v>6380.0</v>
      </c>
      <c r="E17" s="25">
        <v>44221.9098531161</v>
      </c>
      <c r="F17" s="27">
        <f t="shared" si="2"/>
        <v>1446.90408</v>
      </c>
      <c r="G17" s="26">
        <v>45668.8139335688</v>
      </c>
      <c r="H17" s="1"/>
      <c r="I17" s="177" t="s">
        <v>96</v>
      </c>
      <c r="J17" s="178">
        <v>6821.0</v>
      </c>
      <c r="K17" s="27">
        <f t="shared" si="3"/>
        <v>203</v>
      </c>
      <c r="L17" s="26">
        <v>7024.0</v>
      </c>
      <c r="M17" s="25">
        <v>44911.41489303122</v>
      </c>
      <c r="N17" s="27">
        <f t="shared" si="4"/>
        <v>1378.440519</v>
      </c>
      <c r="O17" s="26">
        <v>46289.855411985634</v>
      </c>
      <c r="P17" s="178">
        <v>4401.0</v>
      </c>
      <c r="Q17" s="27">
        <f t="shared" si="5"/>
        <v>2623</v>
      </c>
      <c r="R17" s="26">
        <v>7024.0</v>
      </c>
      <c r="S17" s="25">
        <v>28737.26291478702</v>
      </c>
      <c r="T17" s="27">
        <f t="shared" si="6"/>
        <v>17552.5925</v>
      </c>
      <c r="U17" s="34">
        <v>46289.855411985634</v>
      </c>
      <c r="V17" s="1"/>
      <c r="W17" s="177" t="s">
        <v>96</v>
      </c>
      <c r="X17" s="178">
        <v>5691.0</v>
      </c>
      <c r="Y17" s="179">
        <v>155.0</v>
      </c>
      <c r="Z17" s="26">
        <f t="shared" si="7"/>
        <v>5846</v>
      </c>
      <c r="AA17" s="25">
        <v>50205.008134</v>
      </c>
      <c r="AB17" s="27">
        <v>1479.0003289999877</v>
      </c>
      <c r="AC17" s="26">
        <f t="shared" si="8"/>
        <v>51684.00846</v>
      </c>
      <c r="AD17" s="178">
        <v>3488.0</v>
      </c>
      <c r="AE17" s="179">
        <v>2358.0</v>
      </c>
      <c r="AF17" s="26">
        <f t="shared" si="9"/>
        <v>5846</v>
      </c>
      <c r="AG17" s="25">
        <v>30702.573587</v>
      </c>
      <c r="AH17" s="27">
        <v>20981.434875999992</v>
      </c>
      <c r="AI17" s="34">
        <f t="shared" si="10"/>
        <v>51684.00846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</row>
    <row r="18" ht="12.75" customHeight="1">
      <c r="A18" s="177" t="s">
        <v>97</v>
      </c>
      <c r="B18" s="178">
        <v>6269.0</v>
      </c>
      <c r="C18" s="27">
        <f t="shared" si="1"/>
        <v>3451</v>
      </c>
      <c r="D18" s="26">
        <v>9720.0</v>
      </c>
      <c r="E18" s="25">
        <v>30568.1683064242</v>
      </c>
      <c r="F18" s="27">
        <f t="shared" si="2"/>
        <v>28610.18966</v>
      </c>
      <c r="G18" s="26">
        <v>59178.3579631099</v>
      </c>
      <c r="H18" s="1"/>
      <c r="I18" s="177" t="s">
        <v>98</v>
      </c>
      <c r="J18" s="178">
        <v>6031.0</v>
      </c>
      <c r="K18" s="27">
        <f t="shared" si="3"/>
        <v>4573</v>
      </c>
      <c r="L18" s="26">
        <v>10604.0</v>
      </c>
      <c r="M18" s="25">
        <v>25718.89374432215</v>
      </c>
      <c r="N18" s="27">
        <f t="shared" si="4"/>
        <v>32450.76013</v>
      </c>
      <c r="O18" s="26">
        <v>58169.653876991644</v>
      </c>
      <c r="P18" s="178">
        <v>3333.0</v>
      </c>
      <c r="Q18" s="27">
        <f t="shared" si="5"/>
        <v>7271</v>
      </c>
      <c r="R18" s="26">
        <v>10604.0</v>
      </c>
      <c r="S18" s="25">
        <v>14629.94239029643</v>
      </c>
      <c r="T18" s="27">
        <f t="shared" si="6"/>
        <v>43539.71149</v>
      </c>
      <c r="U18" s="34">
        <v>58169.653876991644</v>
      </c>
      <c r="V18" s="1"/>
      <c r="W18" s="177" t="s">
        <v>98</v>
      </c>
      <c r="X18" s="178">
        <v>4044.0</v>
      </c>
      <c r="Y18" s="179">
        <v>3510.0</v>
      </c>
      <c r="Z18" s="26">
        <f t="shared" si="7"/>
        <v>7554</v>
      </c>
      <c r="AA18" s="25">
        <v>25685.573916999998</v>
      </c>
      <c r="AB18" s="27">
        <v>33885.032555</v>
      </c>
      <c r="AC18" s="26">
        <f t="shared" si="8"/>
        <v>59570.60647</v>
      </c>
      <c r="AD18" s="178">
        <v>2227.0</v>
      </c>
      <c r="AE18" s="179">
        <v>5327.0</v>
      </c>
      <c r="AF18" s="26">
        <f t="shared" si="9"/>
        <v>7554</v>
      </c>
      <c r="AG18" s="25">
        <v>14485.113586</v>
      </c>
      <c r="AH18" s="27">
        <v>45085.492886</v>
      </c>
      <c r="AI18" s="34">
        <f t="shared" si="10"/>
        <v>59570.60647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</row>
    <row r="19" ht="12.75" customHeight="1">
      <c r="A19" s="177" t="s">
        <v>99</v>
      </c>
      <c r="B19" s="178">
        <v>2165.0</v>
      </c>
      <c r="C19" s="27">
        <f t="shared" si="1"/>
        <v>255</v>
      </c>
      <c r="D19" s="26">
        <v>2420.0</v>
      </c>
      <c r="E19" s="25">
        <v>17692.2534922043</v>
      </c>
      <c r="F19" s="27">
        <f t="shared" si="2"/>
        <v>1844.912038</v>
      </c>
      <c r="G19" s="26">
        <v>19537.165530229</v>
      </c>
      <c r="H19" s="1"/>
      <c r="I19" s="177" t="s">
        <v>100</v>
      </c>
      <c r="J19" s="178">
        <v>2532.0</v>
      </c>
      <c r="K19" s="27">
        <f t="shared" si="3"/>
        <v>346</v>
      </c>
      <c r="L19" s="26">
        <v>2878.0</v>
      </c>
      <c r="M19" s="25">
        <v>19354.729277164908</v>
      </c>
      <c r="N19" s="27">
        <f t="shared" si="4"/>
        <v>2214.707942</v>
      </c>
      <c r="O19" s="26">
        <v>21569.437218818755</v>
      </c>
      <c r="P19" s="178">
        <v>2010.0</v>
      </c>
      <c r="Q19" s="27">
        <f t="shared" si="5"/>
        <v>868</v>
      </c>
      <c r="R19" s="26">
        <v>2878.0</v>
      </c>
      <c r="S19" s="25">
        <v>14940.331658713456</v>
      </c>
      <c r="T19" s="27">
        <f t="shared" si="6"/>
        <v>6629.10556</v>
      </c>
      <c r="U19" s="34">
        <v>21569.437218818755</v>
      </c>
      <c r="V19" s="1"/>
      <c r="W19" s="177" t="s">
        <v>100</v>
      </c>
      <c r="X19" s="178">
        <v>1996.0</v>
      </c>
      <c r="Y19" s="179">
        <v>296.0</v>
      </c>
      <c r="Z19" s="26">
        <f t="shared" si="7"/>
        <v>2292</v>
      </c>
      <c r="AA19" s="25">
        <v>20363.537872</v>
      </c>
      <c r="AB19" s="27">
        <v>2655.412655</v>
      </c>
      <c r="AC19" s="26">
        <f t="shared" si="8"/>
        <v>23018.95053</v>
      </c>
      <c r="AD19" s="178">
        <v>1537.0</v>
      </c>
      <c r="AE19" s="179">
        <v>755.0</v>
      </c>
      <c r="AF19" s="26">
        <f t="shared" si="9"/>
        <v>2292</v>
      </c>
      <c r="AG19" s="25">
        <v>15221.319462000001</v>
      </c>
      <c r="AH19" s="27">
        <v>7797.631065</v>
      </c>
      <c r="AI19" s="34">
        <f t="shared" si="10"/>
        <v>23018.95053</v>
      </c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ht="12.75" customHeight="1">
      <c r="A20" s="177" t="s">
        <v>101</v>
      </c>
      <c r="B20" s="178">
        <v>3992.0</v>
      </c>
      <c r="C20" s="27">
        <f t="shared" si="1"/>
        <v>437</v>
      </c>
      <c r="D20" s="26">
        <v>4429.0</v>
      </c>
      <c r="E20" s="25">
        <v>38847.6366871504</v>
      </c>
      <c r="F20" s="27">
        <f t="shared" si="2"/>
        <v>4945.711177</v>
      </c>
      <c r="G20" s="26">
        <v>43793.3478640891</v>
      </c>
      <c r="H20" s="1"/>
      <c r="I20" s="177" t="s">
        <v>102</v>
      </c>
      <c r="J20" s="178">
        <v>4405.0</v>
      </c>
      <c r="K20" s="27">
        <f t="shared" si="3"/>
        <v>561</v>
      </c>
      <c r="L20" s="26">
        <v>4966.0</v>
      </c>
      <c r="M20" s="25">
        <v>41098.78648513671</v>
      </c>
      <c r="N20" s="27">
        <f t="shared" si="4"/>
        <v>5089.61446</v>
      </c>
      <c r="O20" s="26">
        <v>46188.40094527412</v>
      </c>
      <c r="P20" s="178">
        <v>3363.0</v>
      </c>
      <c r="Q20" s="27">
        <f t="shared" si="5"/>
        <v>1603</v>
      </c>
      <c r="R20" s="26">
        <v>4966.0</v>
      </c>
      <c r="S20" s="25">
        <v>30094.157825403065</v>
      </c>
      <c r="T20" s="27">
        <f t="shared" si="6"/>
        <v>16094.24312</v>
      </c>
      <c r="U20" s="34">
        <v>46188.40094527412</v>
      </c>
      <c r="V20" s="1"/>
      <c r="W20" s="177" t="s">
        <v>102</v>
      </c>
      <c r="X20" s="178">
        <v>3598.0</v>
      </c>
      <c r="Y20" s="179">
        <v>488.0</v>
      </c>
      <c r="Z20" s="26">
        <f t="shared" si="7"/>
        <v>4086</v>
      </c>
      <c r="AA20" s="25">
        <v>43467.273571</v>
      </c>
      <c r="AB20" s="27">
        <v>6065.368309000005</v>
      </c>
      <c r="AC20" s="26">
        <f t="shared" si="8"/>
        <v>49532.64188</v>
      </c>
      <c r="AD20" s="178">
        <v>2642.0</v>
      </c>
      <c r="AE20" s="179">
        <v>1444.0</v>
      </c>
      <c r="AF20" s="26">
        <f t="shared" si="9"/>
        <v>4086</v>
      </c>
      <c r="AG20" s="25">
        <v>30697.430639000002</v>
      </c>
      <c r="AH20" s="27">
        <v>18835.211241</v>
      </c>
      <c r="AI20" s="34">
        <f t="shared" si="10"/>
        <v>49532.64188</v>
      </c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</row>
    <row r="21" ht="12.75" customHeight="1">
      <c r="A21" s="180" t="s">
        <v>103</v>
      </c>
      <c r="B21" s="181">
        <v>5140.0</v>
      </c>
      <c r="C21" s="48">
        <f t="shared" si="1"/>
        <v>252</v>
      </c>
      <c r="D21" s="47">
        <v>5392.0</v>
      </c>
      <c r="E21" s="46">
        <v>37809.2067724401</v>
      </c>
      <c r="F21" s="48">
        <f t="shared" si="2"/>
        <v>2289.215321</v>
      </c>
      <c r="G21" s="47">
        <v>40098.422093478</v>
      </c>
      <c r="H21" s="1"/>
      <c r="I21" s="180" t="s">
        <v>104</v>
      </c>
      <c r="J21" s="181">
        <v>5141.0</v>
      </c>
      <c r="K21" s="48">
        <f t="shared" si="3"/>
        <v>363</v>
      </c>
      <c r="L21" s="47">
        <v>5504.0</v>
      </c>
      <c r="M21" s="46">
        <v>33297.408097345324</v>
      </c>
      <c r="N21" s="48">
        <f t="shared" si="4"/>
        <v>3106.439587</v>
      </c>
      <c r="O21" s="47">
        <v>36403.84768438428</v>
      </c>
      <c r="P21" s="181">
        <v>3823.0</v>
      </c>
      <c r="Q21" s="48">
        <f t="shared" si="5"/>
        <v>1681</v>
      </c>
      <c r="R21" s="47">
        <v>5504.0</v>
      </c>
      <c r="S21" s="46">
        <v>23792.78035195657</v>
      </c>
      <c r="T21" s="48">
        <f t="shared" si="6"/>
        <v>12611.06733</v>
      </c>
      <c r="U21" s="54">
        <v>36403.84768438428</v>
      </c>
      <c r="V21" s="1"/>
      <c r="W21" s="180" t="s">
        <v>104</v>
      </c>
      <c r="X21" s="181">
        <v>3870.0</v>
      </c>
      <c r="Y21" s="182">
        <v>291.0</v>
      </c>
      <c r="Z21" s="47">
        <f t="shared" si="7"/>
        <v>4161</v>
      </c>
      <c r="AA21" s="46">
        <v>33056.048630000005</v>
      </c>
      <c r="AB21" s="48">
        <v>3372.7231469999897</v>
      </c>
      <c r="AC21" s="47">
        <f t="shared" si="8"/>
        <v>36428.77178</v>
      </c>
      <c r="AD21" s="181">
        <v>2427.0</v>
      </c>
      <c r="AE21" s="182">
        <v>1734.0</v>
      </c>
      <c r="AF21" s="47">
        <f t="shared" si="9"/>
        <v>4161</v>
      </c>
      <c r="AG21" s="46">
        <v>19449.651474</v>
      </c>
      <c r="AH21" s="48">
        <v>16979.120302999996</v>
      </c>
      <c r="AI21" s="54">
        <f t="shared" si="10"/>
        <v>36428.77178</v>
      </c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ht="12.75" customHeight="1">
      <c r="A22" s="183" t="s">
        <v>17</v>
      </c>
      <c r="B22" s="184">
        <f t="shared" ref="B22:G22" si="11">SUM(B6:B21)</f>
        <v>59267</v>
      </c>
      <c r="C22" s="185">
        <f t="shared" si="11"/>
        <v>24311</v>
      </c>
      <c r="D22" s="58">
        <f t="shared" si="11"/>
        <v>83578</v>
      </c>
      <c r="E22" s="57">
        <f t="shared" si="11"/>
        <v>433458.8506</v>
      </c>
      <c r="F22" s="59">
        <f t="shared" si="11"/>
        <v>176416.9579</v>
      </c>
      <c r="G22" s="58">
        <f t="shared" si="11"/>
        <v>609875.8085</v>
      </c>
      <c r="H22" s="1"/>
      <c r="I22" s="183" t="s">
        <v>17</v>
      </c>
      <c r="J22" s="184">
        <v>70763.0</v>
      </c>
      <c r="K22" s="59">
        <f t="shared" si="3"/>
        <v>30092</v>
      </c>
      <c r="L22" s="58">
        <v>100855.0</v>
      </c>
      <c r="M22" s="57">
        <v>455083.0503780678</v>
      </c>
      <c r="N22" s="59">
        <f t="shared" si="4"/>
        <v>193518.2482</v>
      </c>
      <c r="O22" s="58">
        <v>648601.2985431028</v>
      </c>
      <c r="P22" s="184">
        <v>47807.0</v>
      </c>
      <c r="Q22" s="59">
        <f t="shared" si="5"/>
        <v>53048</v>
      </c>
      <c r="R22" s="58">
        <v>100855.0</v>
      </c>
      <c r="S22" s="57">
        <v>314225.9444549658</v>
      </c>
      <c r="T22" s="59">
        <f t="shared" si="6"/>
        <v>334375.3541</v>
      </c>
      <c r="U22" s="64">
        <v>648601.2985431028</v>
      </c>
      <c r="V22" s="1"/>
      <c r="W22" s="183" t="s">
        <v>17</v>
      </c>
      <c r="X22" s="184">
        <f t="shared" ref="X22:Y22" si="12">SUM(X7:X21)</f>
        <v>51313</v>
      </c>
      <c r="Y22" s="185">
        <f t="shared" si="12"/>
        <v>19267</v>
      </c>
      <c r="Z22" s="58">
        <f t="shared" si="7"/>
        <v>70580</v>
      </c>
      <c r="AA22" s="57">
        <f>SUM(AA7:AA21)</f>
        <v>478354.0479</v>
      </c>
      <c r="AB22" s="59">
        <f>SUM(AB6:AB21)</f>
        <v>193514.8917</v>
      </c>
      <c r="AC22" s="58">
        <f t="shared" si="8"/>
        <v>671868.9396</v>
      </c>
      <c r="AD22" s="184">
        <f t="shared" ref="AD22:AE22" si="13">SUM(AD7:AD21)</f>
        <v>33737</v>
      </c>
      <c r="AE22" s="185">
        <f t="shared" si="13"/>
        <v>36843</v>
      </c>
      <c r="AF22" s="58">
        <f t="shared" si="9"/>
        <v>70580</v>
      </c>
      <c r="AG22" s="57">
        <f>SUM(AG7:AG21)</f>
        <v>319446.1751</v>
      </c>
      <c r="AH22" s="59">
        <f>SUM(AH6:AH21)</f>
        <v>352422.7645</v>
      </c>
      <c r="AI22" s="64">
        <f t="shared" si="10"/>
        <v>671868.9396</v>
      </c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</row>
    <row r="23" ht="12.75" customHeight="1">
      <c r="A23" s="186" t="s">
        <v>18</v>
      </c>
      <c r="B23" s="187">
        <f t="shared" ref="B23:G23" si="14">J22</f>
        <v>70763</v>
      </c>
      <c r="C23" s="188">
        <f t="shared" si="14"/>
        <v>30092</v>
      </c>
      <c r="D23" s="189">
        <f t="shared" si="14"/>
        <v>100855</v>
      </c>
      <c r="E23" s="190">
        <f t="shared" si="14"/>
        <v>455083.0504</v>
      </c>
      <c r="F23" s="188">
        <f t="shared" si="14"/>
        <v>193518.2482</v>
      </c>
      <c r="G23" s="189">
        <f t="shared" si="14"/>
        <v>648601.2985</v>
      </c>
      <c r="H23" s="1"/>
      <c r="I23" s="186" t="s">
        <v>19</v>
      </c>
      <c r="J23" s="187">
        <v>51313.0</v>
      </c>
      <c r="K23" s="191">
        <v>19267.0</v>
      </c>
      <c r="L23" s="189">
        <v>70580.0</v>
      </c>
      <c r="M23" s="190">
        <v>478354.047899</v>
      </c>
      <c r="N23" s="188">
        <v>193514.89173099992</v>
      </c>
      <c r="O23" s="189">
        <v>671868.9396299999</v>
      </c>
      <c r="P23" s="187">
        <v>33737.0</v>
      </c>
      <c r="Q23" s="191">
        <v>36843.0</v>
      </c>
      <c r="R23" s="189">
        <v>70580.0</v>
      </c>
      <c r="S23" s="190">
        <v>319446.17508400005</v>
      </c>
      <c r="T23" s="188">
        <v>352422.764546</v>
      </c>
      <c r="U23" s="192">
        <v>671868.93963</v>
      </c>
      <c r="V23" s="1"/>
      <c r="W23" s="193"/>
      <c r="X23" s="194"/>
      <c r="Y23" s="194"/>
      <c r="Z23" s="84"/>
      <c r="AA23" s="84"/>
      <c r="AB23" s="84"/>
      <c r="AC23" s="84"/>
      <c r="AD23" s="194"/>
      <c r="AE23" s="194"/>
      <c r="AF23" s="84"/>
      <c r="AG23" s="84"/>
      <c r="AH23" s="84"/>
      <c r="AI23" s="84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</row>
    <row r="24" ht="12.75" customHeight="1">
      <c r="A24" s="1"/>
      <c r="B24" s="195" t="s">
        <v>105</v>
      </c>
      <c r="C24" s="196"/>
      <c r="D24" s="196"/>
      <c r="E24" s="196"/>
      <c r="F24" s="196"/>
      <c r="G24" s="197"/>
      <c r="H24" s="1"/>
      <c r="I24" s="1"/>
      <c r="J24" s="195" t="s">
        <v>105</v>
      </c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8"/>
      <c r="V24" s="1"/>
      <c r="W24" s="1"/>
      <c r="X24" s="195" t="s">
        <v>106</v>
      </c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8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ht="12.75" customHeight="1">
      <c r="A25" s="171" t="s">
        <v>73</v>
      </c>
      <c r="B25" s="199">
        <f t="shared" ref="B25:D25" si="15">B6*100/$D6</f>
        <v>0</v>
      </c>
      <c r="C25" s="200">
        <f t="shared" si="15"/>
        <v>100</v>
      </c>
      <c r="D25" s="201">
        <f t="shared" si="15"/>
        <v>100</v>
      </c>
      <c r="E25" s="199">
        <f t="shared" ref="E25:G25" si="16">E6*100/$G6</f>
        <v>0</v>
      </c>
      <c r="F25" s="202">
        <f t="shared" si="16"/>
        <v>100</v>
      </c>
      <c r="G25" s="203">
        <f t="shared" si="16"/>
        <v>100</v>
      </c>
      <c r="H25" s="1"/>
      <c r="I25" s="171" t="s">
        <v>73</v>
      </c>
      <c r="J25" s="199"/>
      <c r="K25" s="200"/>
      <c r="L25" s="201"/>
      <c r="M25" s="199"/>
      <c r="N25" s="202"/>
      <c r="O25" s="201"/>
      <c r="P25" s="199"/>
      <c r="Q25" s="200"/>
      <c r="R25" s="201"/>
      <c r="S25" s="199"/>
      <c r="T25" s="202"/>
      <c r="U25" s="203"/>
      <c r="V25" s="1"/>
      <c r="W25" s="171" t="s">
        <v>74</v>
      </c>
      <c r="X25" s="172"/>
      <c r="Y25" s="173"/>
      <c r="Z25" s="174"/>
      <c r="AA25" s="172"/>
      <c r="AB25" s="22"/>
      <c r="AC25" s="174"/>
      <c r="AD25" s="172"/>
      <c r="AE25" s="173"/>
      <c r="AF25" s="174"/>
      <c r="AG25" s="172"/>
      <c r="AH25" s="22"/>
      <c r="AI25" s="176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</row>
    <row r="26" ht="12.75" customHeight="1">
      <c r="A26" s="204" t="s">
        <v>76</v>
      </c>
      <c r="B26" s="205">
        <f t="shared" ref="B26:D26" si="17">B7*100/$D7</f>
        <v>42.4797385</v>
      </c>
      <c r="C26" s="206">
        <f t="shared" si="17"/>
        <v>57.5202615</v>
      </c>
      <c r="D26" s="207">
        <f t="shared" si="17"/>
        <v>100</v>
      </c>
      <c r="E26" s="205">
        <f t="shared" ref="E26:G26" si="18">E7*100/$G7</f>
        <v>37.82248932</v>
      </c>
      <c r="F26" s="206">
        <f t="shared" si="18"/>
        <v>62.17751068</v>
      </c>
      <c r="G26" s="208">
        <f t="shared" si="18"/>
        <v>100</v>
      </c>
      <c r="H26" s="1"/>
      <c r="I26" s="204" t="s">
        <v>76</v>
      </c>
      <c r="J26" s="205">
        <f t="shared" ref="J26:L26" si="19">J7*100/$L7</f>
        <v>48.23041661</v>
      </c>
      <c r="K26" s="206">
        <f t="shared" si="19"/>
        <v>51.76958339</v>
      </c>
      <c r="L26" s="207">
        <f t="shared" si="19"/>
        <v>100</v>
      </c>
      <c r="M26" s="205">
        <f t="shared" ref="M26:O26" si="20">M7*100/$O7</f>
        <v>38.75860778</v>
      </c>
      <c r="N26" s="206">
        <f t="shared" si="20"/>
        <v>61.24139222</v>
      </c>
      <c r="O26" s="207">
        <f t="shared" si="20"/>
        <v>100</v>
      </c>
      <c r="P26" s="205">
        <f t="shared" ref="P26:R26" si="21">P7*100/$R7</f>
        <v>23.19333963</v>
      </c>
      <c r="Q26" s="206">
        <f t="shared" si="21"/>
        <v>76.80666037</v>
      </c>
      <c r="R26" s="207">
        <f t="shared" si="21"/>
        <v>100</v>
      </c>
      <c r="S26" s="205">
        <f t="shared" ref="S26:U26" si="22">S7*100/$U7</f>
        <v>19.06765036</v>
      </c>
      <c r="T26" s="206">
        <f t="shared" si="22"/>
        <v>80.93234964</v>
      </c>
      <c r="U26" s="208">
        <f t="shared" si="22"/>
        <v>100</v>
      </c>
      <c r="V26" s="1"/>
      <c r="W26" s="177" t="s">
        <v>76</v>
      </c>
      <c r="X26" s="105">
        <f t="shared" ref="X26:Z26" si="23">X7*100/$Z7</f>
        <v>40.99887586</v>
      </c>
      <c r="Y26" s="107">
        <f t="shared" si="23"/>
        <v>59.00112414</v>
      </c>
      <c r="Z26" s="106">
        <f t="shared" si="23"/>
        <v>100</v>
      </c>
      <c r="AA26" s="105">
        <f t="shared" ref="AA26:AC26" si="24">AA7*100/$AC7</f>
        <v>37.92511913</v>
      </c>
      <c r="AB26" s="107">
        <f t="shared" si="24"/>
        <v>62.07488087</v>
      </c>
      <c r="AC26" s="106">
        <f t="shared" si="24"/>
        <v>100</v>
      </c>
      <c r="AD26" s="105">
        <f t="shared" ref="AD26:AF26" si="25">AD7*100/$AF7</f>
        <v>18.18425138</v>
      </c>
      <c r="AE26" s="107">
        <f t="shared" si="25"/>
        <v>81.81574862</v>
      </c>
      <c r="AF26" s="106">
        <f t="shared" si="25"/>
        <v>100</v>
      </c>
      <c r="AG26" s="105">
        <f t="shared" ref="AG26:AI26" si="26">AG7*100/$AI7</f>
        <v>17.8477404</v>
      </c>
      <c r="AH26" s="107">
        <f t="shared" si="26"/>
        <v>82.1522596</v>
      </c>
      <c r="AI26" s="28">
        <f t="shared" si="26"/>
        <v>100</v>
      </c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ht="12.75" customHeight="1">
      <c r="A27" s="204" t="s">
        <v>78</v>
      </c>
      <c r="B27" s="205">
        <f t="shared" ref="B27:D27" si="27">B8*100/$D8</f>
        <v>95.33826038</v>
      </c>
      <c r="C27" s="206">
        <f t="shared" si="27"/>
        <v>4.661739625</v>
      </c>
      <c r="D27" s="207">
        <f t="shared" si="27"/>
        <v>100</v>
      </c>
      <c r="E27" s="205">
        <f t="shared" ref="E27:G27" si="28">E8*100/$G8</f>
        <v>94.95043098</v>
      </c>
      <c r="F27" s="206">
        <f t="shared" si="28"/>
        <v>5.049569017</v>
      </c>
      <c r="G27" s="208">
        <f t="shared" si="28"/>
        <v>100</v>
      </c>
      <c r="H27" s="1"/>
      <c r="I27" s="204" t="s">
        <v>78</v>
      </c>
      <c r="J27" s="205">
        <f t="shared" ref="J27:L27" si="29">J8*100/$L8</f>
        <v>95.69489939</v>
      </c>
      <c r="K27" s="206">
        <f t="shared" si="29"/>
        <v>4.305100608</v>
      </c>
      <c r="L27" s="207">
        <f t="shared" si="29"/>
        <v>100</v>
      </c>
      <c r="M27" s="205">
        <f t="shared" ref="M27:O27" si="30">M8*100/$O8</f>
        <v>95.19349004</v>
      </c>
      <c r="N27" s="206">
        <f t="shared" si="30"/>
        <v>4.806509963</v>
      </c>
      <c r="O27" s="207">
        <f t="shared" si="30"/>
        <v>100</v>
      </c>
      <c r="P27" s="205">
        <f t="shared" ref="P27:R27" si="31">P8*100/$R8</f>
        <v>78.66167525</v>
      </c>
      <c r="Q27" s="206">
        <f t="shared" si="31"/>
        <v>21.33832475</v>
      </c>
      <c r="R27" s="207">
        <f t="shared" si="31"/>
        <v>100</v>
      </c>
      <c r="S27" s="205">
        <f t="shared" ref="S27:U27" si="32">S8*100/$U8</f>
        <v>74.68591348</v>
      </c>
      <c r="T27" s="206">
        <f t="shared" si="32"/>
        <v>25.31408652</v>
      </c>
      <c r="U27" s="208">
        <f t="shared" si="32"/>
        <v>100</v>
      </c>
      <c r="V27" s="1"/>
      <c r="W27" s="177" t="s">
        <v>78</v>
      </c>
      <c r="X27" s="105">
        <f t="shared" ref="X27:Z27" si="33">X8*100/$Z8</f>
        <v>95.94997022</v>
      </c>
      <c r="Y27" s="107">
        <f t="shared" si="33"/>
        <v>4.05002978</v>
      </c>
      <c r="Z27" s="106">
        <f t="shared" si="33"/>
        <v>100</v>
      </c>
      <c r="AA27" s="105">
        <f t="shared" ref="AA27:AC27" si="34">AA8*100/$AC8</f>
        <v>94.87854845</v>
      </c>
      <c r="AB27" s="107">
        <f t="shared" si="34"/>
        <v>5.121451551</v>
      </c>
      <c r="AC27" s="106">
        <f t="shared" si="34"/>
        <v>100</v>
      </c>
      <c r="AD27" s="105">
        <f t="shared" ref="AD27:AF27" si="35">AD8*100/$AF8</f>
        <v>69.0887433</v>
      </c>
      <c r="AE27" s="107">
        <f t="shared" si="35"/>
        <v>30.9112567</v>
      </c>
      <c r="AF27" s="106">
        <f t="shared" si="35"/>
        <v>100</v>
      </c>
      <c r="AG27" s="105">
        <f t="shared" ref="AG27:AI27" si="36">AG8*100/$AI8</f>
        <v>65.70981973</v>
      </c>
      <c r="AH27" s="107">
        <f t="shared" si="36"/>
        <v>34.29018027</v>
      </c>
      <c r="AI27" s="28">
        <f t="shared" si="36"/>
        <v>100</v>
      </c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</row>
    <row r="28" ht="12.75" customHeight="1">
      <c r="A28" s="204" t="s">
        <v>80</v>
      </c>
      <c r="B28" s="205">
        <f t="shared" ref="B28:D28" si="37">B9*100/$D9</f>
        <v>89.29313929</v>
      </c>
      <c r="C28" s="206">
        <f t="shared" si="37"/>
        <v>10.70686071</v>
      </c>
      <c r="D28" s="207">
        <f t="shared" si="37"/>
        <v>100</v>
      </c>
      <c r="E28" s="205">
        <f t="shared" ref="E28:G28" si="38">E9*100/$G9</f>
        <v>91.39275866</v>
      </c>
      <c r="F28" s="206">
        <f t="shared" si="38"/>
        <v>8.607241336</v>
      </c>
      <c r="G28" s="208">
        <f t="shared" si="38"/>
        <v>100</v>
      </c>
      <c r="H28" s="1"/>
      <c r="I28" s="204" t="s">
        <v>80</v>
      </c>
      <c r="J28" s="205">
        <f t="shared" ref="J28:L28" si="39">J9*100/$L9</f>
        <v>90.28683181</v>
      </c>
      <c r="K28" s="206">
        <f t="shared" si="39"/>
        <v>9.713168188</v>
      </c>
      <c r="L28" s="207">
        <f t="shared" si="39"/>
        <v>100</v>
      </c>
      <c r="M28" s="205">
        <f t="shared" ref="M28:O28" si="40">M9*100/$O9</f>
        <v>90.46751269</v>
      </c>
      <c r="N28" s="206">
        <f t="shared" si="40"/>
        <v>9.532487311</v>
      </c>
      <c r="O28" s="207">
        <f t="shared" si="40"/>
        <v>100</v>
      </c>
      <c r="P28" s="205">
        <f t="shared" ref="P28:R28" si="41">P9*100/$R9</f>
        <v>58.57235984</v>
      </c>
      <c r="Q28" s="206">
        <f t="shared" si="41"/>
        <v>41.42764016</v>
      </c>
      <c r="R28" s="207">
        <f t="shared" si="41"/>
        <v>100</v>
      </c>
      <c r="S28" s="205">
        <f t="shared" ref="S28:U28" si="42">S9*100/$U9</f>
        <v>66.84191186</v>
      </c>
      <c r="T28" s="206">
        <f t="shared" si="42"/>
        <v>33.15808814</v>
      </c>
      <c r="U28" s="208">
        <f t="shared" si="42"/>
        <v>100</v>
      </c>
      <c r="V28" s="1"/>
      <c r="W28" s="177" t="s">
        <v>80</v>
      </c>
      <c r="X28" s="105">
        <f t="shared" ref="X28:Z28" si="43">X9*100/$Z9</f>
        <v>89.0684815</v>
      </c>
      <c r="Y28" s="107">
        <f t="shared" si="43"/>
        <v>10.9315185</v>
      </c>
      <c r="Z28" s="106">
        <f t="shared" si="43"/>
        <v>100</v>
      </c>
      <c r="AA28" s="105">
        <f t="shared" ref="AA28:AC28" si="44">AA9*100/$AC9</f>
        <v>90.05680866</v>
      </c>
      <c r="AB28" s="107">
        <f t="shared" si="44"/>
        <v>9.943191344</v>
      </c>
      <c r="AC28" s="106">
        <f t="shared" si="44"/>
        <v>100</v>
      </c>
      <c r="AD28" s="105">
        <f t="shared" ref="AD28:AF28" si="45">AD9*100/$AF9</f>
        <v>60.14461931</v>
      </c>
      <c r="AE28" s="107">
        <f t="shared" si="45"/>
        <v>39.85538069</v>
      </c>
      <c r="AF28" s="106">
        <f t="shared" si="45"/>
        <v>100</v>
      </c>
      <c r="AG28" s="105">
        <f t="shared" ref="AG28:AI28" si="46">AG9*100/$AI9</f>
        <v>64.69834688</v>
      </c>
      <c r="AH28" s="107">
        <f t="shared" si="46"/>
        <v>35.30165312</v>
      </c>
      <c r="AI28" s="28">
        <f t="shared" si="46"/>
        <v>100</v>
      </c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ht="12.75" customHeight="1">
      <c r="A29" s="204" t="s">
        <v>82</v>
      </c>
      <c r="B29" s="205">
        <f t="shared" ref="B29:D29" si="47">B10*100/$D10</f>
        <v>89.76874562</v>
      </c>
      <c r="C29" s="206">
        <f t="shared" si="47"/>
        <v>10.23125438</v>
      </c>
      <c r="D29" s="207">
        <f t="shared" si="47"/>
        <v>100</v>
      </c>
      <c r="E29" s="205">
        <f t="shared" ref="E29:G29" si="48">E10*100/$G10</f>
        <v>86.15505602</v>
      </c>
      <c r="F29" s="206">
        <f t="shared" si="48"/>
        <v>13.84494398</v>
      </c>
      <c r="G29" s="208">
        <f t="shared" si="48"/>
        <v>100</v>
      </c>
      <c r="H29" s="1"/>
      <c r="I29" s="204" t="s">
        <v>82</v>
      </c>
      <c r="J29" s="205">
        <f t="shared" ref="J29:L29" si="49">J10*100/$L10</f>
        <v>87.89731051</v>
      </c>
      <c r="K29" s="206">
        <f t="shared" si="49"/>
        <v>12.10268949</v>
      </c>
      <c r="L29" s="207">
        <f t="shared" si="49"/>
        <v>100</v>
      </c>
      <c r="M29" s="205">
        <f t="shared" ref="M29:O29" si="50">M10*100/$O10</f>
        <v>84.30629711</v>
      </c>
      <c r="N29" s="206">
        <f t="shared" si="50"/>
        <v>15.69370289</v>
      </c>
      <c r="O29" s="207">
        <f t="shared" si="50"/>
        <v>100</v>
      </c>
      <c r="P29" s="205">
        <f t="shared" ref="P29:R29" si="51">P10*100/$R10</f>
        <v>72.15770171</v>
      </c>
      <c r="Q29" s="206">
        <f t="shared" si="51"/>
        <v>27.84229829</v>
      </c>
      <c r="R29" s="207">
        <f t="shared" si="51"/>
        <v>100</v>
      </c>
      <c r="S29" s="205">
        <f t="shared" ref="S29:U29" si="52">S10*100/$U10</f>
        <v>64.85630974</v>
      </c>
      <c r="T29" s="206">
        <f t="shared" si="52"/>
        <v>35.14369026</v>
      </c>
      <c r="U29" s="208">
        <f t="shared" si="52"/>
        <v>100</v>
      </c>
      <c r="V29" s="1"/>
      <c r="W29" s="177" t="s">
        <v>82</v>
      </c>
      <c r="X29" s="105">
        <f t="shared" ref="X29:Z29" si="53">X10*100/$Z10</f>
        <v>87.02987698</v>
      </c>
      <c r="Y29" s="107">
        <f t="shared" si="53"/>
        <v>12.97012302</v>
      </c>
      <c r="Z29" s="106">
        <f t="shared" si="53"/>
        <v>100</v>
      </c>
      <c r="AA29" s="105">
        <f t="shared" ref="AA29:AC29" si="54">AA10*100/$AC10</f>
        <v>84.53254109</v>
      </c>
      <c r="AB29" s="107">
        <f t="shared" si="54"/>
        <v>15.46745891</v>
      </c>
      <c r="AC29" s="106">
        <f t="shared" si="54"/>
        <v>100</v>
      </c>
      <c r="AD29" s="105">
        <f t="shared" ref="AD29:AF29" si="55">AD10*100/$AF10</f>
        <v>68.99824253</v>
      </c>
      <c r="AE29" s="107">
        <f t="shared" si="55"/>
        <v>31.00175747</v>
      </c>
      <c r="AF29" s="106">
        <f t="shared" si="55"/>
        <v>100</v>
      </c>
      <c r="AG29" s="105">
        <f t="shared" ref="AG29:AI29" si="56">AG10*100/$AI10</f>
        <v>64.32281701</v>
      </c>
      <c r="AH29" s="107">
        <f t="shared" si="56"/>
        <v>35.67718299</v>
      </c>
      <c r="AI29" s="28">
        <f t="shared" si="56"/>
        <v>100</v>
      </c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ht="12.75" customHeight="1">
      <c r="A30" s="204" t="s">
        <v>84</v>
      </c>
      <c r="B30" s="205">
        <f t="shared" ref="B30:D30" si="57">B11*100/$D11</f>
        <v>86.49857666</v>
      </c>
      <c r="C30" s="206">
        <f t="shared" si="57"/>
        <v>13.50142334</v>
      </c>
      <c r="D30" s="207">
        <f t="shared" si="57"/>
        <v>100</v>
      </c>
      <c r="E30" s="205">
        <f t="shared" ref="E30:G30" si="58">E11*100/$G11</f>
        <v>87.4999227</v>
      </c>
      <c r="F30" s="206">
        <f t="shared" si="58"/>
        <v>12.5000773</v>
      </c>
      <c r="G30" s="208">
        <f t="shared" si="58"/>
        <v>100</v>
      </c>
      <c r="H30" s="1"/>
      <c r="I30" s="204" t="s">
        <v>84</v>
      </c>
      <c r="J30" s="205">
        <f t="shared" ref="J30:L30" si="59">J11*100/$L11</f>
        <v>83.35787923</v>
      </c>
      <c r="K30" s="206">
        <f t="shared" si="59"/>
        <v>16.64212077</v>
      </c>
      <c r="L30" s="207">
        <f t="shared" si="59"/>
        <v>100</v>
      </c>
      <c r="M30" s="205">
        <f t="shared" ref="M30:O30" si="60">M11*100/$O11</f>
        <v>84.82679887</v>
      </c>
      <c r="N30" s="206">
        <f t="shared" si="60"/>
        <v>15.17320113</v>
      </c>
      <c r="O30" s="207">
        <f t="shared" si="60"/>
        <v>100</v>
      </c>
      <c r="P30" s="205">
        <f t="shared" ref="P30:R30" si="61">P11*100/$R11</f>
        <v>66.34756996</v>
      </c>
      <c r="Q30" s="206">
        <f t="shared" si="61"/>
        <v>33.65243004</v>
      </c>
      <c r="R30" s="207">
        <f t="shared" si="61"/>
        <v>100</v>
      </c>
      <c r="S30" s="205">
        <f t="shared" ref="S30:U30" si="62">S11*100/$U11</f>
        <v>65.95110923</v>
      </c>
      <c r="T30" s="206">
        <f t="shared" si="62"/>
        <v>34.04889077</v>
      </c>
      <c r="U30" s="208">
        <f t="shared" si="62"/>
        <v>100</v>
      </c>
      <c r="V30" s="1"/>
      <c r="W30" s="177" t="s">
        <v>84</v>
      </c>
      <c r="X30" s="105">
        <f t="shared" ref="X30:Z30" si="63">X11*100/$Z11</f>
        <v>83.48509934</v>
      </c>
      <c r="Y30" s="107">
        <f t="shared" si="63"/>
        <v>16.51490066</v>
      </c>
      <c r="Z30" s="106">
        <f t="shared" si="63"/>
        <v>100</v>
      </c>
      <c r="AA30" s="105">
        <f t="shared" ref="AA30:AC30" si="64">AA11*100/$AC11</f>
        <v>82.37380529</v>
      </c>
      <c r="AB30" s="107">
        <f t="shared" si="64"/>
        <v>17.62619471</v>
      </c>
      <c r="AC30" s="106">
        <f t="shared" si="64"/>
        <v>100</v>
      </c>
      <c r="AD30" s="105">
        <f t="shared" ref="AD30:AF30" si="65">AD11*100/$AF11</f>
        <v>65.06622517</v>
      </c>
      <c r="AE30" s="107">
        <f t="shared" si="65"/>
        <v>34.93377483</v>
      </c>
      <c r="AF30" s="106">
        <f t="shared" si="65"/>
        <v>100</v>
      </c>
      <c r="AG30" s="105">
        <f t="shared" ref="AG30:AI30" si="66">AG11*100/$AI11</f>
        <v>63.44021411</v>
      </c>
      <c r="AH30" s="107">
        <f t="shared" si="66"/>
        <v>36.55978589</v>
      </c>
      <c r="AI30" s="28">
        <f t="shared" si="66"/>
        <v>100</v>
      </c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ht="12.75" customHeight="1">
      <c r="A31" s="204" t="s">
        <v>86</v>
      </c>
      <c r="B31" s="205">
        <f t="shared" ref="B31:D31" si="67">B12*100/$D12</f>
        <v>90.48748921</v>
      </c>
      <c r="C31" s="206">
        <f t="shared" si="67"/>
        <v>9.512510785</v>
      </c>
      <c r="D31" s="207">
        <f t="shared" si="67"/>
        <v>100</v>
      </c>
      <c r="E31" s="205">
        <f t="shared" ref="E31:G31" si="68">E12*100/$G12</f>
        <v>87.8134599</v>
      </c>
      <c r="F31" s="206">
        <f t="shared" si="68"/>
        <v>12.1865401</v>
      </c>
      <c r="G31" s="208">
        <f t="shared" si="68"/>
        <v>100</v>
      </c>
      <c r="H31" s="1"/>
      <c r="I31" s="204" t="s">
        <v>86</v>
      </c>
      <c r="J31" s="205">
        <f t="shared" ref="J31:L31" si="69">J12*100/$L12</f>
        <v>89.46433856</v>
      </c>
      <c r="K31" s="206">
        <f t="shared" si="69"/>
        <v>10.53566144</v>
      </c>
      <c r="L31" s="207">
        <f t="shared" si="69"/>
        <v>100</v>
      </c>
      <c r="M31" s="205">
        <f t="shared" ref="M31:O31" si="70">M12*100/$O12</f>
        <v>87.83385359</v>
      </c>
      <c r="N31" s="206">
        <f t="shared" si="70"/>
        <v>12.16614641</v>
      </c>
      <c r="O31" s="207">
        <f t="shared" si="70"/>
        <v>100</v>
      </c>
      <c r="P31" s="205">
        <f t="shared" ref="P31:R31" si="71">P12*100/$R12</f>
        <v>67.5347736</v>
      </c>
      <c r="Q31" s="206">
        <f t="shared" si="71"/>
        <v>32.4652264</v>
      </c>
      <c r="R31" s="207">
        <f t="shared" si="71"/>
        <v>100</v>
      </c>
      <c r="S31" s="205">
        <f t="shared" ref="S31:U31" si="72">S12*100/$U12</f>
        <v>69.55805304</v>
      </c>
      <c r="T31" s="206">
        <f t="shared" si="72"/>
        <v>30.44194696</v>
      </c>
      <c r="U31" s="208">
        <f t="shared" si="72"/>
        <v>100</v>
      </c>
      <c r="V31" s="1"/>
      <c r="W31" s="177" t="s">
        <v>86</v>
      </c>
      <c r="X31" s="105">
        <f t="shared" ref="X31:Z31" si="73">X12*100/$Z12</f>
        <v>87.38567073</v>
      </c>
      <c r="Y31" s="107">
        <f t="shared" si="73"/>
        <v>12.61432927</v>
      </c>
      <c r="Z31" s="106">
        <f t="shared" si="73"/>
        <v>100</v>
      </c>
      <c r="AA31" s="105">
        <f t="shared" ref="AA31:AC31" si="74">AA12*100/$AC12</f>
        <v>85.00127222</v>
      </c>
      <c r="AB31" s="107">
        <f t="shared" si="74"/>
        <v>14.99872778</v>
      </c>
      <c r="AC31" s="106">
        <f t="shared" si="74"/>
        <v>100</v>
      </c>
      <c r="AD31" s="105">
        <f t="shared" ref="AD31:AF31" si="75">AD12*100/$AF12</f>
        <v>64.13871951</v>
      </c>
      <c r="AE31" s="107">
        <f t="shared" si="75"/>
        <v>35.86128049</v>
      </c>
      <c r="AF31" s="106">
        <f t="shared" si="75"/>
        <v>100</v>
      </c>
      <c r="AG31" s="105">
        <f t="shared" ref="AG31:AI31" si="76">AG12*100/$AI12</f>
        <v>66.1285457</v>
      </c>
      <c r="AH31" s="107">
        <f t="shared" si="76"/>
        <v>33.8714543</v>
      </c>
      <c r="AI31" s="28">
        <f t="shared" si="76"/>
        <v>100</v>
      </c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ht="12.75" customHeight="1">
      <c r="A32" s="204" t="s">
        <v>88</v>
      </c>
      <c r="B32" s="205">
        <f t="shared" ref="B32:D32" si="77">B13*100/$D13</f>
        <v>88.90951276</v>
      </c>
      <c r="C32" s="206">
        <f t="shared" si="77"/>
        <v>11.09048724</v>
      </c>
      <c r="D32" s="207">
        <f t="shared" si="77"/>
        <v>100</v>
      </c>
      <c r="E32" s="205">
        <f t="shared" ref="E32:G32" si="78">E13*100/$G13</f>
        <v>86.17508438</v>
      </c>
      <c r="F32" s="206">
        <f t="shared" si="78"/>
        <v>13.82491562</v>
      </c>
      <c r="G32" s="208">
        <f t="shared" si="78"/>
        <v>100</v>
      </c>
      <c r="H32" s="1"/>
      <c r="I32" s="204" t="s">
        <v>88</v>
      </c>
      <c r="J32" s="205">
        <f t="shared" ref="J32:L32" si="79">J13*100/$L13</f>
        <v>88.86658149</v>
      </c>
      <c r="K32" s="206">
        <f t="shared" si="79"/>
        <v>11.13341851</v>
      </c>
      <c r="L32" s="207">
        <f t="shared" si="79"/>
        <v>100</v>
      </c>
      <c r="M32" s="205">
        <f t="shared" ref="M32:O32" si="80">M13*100/$O13</f>
        <v>86.66881866</v>
      </c>
      <c r="N32" s="206">
        <f t="shared" si="80"/>
        <v>13.33118134</v>
      </c>
      <c r="O32" s="207">
        <f t="shared" si="80"/>
        <v>100</v>
      </c>
      <c r="P32" s="205">
        <f t="shared" ref="P32:R32" si="81">P13*100/$R13</f>
        <v>63.64300055</v>
      </c>
      <c r="Q32" s="206">
        <f t="shared" si="81"/>
        <v>36.35699945</v>
      </c>
      <c r="R32" s="207">
        <f t="shared" si="81"/>
        <v>100</v>
      </c>
      <c r="S32" s="205">
        <f t="shared" ref="S32:U32" si="82">S13*100/$U13</f>
        <v>61.88362626</v>
      </c>
      <c r="T32" s="206">
        <f t="shared" si="82"/>
        <v>38.11637374</v>
      </c>
      <c r="U32" s="208">
        <f t="shared" si="82"/>
        <v>100</v>
      </c>
      <c r="V32" s="1"/>
      <c r="W32" s="177" t="s">
        <v>88</v>
      </c>
      <c r="X32" s="105">
        <f t="shared" ref="X32:Z32" si="83">X13*100/$Z13</f>
        <v>87.95562599</v>
      </c>
      <c r="Y32" s="107">
        <f t="shared" si="83"/>
        <v>12.04437401</v>
      </c>
      <c r="Z32" s="106">
        <f t="shared" si="83"/>
        <v>100</v>
      </c>
      <c r="AA32" s="105">
        <f t="shared" ref="AA32:AC32" si="84">AA13*100/$AC13</f>
        <v>85.95930638</v>
      </c>
      <c r="AB32" s="107">
        <f t="shared" si="84"/>
        <v>14.04069362</v>
      </c>
      <c r="AC32" s="106">
        <f t="shared" si="84"/>
        <v>100</v>
      </c>
      <c r="AD32" s="105">
        <f t="shared" ref="AD32:AF32" si="85">AD13*100/$AF13</f>
        <v>61.91985511</v>
      </c>
      <c r="AE32" s="107">
        <f t="shared" si="85"/>
        <v>38.08014489</v>
      </c>
      <c r="AF32" s="106">
        <f t="shared" si="85"/>
        <v>100</v>
      </c>
      <c r="AG32" s="105">
        <f t="shared" ref="AG32:AI32" si="86">AG13*100/$AI13</f>
        <v>61.64719597</v>
      </c>
      <c r="AH32" s="107">
        <f t="shared" si="86"/>
        <v>38.35280403</v>
      </c>
      <c r="AI32" s="28">
        <f t="shared" si="86"/>
        <v>100</v>
      </c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ht="12.75" customHeight="1">
      <c r="A33" s="204" t="s">
        <v>90</v>
      </c>
      <c r="B33" s="205">
        <f t="shared" ref="B33:D33" si="87">B14*100/$D14</f>
        <v>89.388872</v>
      </c>
      <c r="C33" s="206">
        <f t="shared" si="87"/>
        <v>10.611128</v>
      </c>
      <c r="D33" s="207">
        <f t="shared" si="87"/>
        <v>100</v>
      </c>
      <c r="E33" s="205">
        <f t="shared" ref="E33:G33" si="88">E14*100/$G14</f>
        <v>83.01163048</v>
      </c>
      <c r="F33" s="206">
        <f t="shared" si="88"/>
        <v>16.98836952</v>
      </c>
      <c r="G33" s="208">
        <f t="shared" si="88"/>
        <v>100</v>
      </c>
      <c r="H33" s="1"/>
      <c r="I33" s="204" t="s">
        <v>90</v>
      </c>
      <c r="J33" s="205">
        <f t="shared" ref="J33:L33" si="89">J14*100/$L14</f>
        <v>92.73514554</v>
      </c>
      <c r="K33" s="206">
        <f t="shared" si="89"/>
        <v>7.264854462</v>
      </c>
      <c r="L33" s="207">
        <f t="shared" si="89"/>
        <v>100</v>
      </c>
      <c r="M33" s="205">
        <f t="shared" ref="M33:O33" si="90">M14*100/$O14</f>
        <v>85.5075831</v>
      </c>
      <c r="N33" s="206">
        <f t="shared" si="90"/>
        <v>14.4924169</v>
      </c>
      <c r="O33" s="207">
        <f t="shared" si="90"/>
        <v>100</v>
      </c>
      <c r="P33" s="205">
        <f t="shared" ref="P33:R33" si="91">P14*100/$R14</f>
        <v>77.94082271</v>
      </c>
      <c r="Q33" s="206">
        <f t="shared" si="91"/>
        <v>22.05917729</v>
      </c>
      <c r="R33" s="207">
        <f t="shared" si="91"/>
        <v>100</v>
      </c>
      <c r="S33" s="205">
        <f t="shared" ref="S33:U33" si="92">S14*100/$U14</f>
        <v>64.68878993</v>
      </c>
      <c r="T33" s="206">
        <f t="shared" si="92"/>
        <v>35.31121007</v>
      </c>
      <c r="U33" s="208">
        <f t="shared" si="92"/>
        <v>100</v>
      </c>
      <c r="V33" s="1"/>
      <c r="W33" s="177" t="s">
        <v>90</v>
      </c>
      <c r="X33" s="105">
        <f t="shared" ref="X33:Z33" si="93">X14*100/$Z14</f>
        <v>91.82866557</v>
      </c>
      <c r="Y33" s="107">
        <f t="shared" si="93"/>
        <v>8.171334432</v>
      </c>
      <c r="Z33" s="106">
        <f t="shared" si="93"/>
        <v>100</v>
      </c>
      <c r="AA33" s="105">
        <f t="shared" ref="AA33:AC33" si="94">AA14*100/$AC14</f>
        <v>87.34575749</v>
      </c>
      <c r="AB33" s="107">
        <f t="shared" si="94"/>
        <v>12.65424251</v>
      </c>
      <c r="AC33" s="106">
        <f t="shared" si="94"/>
        <v>100</v>
      </c>
      <c r="AD33" s="105">
        <f t="shared" ref="AD33:AF33" si="95">AD14*100/$AF14</f>
        <v>70.97199341</v>
      </c>
      <c r="AE33" s="107">
        <f t="shared" si="95"/>
        <v>29.02800659</v>
      </c>
      <c r="AF33" s="106">
        <f t="shared" si="95"/>
        <v>100</v>
      </c>
      <c r="AG33" s="105">
        <f t="shared" ref="AG33:AI33" si="96">AG14*100/$AI14</f>
        <v>62.21549618</v>
      </c>
      <c r="AH33" s="107">
        <f t="shared" si="96"/>
        <v>37.78450382</v>
      </c>
      <c r="AI33" s="28">
        <f t="shared" si="96"/>
        <v>100</v>
      </c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ht="12.75" customHeight="1">
      <c r="A34" s="204" t="s">
        <v>92</v>
      </c>
      <c r="B34" s="205">
        <f t="shared" ref="B34:D34" si="97">B15*100/$D15</f>
        <v>87.83620429</v>
      </c>
      <c r="C34" s="206">
        <f t="shared" si="97"/>
        <v>12.16379571</v>
      </c>
      <c r="D34" s="207">
        <f t="shared" si="97"/>
        <v>100</v>
      </c>
      <c r="E34" s="205">
        <f t="shared" ref="E34:G34" si="98">E15*100/$G15</f>
        <v>87.7961348</v>
      </c>
      <c r="F34" s="206">
        <f t="shared" si="98"/>
        <v>12.2038652</v>
      </c>
      <c r="G34" s="208">
        <f t="shared" si="98"/>
        <v>100</v>
      </c>
      <c r="H34" s="1"/>
      <c r="I34" s="204" t="s">
        <v>92</v>
      </c>
      <c r="J34" s="205">
        <f t="shared" ref="J34:L34" si="99">J15*100/$L15</f>
        <v>87.0190977</v>
      </c>
      <c r="K34" s="206">
        <f t="shared" si="99"/>
        <v>12.9809023</v>
      </c>
      <c r="L34" s="207">
        <f t="shared" si="99"/>
        <v>100</v>
      </c>
      <c r="M34" s="205">
        <f t="shared" ref="M34:O34" si="100">M15*100/$O15</f>
        <v>85.49146908</v>
      </c>
      <c r="N34" s="206">
        <f t="shared" si="100"/>
        <v>14.50853092</v>
      </c>
      <c r="O34" s="207">
        <f t="shared" si="100"/>
        <v>100</v>
      </c>
      <c r="P34" s="205">
        <f t="shared" ref="P34:R34" si="101">P15*100/$R15</f>
        <v>58.58012732</v>
      </c>
      <c r="Q34" s="206">
        <f t="shared" si="101"/>
        <v>41.41987268</v>
      </c>
      <c r="R34" s="207">
        <f t="shared" si="101"/>
        <v>100</v>
      </c>
      <c r="S34" s="205">
        <f t="shared" ref="S34:U34" si="102">S15*100/$U15</f>
        <v>55.91453406</v>
      </c>
      <c r="T34" s="206">
        <f t="shared" si="102"/>
        <v>44.08546594</v>
      </c>
      <c r="U34" s="208">
        <f t="shared" si="102"/>
        <v>100</v>
      </c>
      <c r="V34" s="1"/>
      <c r="W34" s="177" t="s">
        <v>92</v>
      </c>
      <c r="X34" s="105">
        <f t="shared" ref="X34:Z34" si="103">X15*100/$Z15</f>
        <v>83.67233728</v>
      </c>
      <c r="Y34" s="107">
        <f t="shared" si="103"/>
        <v>16.32766272</v>
      </c>
      <c r="Z34" s="106">
        <f t="shared" si="103"/>
        <v>100</v>
      </c>
      <c r="AA34" s="105">
        <f t="shared" ref="AA34:AC34" si="104">AA15*100/$AC15</f>
        <v>83.3642237</v>
      </c>
      <c r="AB34" s="107">
        <f t="shared" si="104"/>
        <v>16.6357763</v>
      </c>
      <c r="AC34" s="106">
        <f t="shared" si="104"/>
        <v>100</v>
      </c>
      <c r="AD34" s="105">
        <f t="shared" ref="AD34:AF34" si="105">AD15*100/$AF15</f>
        <v>54.58579882</v>
      </c>
      <c r="AE34" s="107">
        <f t="shared" si="105"/>
        <v>45.41420118</v>
      </c>
      <c r="AF34" s="106">
        <f t="shared" si="105"/>
        <v>100</v>
      </c>
      <c r="AG34" s="105">
        <f t="shared" ref="AG34:AI34" si="106">AG15*100/$AI15</f>
        <v>53.69958963</v>
      </c>
      <c r="AH34" s="107">
        <f t="shared" si="106"/>
        <v>46.30041037</v>
      </c>
      <c r="AI34" s="28">
        <f t="shared" si="106"/>
        <v>100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ht="12.75" customHeight="1">
      <c r="A35" s="204" t="s">
        <v>94</v>
      </c>
      <c r="B35" s="205">
        <f t="shared" ref="B35:D35" si="107">B16*100/$D16</f>
        <v>88.88888889</v>
      </c>
      <c r="C35" s="206">
        <f t="shared" si="107"/>
        <v>11.11111111</v>
      </c>
      <c r="D35" s="207">
        <f t="shared" si="107"/>
        <v>100</v>
      </c>
      <c r="E35" s="205">
        <f t="shared" ref="E35:G35" si="108">E16*100/$G16</f>
        <v>89.23569847</v>
      </c>
      <c r="F35" s="206">
        <f t="shared" si="108"/>
        <v>10.76430153</v>
      </c>
      <c r="G35" s="208">
        <f t="shared" si="108"/>
        <v>100</v>
      </c>
      <c r="H35" s="1"/>
      <c r="I35" s="204" t="s">
        <v>94</v>
      </c>
      <c r="J35" s="205">
        <f t="shared" ref="J35:L35" si="109">J16*100/$L16</f>
        <v>87.08723509</v>
      </c>
      <c r="K35" s="206">
        <f t="shared" si="109"/>
        <v>12.91276491</v>
      </c>
      <c r="L35" s="207">
        <f t="shared" si="109"/>
        <v>100</v>
      </c>
      <c r="M35" s="205">
        <f t="shared" ref="M35:O35" si="110">M16*100/$O16</f>
        <v>90.01830771</v>
      </c>
      <c r="N35" s="206">
        <f t="shared" si="110"/>
        <v>9.981692286</v>
      </c>
      <c r="O35" s="207">
        <f t="shared" si="110"/>
        <v>100</v>
      </c>
      <c r="P35" s="205">
        <f t="shared" ref="P35:R35" si="111">P16*100/$R16</f>
        <v>76.71266634</v>
      </c>
      <c r="Q35" s="206">
        <f t="shared" si="111"/>
        <v>23.28733366</v>
      </c>
      <c r="R35" s="207">
        <f t="shared" si="111"/>
        <v>100</v>
      </c>
      <c r="S35" s="205">
        <f t="shared" ref="S35:U35" si="112">S16*100/$U16</f>
        <v>75.17918002</v>
      </c>
      <c r="T35" s="206">
        <f t="shared" si="112"/>
        <v>24.82081998</v>
      </c>
      <c r="U35" s="208">
        <f t="shared" si="112"/>
        <v>100</v>
      </c>
      <c r="V35" s="1"/>
      <c r="W35" s="177" t="s">
        <v>94</v>
      </c>
      <c r="X35" s="105">
        <f t="shared" ref="X35:Z35" si="113">X16*100/$Z16</f>
        <v>86.87598116</v>
      </c>
      <c r="Y35" s="107">
        <f t="shared" si="113"/>
        <v>13.12401884</v>
      </c>
      <c r="Z35" s="106">
        <f t="shared" si="113"/>
        <v>100</v>
      </c>
      <c r="AA35" s="105">
        <f t="shared" ref="AA35:AC35" si="114">AA16*100/$AC16</f>
        <v>89.73856754</v>
      </c>
      <c r="AB35" s="107">
        <f t="shared" si="114"/>
        <v>10.26143246</v>
      </c>
      <c r="AC35" s="106">
        <f t="shared" si="114"/>
        <v>100</v>
      </c>
      <c r="AD35" s="105">
        <f t="shared" ref="AD35:AF35" si="115">AD16*100/$AF16</f>
        <v>74.91365777</v>
      </c>
      <c r="AE35" s="107">
        <f t="shared" si="115"/>
        <v>25.08634223</v>
      </c>
      <c r="AF35" s="106">
        <f t="shared" si="115"/>
        <v>100</v>
      </c>
      <c r="AG35" s="105">
        <f t="shared" ref="AG35:AI35" si="116">AG16*100/$AI16</f>
        <v>77.14060455</v>
      </c>
      <c r="AH35" s="107">
        <f t="shared" si="116"/>
        <v>22.85939545</v>
      </c>
      <c r="AI35" s="28">
        <f t="shared" si="116"/>
        <v>100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</row>
    <row r="36" ht="12.75" customHeight="1">
      <c r="A36" s="204" t="s">
        <v>96</v>
      </c>
      <c r="B36" s="205">
        <f t="shared" ref="B36:D36" si="117">B17*100/$D17</f>
        <v>97.21003135</v>
      </c>
      <c r="C36" s="206">
        <f t="shared" si="117"/>
        <v>2.789968652</v>
      </c>
      <c r="D36" s="207">
        <f t="shared" si="117"/>
        <v>100</v>
      </c>
      <c r="E36" s="205">
        <f t="shared" ref="E36:G36" si="118">E17*100/$G17</f>
        <v>96.83174588</v>
      </c>
      <c r="F36" s="206">
        <f t="shared" si="118"/>
        <v>3.168254123</v>
      </c>
      <c r="G36" s="208">
        <f t="shared" si="118"/>
        <v>100</v>
      </c>
      <c r="H36" s="1"/>
      <c r="I36" s="204" t="s">
        <v>96</v>
      </c>
      <c r="J36" s="205">
        <f t="shared" ref="J36:L36" si="119">J17*100/$L17</f>
        <v>97.10990888</v>
      </c>
      <c r="K36" s="206">
        <f t="shared" si="119"/>
        <v>2.890091116</v>
      </c>
      <c r="L36" s="207">
        <f t="shared" si="119"/>
        <v>100</v>
      </c>
      <c r="M36" s="205">
        <f t="shared" ref="M36:O36" si="120">M17*100/$O17</f>
        <v>97.02215419</v>
      </c>
      <c r="N36" s="206">
        <f t="shared" si="120"/>
        <v>2.977845808</v>
      </c>
      <c r="O36" s="207">
        <f t="shared" si="120"/>
        <v>100</v>
      </c>
      <c r="P36" s="205">
        <f t="shared" ref="P36:R36" si="121">P17*100/$R17</f>
        <v>62.65660592</v>
      </c>
      <c r="Q36" s="206">
        <f t="shared" si="121"/>
        <v>37.34339408</v>
      </c>
      <c r="R36" s="207">
        <f t="shared" si="121"/>
        <v>100</v>
      </c>
      <c r="S36" s="205">
        <f t="shared" ref="S36:U36" si="122">S17*100/$U17</f>
        <v>62.08112481</v>
      </c>
      <c r="T36" s="206">
        <f t="shared" si="122"/>
        <v>37.91887519</v>
      </c>
      <c r="U36" s="208">
        <f t="shared" si="122"/>
        <v>100</v>
      </c>
      <c r="V36" s="1"/>
      <c r="W36" s="177" t="s">
        <v>96</v>
      </c>
      <c r="X36" s="105">
        <f t="shared" ref="X36:Z36" si="123">X17*100/$Z17</f>
        <v>97.34861444</v>
      </c>
      <c r="Y36" s="107">
        <f t="shared" si="123"/>
        <v>2.651385563</v>
      </c>
      <c r="Z36" s="106">
        <f t="shared" si="123"/>
        <v>100</v>
      </c>
      <c r="AA36" s="105">
        <f t="shared" ref="AA36:AC36" si="124">AA17*100/$AC17</f>
        <v>97.13837921</v>
      </c>
      <c r="AB36" s="107">
        <f t="shared" si="124"/>
        <v>2.861620786</v>
      </c>
      <c r="AC36" s="106">
        <f t="shared" si="124"/>
        <v>100</v>
      </c>
      <c r="AD36" s="105">
        <f t="shared" ref="AD36:AF36" si="125">AD17*100/$AF17</f>
        <v>59.66472802</v>
      </c>
      <c r="AE36" s="107">
        <f t="shared" si="125"/>
        <v>40.33527198</v>
      </c>
      <c r="AF36" s="106">
        <f t="shared" si="125"/>
        <v>100</v>
      </c>
      <c r="AG36" s="105">
        <f t="shared" ref="AG36:AI36" si="126">AG17*100/$AI17</f>
        <v>59.40439703</v>
      </c>
      <c r="AH36" s="107">
        <f t="shared" si="126"/>
        <v>40.59560297</v>
      </c>
      <c r="AI36" s="28">
        <f t="shared" si="126"/>
        <v>100</v>
      </c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</row>
    <row r="37" ht="12.75" customHeight="1">
      <c r="A37" s="204" t="s">
        <v>98</v>
      </c>
      <c r="B37" s="205">
        <f t="shared" ref="B37:D37" si="127">B18*100/$D18</f>
        <v>64.49588477</v>
      </c>
      <c r="C37" s="206">
        <f t="shared" si="127"/>
        <v>35.50411523</v>
      </c>
      <c r="D37" s="207">
        <f t="shared" si="127"/>
        <v>100</v>
      </c>
      <c r="E37" s="205">
        <f t="shared" ref="E37:G37" si="128">E18*100/$G18</f>
        <v>51.65430296</v>
      </c>
      <c r="F37" s="206">
        <f t="shared" si="128"/>
        <v>48.34569704</v>
      </c>
      <c r="G37" s="208">
        <f t="shared" si="128"/>
        <v>100</v>
      </c>
      <c r="H37" s="1"/>
      <c r="I37" s="204" t="s">
        <v>98</v>
      </c>
      <c r="J37" s="205">
        <f t="shared" ref="J37:L37" si="129">J18*100/$L18</f>
        <v>56.87476424</v>
      </c>
      <c r="K37" s="206">
        <f t="shared" si="129"/>
        <v>43.12523576</v>
      </c>
      <c r="L37" s="207">
        <f t="shared" si="129"/>
        <v>100</v>
      </c>
      <c r="M37" s="205">
        <f t="shared" ref="M37:O37" si="130">M18*100/$O18</f>
        <v>44.21359254</v>
      </c>
      <c r="N37" s="206">
        <f t="shared" si="130"/>
        <v>55.78640746</v>
      </c>
      <c r="O37" s="207">
        <f t="shared" si="130"/>
        <v>100</v>
      </c>
      <c r="P37" s="205">
        <f t="shared" ref="P37:R37" si="131">P18*100/$R18</f>
        <v>31.43153527</v>
      </c>
      <c r="Q37" s="206">
        <f t="shared" si="131"/>
        <v>68.56846473</v>
      </c>
      <c r="R37" s="207">
        <f t="shared" si="131"/>
        <v>100</v>
      </c>
      <c r="S37" s="205">
        <f t="shared" ref="S37:U37" si="132">S18*100/$U18</f>
        <v>25.15047179</v>
      </c>
      <c r="T37" s="206">
        <f t="shared" si="132"/>
        <v>74.84952821</v>
      </c>
      <c r="U37" s="208">
        <f t="shared" si="132"/>
        <v>100</v>
      </c>
      <c r="V37" s="1"/>
      <c r="W37" s="177" t="s">
        <v>98</v>
      </c>
      <c r="X37" s="105">
        <f t="shared" ref="X37:Z37" si="133">X18*100/$Z18</f>
        <v>53.53455123</v>
      </c>
      <c r="Y37" s="107">
        <f t="shared" si="133"/>
        <v>46.46544877</v>
      </c>
      <c r="Z37" s="106">
        <f t="shared" si="133"/>
        <v>100</v>
      </c>
      <c r="AA37" s="105">
        <f t="shared" ref="AA37:AC37" si="134">AA18*100/$AC18</f>
        <v>43.1178654</v>
      </c>
      <c r="AB37" s="107">
        <f t="shared" si="134"/>
        <v>56.8821346</v>
      </c>
      <c r="AC37" s="106">
        <f t="shared" si="134"/>
        <v>100</v>
      </c>
      <c r="AD37" s="105">
        <f t="shared" ref="AD37:AF37" si="135">AD18*100/$AF18</f>
        <v>29.48106963</v>
      </c>
      <c r="AE37" s="107">
        <f t="shared" si="135"/>
        <v>70.51893037</v>
      </c>
      <c r="AF37" s="106">
        <f t="shared" si="135"/>
        <v>100</v>
      </c>
      <c r="AG37" s="105">
        <f t="shared" ref="AG37:AI37" si="136">AG18*100/$AI18</f>
        <v>24.31587396</v>
      </c>
      <c r="AH37" s="107">
        <f t="shared" si="136"/>
        <v>75.68412604</v>
      </c>
      <c r="AI37" s="28">
        <f t="shared" si="136"/>
        <v>100</v>
      </c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</row>
    <row r="38" ht="12.75" customHeight="1">
      <c r="A38" s="204" t="s">
        <v>100</v>
      </c>
      <c r="B38" s="205">
        <f t="shared" ref="B38:D38" si="137">B19*100/$D19</f>
        <v>89.46280992</v>
      </c>
      <c r="C38" s="206">
        <f t="shared" si="137"/>
        <v>10.53719008</v>
      </c>
      <c r="D38" s="207">
        <f t="shared" si="137"/>
        <v>100</v>
      </c>
      <c r="E38" s="205">
        <f t="shared" ref="E38:G38" si="138">E19*100/$G19</f>
        <v>90.55691044</v>
      </c>
      <c r="F38" s="206">
        <f t="shared" si="138"/>
        <v>9.443089558</v>
      </c>
      <c r="G38" s="208">
        <f t="shared" si="138"/>
        <v>100</v>
      </c>
      <c r="H38" s="1"/>
      <c r="I38" s="204" t="s">
        <v>100</v>
      </c>
      <c r="J38" s="205">
        <f t="shared" ref="J38:L38" si="139">J19*100/$L19</f>
        <v>87.97776233</v>
      </c>
      <c r="K38" s="206">
        <f t="shared" si="139"/>
        <v>12.02223767</v>
      </c>
      <c r="L38" s="207">
        <f t="shared" si="139"/>
        <v>100</v>
      </c>
      <c r="M38" s="205">
        <f t="shared" ref="M38:O38" si="140">M19*100/$O19</f>
        <v>89.73219413</v>
      </c>
      <c r="N38" s="206">
        <f t="shared" si="140"/>
        <v>10.26780587</v>
      </c>
      <c r="O38" s="207">
        <f t="shared" si="140"/>
        <v>100</v>
      </c>
      <c r="P38" s="205">
        <f t="shared" ref="P38:R38" si="141">P19*100/$R19</f>
        <v>69.84016678</v>
      </c>
      <c r="Q38" s="206">
        <f t="shared" si="141"/>
        <v>30.15983322</v>
      </c>
      <c r="R38" s="207">
        <f t="shared" si="141"/>
        <v>100</v>
      </c>
      <c r="S38" s="205">
        <f t="shared" ref="S38:U38" si="142">S19*100/$U19</f>
        <v>69.2662099</v>
      </c>
      <c r="T38" s="206">
        <f t="shared" si="142"/>
        <v>30.7337901</v>
      </c>
      <c r="U38" s="208">
        <f t="shared" si="142"/>
        <v>100</v>
      </c>
      <c r="V38" s="1"/>
      <c r="W38" s="177" t="s">
        <v>100</v>
      </c>
      <c r="X38" s="105">
        <f t="shared" ref="X38:Z38" si="143">X19*100/$Z19</f>
        <v>87.08551483</v>
      </c>
      <c r="Y38" s="107">
        <f t="shared" si="143"/>
        <v>12.91448517</v>
      </c>
      <c r="Z38" s="106">
        <f t="shared" si="143"/>
        <v>100</v>
      </c>
      <c r="AA38" s="105">
        <f t="shared" ref="AA38:AC38" si="144">AA19*100/$AC19</f>
        <v>88.46423232</v>
      </c>
      <c r="AB38" s="107">
        <f t="shared" si="144"/>
        <v>11.53576768</v>
      </c>
      <c r="AC38" s="106">
        <f t="shared" si="144"/>
        <v>100</v>
      </c>
      <c r="AD38" s="105">
        <f t="shared" ref="AD38:AF38" si="145">AD19*100/$AF19</f>
        <v>67.05933682</v>
      </c>
      <c r="AE38" s="107">
        <f t="shared" si="145"/>
        <v>32.94066318</v>
      </c>
      <c r="AF38" s="106">
        <f t="shared" si="145"/>
        <v>100</v>
      </c>
      <c r="AG38" s="105">
        <f t="shared" ref="AG38:AI38" si="146">AG19*100/$AI19</f>
        <v>66.12516693</v>
      </c>
      <c r="AH38" s="107">
        <f t="shared" si="146"/>
        <v>33.87483307</v>
      </c>
      <c r="AI38" s="28">
        <f t="shared" si="146"/>
        <v>100</v>
      </c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</row>
    <row r="39" ht="12.75" customHeight="1">
      <c r="A39" s="204" t="s">
        <v>102</v>
      </c>
      <c r="B39" s="205">
        <f t="shared" ref="B39:D39" si="147">B20*100/$D20</f>
        <v>90.13321291</v>
      </c>
      <c r="C39" s="206">
        <f t="shared" si="147"/>
        <v>9.866787085</v>
      </c>
      <c r="D39" s="207">
        <f t="shared" si="147"/>
        <v>100</v>
      </c>
      <c r="E39" s="205">
        <f t="shared" ref="E39:G39" si="148">E20*100/$G20</f>
        <v>88.7067068</v>
      </c>
      <c r="F39" s="206">
        <f t="shared" si="148"/>
        <v>11.2932932</v>
      </c>
      <c r="G39" s="208">
        <f t="shared" si="148"/>
        <v>100</v>
      </c>
      <c r="H39" s="1"/>
      <c r="I39" s="204" t="s">
        <v>102</v>
      </c>
      <c r="J39" s="205">
        <f t="shared" ref="J39:L39" si="149">J20*100/$L20</f>
        <v>88.70318164</v>
      </c>
      <c r="K39" s="206">
        <f t="shared" si="149"/>
        <v>11.29681836</v>
      </c>
      <c r="L39" s="207">
        <f t="shared" si="149"/>
        <v>100</v>
      </c>
      <c r="M39" s="205">
        <f t="shared" ref="M39:O39" si="150">M20*100/$O20</f>
        <v>88.98075197</v>
      </c>
      <c r="N39" s="206">
        <f t="shared" si="150"/>
        <v>11.01924803</v>
      </c>
      <c r="O39" s="207">
        <f t="shared" si="150"/>
        <v>100</v>
      </c>
      <c r="P39" s="205">
        <f t="shared" ref="P39:R39" si="151">P20*100/$R20</f>
        <v>67.7204994</v>
      </c>
      <c r="Q39" s="206">
        <f t="shared" si="151"/>
        <v>32.2795006</v>
      </c>
      <c r="R39" s="207">
        <f t="shared" si="151"/>
        <v>100</v>
      </c>
      <c r="S39" s="205">
        <f t="shared" ref="S39:U39" si="152">S20*100/$U20</f>
        <v>65.15522774</v>
      </c>
      <c r="T39" s="206">
        <f t="shared" si="152"/>
        <v>34.84477226</v>
      </c>
      <c r="U39" s="208">
        <f t="shared" si="152"/>
        <v>100</v>
      </c>
      <c r="V39" s="1"/>
      <c r="W39" s="177" t="s">
        <v>102</v>
      </c>
      <c r="X39" s="105">
        <f t="shared" ref="X39:Z39" si="153">X20*100/$Z20</f>
        <v>88.05677925</v>
      </c>
      <c r="Y39" s="107">
        <f t="shared" si="153"/>
        <v>11.94322075</v>
      </c>
      <c r="Z39" s="106">
        <f t="shared" si="153"/>
        <v>100</v>
      </c>
      <c r="AA39" s="105">
        <f t="shared" ref="AA39:AC39" si="154">AA20*100/$AC20</f>
        <v>87.75480556</v>
      </c>
      <c r="AB39" s="107">
        <f t="shared" si="154"/>
        <v>12.24519444</v>
      </c>
      <c r="AC39" s="106">
        <f t="shared" si="154"/>
        <v>100</v>
      </c>
      <c r="AD39" s="105">
        <f t="shared" ref="AD39:AF39" si="155">AD20*100/$AF20</f>
        <v>64.659814</v>
      </c>
      <c r="AE39" s="107">
        <f t="shared" si="155"/>
        <v>35.340186</v>
      </c>
      <c r="AF39" s="106">
        <f t="shared" si="155"/>
        <v>100</v>
      </c>
      <c r="AG39" s="105">
        <f t="shared" ref="AG39:AI39" si="156">AG20*100/$AI20</f>
        <v>61.97414366</v>
      </c>
      <c r="AH39" s="107">
        <f t="shared" si="156"/>
        <v>38.02585634</v>
      </c>
      <c r="AI39" s="28">
        <f t="shared" si="156"/>
        <v>100</v>
      </c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ht="12.75" customHeight="1">
      <c r="A40" s="210" t="s">
        <v>104</v>
      </c>
      <c r="B40" s="211">
        <f t="shared" ref="B40:D40" si="157">B21*100/$D21</f>
        <v>95.3264095</v>
      </c>
      <c r="C40" s="212">
        <f t="shared" si="157"/>
        <v>4.673590504</v>
      </c>
      <c r="D40" s="213">
        <f t="shared" si="157"/>
        <v>100</v>
      </c>
      <c r="E40" s="211">
        <f t="shared" ref="E40:G40" si="158">E21*100/$G21</f>
        <v>94.29100897</v>
      </c>
      <c r="F40" s="212">
        <f t="shared" si="158"/>
        <v>5.708991031</v>
      </c>
      <c r="G40" s="214">
        <f t="shared" si="158"/>
        <v>100</v>
      </c>
      <c r="H40" s="1"/>
      <c r="I40" s="210" t="s">
        <v>104</v>
      </c>
      <c r="J40" s="211">
        <f t="shared" ref="J40:L40" si="159">J21*100/$L21</f>
        <v>93.40479651</v>
      </c>
      <c r="K40" s="212">
        <f t="shared" si="159"/>
        <v>6.595203488</v>
      </c>
      <c r="L40" s="213">
        <f t="shared" si="159"/>
        <v>100</v>
      </c>
      <c r="M40" s="211">
        <f t="shared" ref="M40:O40" si="160">M21*100/$O21</f>
        <v>91.46672733</v>
      </c>
      <c r="N40" s="212">
        <f t="shared" si="160"/>
        <v>8.533272675</v>
      </c>
      <c r="O40" s="213">
        <f t="shared" si="160"/>
        <v>100</v>
      </c>
      <c r="P40" s="211">
        <f t="shared" ref="P40:R40" si="161">P21*100/$R21</f>
        <v>69.45857558</v>
      </c>
      <c r="Q40" s="212">
        <f t="shared" si="161"/>
        <v>30.54142442</v>
      </c>
      <c r="R40" s="213">
        <f t="shared" si="161"/>
        <v>100</v>
      </c>
      <c r="S40" s="211">
        <f t="shared" ref="S40:U40" si="162">S21*100/$U21</f>
        <v>65.35787249</v>
      </c>
      <c r="T40" s="212">
        <f t="shared" si="162"/>
        <v>34.64212751</v>
      </c>
      <c r="U40" s="214">
        <f t="shared" si="162"/>
        <v>100</v>
      </c>
      <c r="V40" s="1"/>
      <c r="W40" s="180" t="s">
        <v>104</v>
      </c>
      <c r="X40" s="139">
        <f t="shared" ref="X40:Z40" si="163">X21*100/$Z21</f>
        <v>93.00648882</v>
      </c>
      <c r="Y40" s="141">
        <f t="shared" si="163"/>
        <v>6.993511175</v>
      </c>
      <c r="Z40" s="140">
        <f t="shared" si="163"/>
        <v>100</v>
      </c>
      <c r="AA40" s="139">
        <f t="shared" ref="AA40:AC40" si="164">AA21*100/$AC21</f>
        <v>90.74159522</v>
      </c>
      <c r="AB40" s="141">
        <f t="shared" si="164"/>
        <v>9.258404779</v>
      </c>
      <c r="AC40" s="140">
        <f t="shared" si="164"/>
        <v>100</v>
      </c>
      <c r="AD40" s="139">
        <f t="shared" ref="AD40:AF40" si="165">AD21*100/$AF21</f>
        <v>58.32732516</v>
      </c>
      <c r="AE40" s="141">
        <f t="shared" si="165"/>
        <v>41.67267484</v>
      </c>
      <c r="AF40" s="140">
        <f t="shared" si="165"/>
        <v>100</v>
      </c>
      <c r="AG40" s="139">
        <f t="shared" ref="AG40:AI40" si="166">AG21*100/$AI21</f>
        <v>53.39090649</v>
      </c>
      <c r="AH40" s="141">
        <f t="shared" si="166"/>
        <v>46.60909351</v>
      </c>
      <c r="AI40" s="49">
        <f t="shared" si="166"/>
        <v>100</v>
      </c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</row>
    <row r="41" ht="12.75" customHeight="1">
      <c r="A41" s="183" t="s">
        <v>17</v>
      </c>
      <c r="B41" s="215">
        <f t="shared" ref="B41:D41" si="167">B22*100/$D22</f>
        <v>70.91220178</v>
      </c>
      <c r="C41" s="216">
        <f t="shared" si="167"/>
        <v>29.08779822</v>
      </c>
      <c r="D41" s="217">
        <f t="shared" si="167"/>
        <v>100</v>
      </c>
      <c r="E41" s="215">
        <f t="shared" ref="E41:G41" si="168">E22*100/$G22</f>
        <v>71.07329796</v>
      </c>
      <c r="F41" s="216">
        <f t="shared" si="168"/>
        <v>28.92670204</v>
      </c>
      <c r="G41" s="60">
        <f t="shared" si="168"/>
        <v>100</v>
      </c>
      <c r="H41" s="1"/>
      <c r="I41" s="183" t="s">
        <v>17</v>
      </c>
      <c r="J41" s="215">
        <f t="shared" ref="J41:L41" si="169">J22*100/$L22</f>
        <v>70.16310545</v>
      </c>
      <c r="K41" s="216">
        <f t="shared" si="169"/>
        <v>29.83689455</v>
      </c>
      <c r="L41" s="217">
        <f t="shared" si="169"/>
        <v>100</v>
      </c>
      <c r="M41" s="215">
        <f t="shared" ref="M41:O41" si="170">M22*100/$O22</f>
        <v>70.16375875</v>
      </c>
      <c r="N41" s="216">
        <f t="shared" si="170"/>
        <v>29.83624125</v>
      </c>
      <c r="O41" s="217">
        <f t="shared" si="170"/>
        <v>100</v>
      </c>
      <c r="P41" s="215">
        <f t="shared" ref="P41:R41" si="171">P22*100/$R22</f>
        <v>47.40171533</v>
      </c>
      <c r="Q41" s="216">
        <f t="shared" si="171"/>
        <v>52.59828467</v>
      </c>
      <c r="R41" s="217">
        <f t="shared" si="171"/>
        <v>100</v>
      </c>
      <c r="S41" s="215">
        <f t="shared" ref="S41:U41" si="172">S22*100/$U22</f>
        <v>48.44670295</v>
      </c>
      <c r="T41" s="216">
        <f t="shared" si="172"/>
        <v>51.55329705</v>
      </c>
      <c r="U41" s="60">
        <f t="shared" si="172"/>
        <v>100</v>
      </c>
      <c r="V41" s="1"/>
      <c r="W41" s="183" t="s">
        <v>17</v>
      </c>
      <c r="X41" s="215">
        <f t="shared" ref="X41:Z41" si="173">X22*100/$Z22</f>
        <v>72.70189855</v>
      </c>
      <c r="Y41" s="216">
        <f t="shared" si="173"/>
        <v>27.29810145</v>
      </c>
      <c r="Z41" s="217">
        <f t="shared" si="173"/>
        <v>100</v>
      </c>
      <c r="AA41" s="215">
        <f t="shared" ref="AA41:AC41" si="174">AA22*100/$AC22</f>
        <v>71.19752376</v>
      </c>
      <c r="AB41" s="216">
        <f t="shared" si="174"/>
        <v>28.80247624</v>
      </c>
      <c r="AC41" s="217">
        <f t="shared" si="174"/>
        <v>100</v>
      </c>
      <c r="AD41" s="215">
        <f t="shared" ref="AD41:AF41" si="175">AD22*100/$AF22</f>
        <v>47.79965996</v>
      </c>
      <c r="AE41" s="216">
        <f t="shared" si="175"/>
        <v>52.20034004</v>
      </c>
      <c r="AF41" s="217">
        <f t="shared" si="175"/>
        <v>100</v>
      </c>
      <c r="AG41" s="215">
        <f t="shared" ref="AG41:AI41" si="176">AG22*100/$AI22</f>
        <v>47.54590609</v>
      </c>
      <c r="AH41" s="216">
        <f t="shared" si="176"/>
        <v>52.45409391</v>
      </c>
      <c r="AI41" s="60">
        <f t="shared" si="176"/>
        <v>100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ht="12.75" customHeight="1">
      <c r="A44" s="159" t="s">
        <v>52</v>
      </c>
      <c r="B44" s="1"/>
      <c r="C44" s="1"/>
      <c r="D44" s="1"/>
      <c r="E44" s="1"/>
      <c r="F44" s="1"/>
      <c r="G44" s="1"/>
      <c r="H44" s="1"/>
      <c r="I44" s="159" t="s">
        <v>53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ht="29.25" customHeight="1">
      <c r="A45" s="165" t="s">
        <v>65</v>
      </c>
      <c r="B45" s="166" t="s">
        <v>66</v>
      </c>
      <c r="C45" s="9"/>
      <c r="D45" s="8"/>
      <c r="E45" s="166" t="s">
        <v>67</v>
      </c>
      <c r="F45" s="9"/>
      <c r="G45" s="8"/>
      <c r="H45" s="1"/>
      <c r="I45" s="165" t="s">
        <v>65</v>
      </c>
      <c r="J45" s="166" t="s">
        <v>66</v>
      </c>
      <c r="K45" s="9"/>
      <c r="L45" s="8"/>
      <c r="M45" s="166" t="s">
        <v>67</v>
      </c>
      <c r="N45" s="9"/>
      <c r="O45" s="8"/>
      <c r="P45" s="166" t="s">
        <v>66</v>
      </c>
      <c r="Q45" s="9"/>
      <c r="R45" s="8"/>
      <c r="S45" s="166" t="s">
        <v>67</v>
      </c>
      <c r="T45" s="9"/>
      <c r="U45" s="8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ht="12.75" customHeight="1">
      <c r="A46" s="167"/>
      <c r="B46" s="168" t="s">
        <v>68</v>
      </c>
      <c r="C46" s="168" t="s">
        <v>69</v>
      </c>
      <c r="D46" s="169" t="s">
        <v>17</v>
      </c>
      <c r="E46" s="168" t="s">
        <v>68</v>
      </c>
      <c r="F46" s="168" t="s">
        <v>69</v>
      </c>
      <c r="G46" s="169" t="s">
        <v>17</v>
      </c>
      <c r="H46" s="1"/>
      <c r="I46" s="167"/>
      <c r="J46" s="168" t="s">
        <v>68</v>
      </c>
      <c r="K46" s="168" t="s">
        <v>69</v>
      </c>
      <c r="L46" s="169" t="s">
        <v>17</v>
      </c>
      <c r="M46" s="168" t="s">
        <v>68</v>
      </c>
      <c r="N46" s="168" t="s">
        <v>69</v>
      </c>
      <c r="O46" s="169" t="s">
        <v>17</v>
      </c>
      <c r="P46" s="170" t="s">
        <v>70</v>
      </c>
      <c r="Q46" s="170" t="s">
        <v>71</v>
      </c>
      <c r="R46" s="169" t="s">
        <v>17</v>
      </c>
      <c r="S46" s="170" t="s">
        <v>72</v>
      </c>
      <c r="T46" s="170" t="s">
        <v>71</v>
      </c>
      <c r="U46" s="169" t="s">
        <v>17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ht="12.75" customHeight="1">
      <c r="A47" s="171" t="s">
        <v>73</v>
      </c>
      <c r="B47" s="218">
        <f t="shared" ref="B47:G47" si="177">B6-J6</f>
        <v>0</v>
      </c>
      <c r="C47" s="22">
        <f t="shared" si="177"/>
        <v>-956</v>
      </c>
      <c r="D47" s="175">
        <f t="shared" si="177"/>
        <v>-956</v>
      </c>
      <c r="E47" s="218">
        <f t="shared" si="177"/>
        <v>0</v>
      </c>
      <c r="F47" s="22">
        <f t="shared" si="177"/>
        <v>-1581.382868</v>
      </c>
      <c r="G47" s="33">
        <f t="shared" si="177"/>
        <v>-1581.382868</v>
      </c>
      <c r="H47" s="1"/>
      <c r="I47" s="171" t="s">
        <v>73</v>
      </c>
      <c r="J47" s="218">
        <v>0.0</v>
      </c>
      <c r="K47" s="22">
        <v>3311.0</v>
      </c>
      <c r="L47" s="175">
        <v>3311.0</v>
      </c>
      <c r="M47" s="218">
        <v>0.0</v>
      </c>
      <c r="N47" s="22">
        <v>11711.943955224693</v>
      </c>
      <c r="O47" s="175">
        <v>11711.943955224693</v>
      </c>
      <c r="P47" s="218">
        <v>0.0</v>
      </c>
      <c r="Q47" s="22">
        <v>3311.0</v>
      </c>
      <c r="R47" s="175">
        <v>3311.0</v>
      </c>
      <c r="S47" s="218">
        <v>0.0</v>
      </c>
      <c r="T47" s="22">
        <v>11711.943955224693</v>
      </c>
      <c r="U47" s="33">
        <v>11711.943955224693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ht="12.75" customHeight="1">
      <c r="A48" s="177" t="s">
        <v>76</v>
      </c>
      <c r="B48" s="25">
        <f t="shared" ref="B48:G48" si="178">B7-J7</f>
        <v>-4822</v>
      </c>
      <c r="C48" s="27">
        <f t="shared" si="178"/>
        <v>-2513</v>
      </c>
      <c r="D48" s="26">
        <f t="shared" si="178"/>
        <v>-7335</v>
      </c>
      <c r="E48" s="25">
        <f t="shared" si="178"/>
        <v>-5778.223078</v>
      </c>
      <c r="F48" s="27">
        <f t="shared" si="178"/>
        <v>-5735.235813</v>
      </c>
      <c r="G48" s="34">
        <f t="shared" si="178"/>
        <v>-11513.45889</v>
      </c>
      <c r="H48" s="1"/>
      <c r="I48" s="177" t="s">
        <v>76</v>
      </c>
      <c r="J48" s="25">
        <v>6650.0</v>
      </c>
      <c r="K48" s="27">
        <v>4337.0</v>
      </c>
      <c r="L48" s="26">
        <v>10987.0</v>
      </c>
      <c r="M48" s="25">
        <v>48.144032212891034</v>
      </c>
      <c r="N48" s="27">
        <v>-3263.253591601533</v>
      </c>
      <c r="O48" s="26">
        <v>-3215.1095593886275</v>
      </c>
      <c r="P48" s="25">
        <v>3484.0</v>
      </c>
      <c r="Q48" s="27">
        <v>7503.0</v>
      </c>
      <c r="R48" s="26">
        <v>10987.0</v>
      </c>
      <c r="S48" s="25">
        <v>1281.2809066904629</v>
      </c>
      <c r="T48" s="27">
        <v>-4496.390466079101</v>
      </c>
      <c r="U48" s="34">
        <v>-3215.1095593886275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ht="12.75" customHeight="1">
      <c r="A49" s="177" t="s">
        <v>78</v>
      </c>
      <c r="B49" s="25">
        <f t="shared" ref="B49:G49" si="179">B8-J8</f>
        <v>-368</v>
      </c>
      <c r="C49" s="27">
        <f t="shared" si="179"/>
        <v>-10</v>
      </c>
      <c r="D49" s="26">
        <f t="shared" si="179"/>
        <v>-378</v>
      </c>
      <c r="E49" s="25">
        <f t="shared" si="179"/>
        <v>-1070.94927</v>
      </c>
      <c r="F49" s="27">
        <f t="shared" si="179"/>
        <v>-19.5073666</v>
      </c>
      <c r="G49" s="34">
        <f t="shared" si="179"/>
        <v>-1090.456636</v>
      </c>
      <c r="H49" s="1"/>
      <c r="I49" s="177" t="s">
        <v>78</v>
      </c>
      <c r="J49" s="25">
        <v>434.0</v>
      </c>
      <c r="K49" s="27">
        <v>24.0</v>
      </c>
      <c r="L49" s="26">
        <v>458.0</v>
      </c>
      <c r="M49" s="25">
        <v>-1396.8750741462864</v>
      </c>
      <c r="N49" s="27">
        <v>-123.96020186132591</v>
      </c>
      <c r="O49" s="26">
        <v>-1520.8352760076123</v>
      </c>
      <c r="P49" s="25">
        <v>521.0</v>
      </c>
      <c r="Q49" s="27">
        <v>-63.0</v>
      </c>
      <c r="R49" s="26">
        <v>458.0</v>
      </c>
      <c r="S49" s="25">
        <v>313.73345480609714</v>
      </c>
      <c r="T49" s="27">
        <v>-1834.5687308137094</v>
      </c>
      <c r="U49" s="34">
        <v>-1520.8352760076123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ht="12.75" customHeight="1">
      <c r="A50" s="177" t="s">
        <v>80</v>
      </c>
      <c r="B50" s="25">
        <f t="shared" ref="B50:G50" si="180">B9-J9</f>
        <v>-1052</v>
      </c>
      <c r="C50" s="27">
        <f t="shared" si="180"/>
        <v>-92</v>
      </c>
      <c r="D50" s="26">
        <f t="shared" si="180"/>
        <v>-1144</v>
      </c>
      <c r="E50" s="25">
        <f t="shared" si="180"/>
        <v>-6543.704452</v>
      </c>
      <c r="F50" s="27">
        <f t="shared" si="180"/>
        <v>-844.1811321</v>
      </c>
      <c r="G50" s="34">
        <f t="shared" si="180"/>
        <v>-7387.885584</v>
      </c>
      <c r="H50" s="1"/>
      <c r="I50" s="177" t="s">
        <v>80</v>
      </c>
      <c r="J50" s="25">
        <v>676.0</v>
      </c>
      <c r="K50" s="27">
        <v>41.0</v>
      </c>
      <c r="L50" s="26">
        <v>717.0</v>
      </c>
      <c r="M50" s="25">
        <v>-2141.0872589396204</v>
      </c>
      <c r="N50" s="27">
        <v>-339.0621959380369</v>
      </c>
      <c r="O50" s="26">
        <v>-2480.1494548776573</v>
      </c>
      <c r="P50" s="25">
        <v>383.0</v>
      </c>
      <c r="Q50" s="27">
        <v>334.0</v>
      </c>
      <c r="R50" s="26">
        <v>717.0</v>
      </c>
      <c r="S50" s="25">
        <v>-1122.0641865227044</v>
      </c>
      <c r="T50" s="27">
        <v>-1358.0852683549529</v>
      </c>
      <c r="U50" s="34">
        <v>-2480.1494548776573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ht="12.75" customHeight="1">
      <c r="A51" s="177" t="s">
        <v>82</v>
      </c>
      <c r="B51" s="25">
        <f t="shared" ref="B51:G51" si="181">B10-J10</f>
        <v>-314</v>
      </c>
      <c r="C51" s="27">
        <f t="shared" si="181"/>
        <v>-104</v>
      </c>
      <c r="D51" s="26">
        <f t="shared" si="181"/>
        <v>-418</v>
      </c>
      <c r="E51" s="25">
        <f t="shared" si="181"/>
        <v>52.60030815</v>
      </c>
      <c r="F51" s="27">
        <f t="shared" si="181"/>
        <v>-514.1937809</v>
      </c>
      <c r="G51" s="34">
        <f t="shared" si="181"/>
        <v>-461.5934727</v>
      </c>
      <c r="H51" s="1"/>
      <c r="I51" s="177" t="s">
        <v>82</v>
      </c>
      <c r="J51" s="25">
        <v>400.0</v>
      </c>
      <c r="K51" s="27">
        <v>27.0</v>
      </c>
      <c r="L51" s="26">
        <v>427.0</v>
      </c>
      <c r="M51" s="25">
        <v>-1810.6108844862756</v>
      </c>
      <c r="N51" s="27">
        <v>-266.11193406207167</v>
      </c>
      <c r="O51" s="26">
        <v>-2076.7228185483473</v>
      </c>
      <c r="P51" s="25">
        <v>398.0</v>
      </c>
      <c r="Q51" s="27">
        <v>29.0</v>
      </c>
      <c r="R51" s="26">
        <v>427.0</v>
      </c>
      <c r="S51" s="25">
        <v>-1205.8683493724038</v>
      </c>
      <c r="T51" s="27">
        <v>-870.8544691759434</v>
      </c>
      <c r="U51" s="34">
        <v>-2076.7228185483473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ht="12.75" customHeight="1">
      <c r="A52" s="177" t="s">
        <v>84</v>
      </c>
      <c r="B52" s="25">
        <f t="shared" ref="B52:G52" si="182">B11-J11</f>
        <v>-137</v>
      </c>
      <c r="C52" s="27">
        <f t="shared" si="182"/>
        <v>-120</v>
      </c>
      <c r="D52" s="26">
        <f t="shared" si="182"/>
        <v>-257</v>
      </c>
      <c r="E52" s="25">
        <f t="shared" si="182"/>
        <v>-415.8832288</v>
      </c>
      <c r="F52" s="27">
        <f t="shared" si="182"/>
        <v>-776.8786469</v>
      </c>
      <c r="G52" s="34">
        <f t="shared" si="182"/>
        <v>-1192.761876</v>
      </c>
      <c r="H52" s="1"/>
      <c r="I52" s="177" t="s">
        <v>84</v>
      </c>
      <c r="J52" s="25">
        <v>247.0</v>
      </c>
      <c r="K52" s="27">
        <v>53.0</v>
      </c>
      <c r="L52" s="26">
        <v>300.0</v>
      </c>
      <c r="M52" s="25">
        <v>-2470.666441510908</v>
      </c>
      <c r="N52" s="27">
        <v>-1228.023187812778</v>
      </c>
      <c r="O52" s="26">
        <v>-3698.689629323686</v>
      </c>
      <c r="P52" s="25">
        <v>230.0</v>
      </c>
      <c r="Q52" s="27">
        <v>70.0</v>
      </c>
      <c r="R52" s="26">
        <v>300.0</v>
      </c>
      <c r="S52" s="25">
        <v>-1756.7735034743419</v>
      </c>
      <c r="T52" s="27">
        <v>-1941.916125849344</v>
      </c>
      <c r="U52" s="34">
        <v>-3698.689629323686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ht="12.75" customHeight="1">
      <c r="A53" s="177" t="s">
        <v>86</v>
      </c>
      <c r="B53" s="25">
        <f t="shared" ref="B53:G53" si="183">B12-J12</f>
        <v>1172</v>
      </c>
      <c r="C53" s="27">
        <f t="shared" si="183"/>
        <v>85</v>
      </c>
      <c r="D53" s="26">
        <f t="shared" si="183"/>
        <v>1257</v>
      </c>
      <c r="E53" s="25">
        <f t="shared" si="183"/>
        <v>12116.15754</v>
      </c>
      <c r="F53" s="27">
        <f t="shared" si="183"/>
        <v>1686.899061</v>
      </c>
      <c r="G53" s="34">
        <f t="shared" si="183"/>
        <v>13803.0566</v>
      </c>
      <c r="H53" s="1"/>
      <c r="I53" s="177" t="s">
        <v>86</v>
      </c>
      <c r="J53" s="25">
        <v>730.0</v>
      </c>
      <c r="K53" s="27">
        <v>25.0</v>
      </c>
      <c r="L53" s="26">
        <v>755.0</v>
      </c>
      <c r="M53" s="25">
        <v>-772.3905663377445</v>
      </c>
      <c r="N53" s="27">
        <v>-918.0179921399613</v>
      </c>
      <c r="O53" s="26">
        <v>-1690.4085584777058</v>
      </c>
      <c r="P53" s="25">
        <v>599.0</v>
      </c>
      <c r="Q53" s="27">
        <v>156.0</v>
      </c>
      <c r="R53" s="26">
        <v>755.0</v>
      </c>
      <c r="S53" s="25">
        <v>-313.33511518747946</v>
      </c>
      <c r="T53" s="27">
        <v>-1377.0734432902264</v>
      </c>
      <c r="U53" s="34">
        <v>-1690.4085584777058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ht="12.75" customHeight="1">
      <c r="A54" s="177" t="s">
        <v>88</v>
      </c>
      <c r="B54" s="25">
        <f t="shared" ref="B54:G54" si="184">B13-J13</f>
        <v>-2953</v>
      </c>
      <c r="C54" s="27">
        <f t="shared" si="184"/>
        <v>-371</v>
      </c>
      <c r="D54" s="26">
        <f t="shared" si="184"/>
        <v>-3324</v>
      </c>
      <c r="E54" s="25">
        <f t="shared" si="184"/>
        <v>-18567.00646</v>
      </c>
      <c r="F54" s="27">
        <f t="shared" si="184"/>
        <v>-2754.028925</v>
      </c>
      <c r="G54" s="34">
        <f t="shared" si="184"/>
        <v>-21321.03539</v>
      </c>
      <c r="H54" s="1"/>
      <c r="I54" s="177" t="s">
        <v>88</v>
      </c>
      <c r="J54" s="25">
        <v>984.0</v>
      </c>
      <c r="K54" s="27">
        <v>78.0</v>
      </c>
      <c r="L54" s="26">
        <v>1062.0</v>
      </c>
      <c r="M54" s="25">
        <v>-3895.284637685414</v>
      </c>
      <c r="N54" s="27">
        <v>-959.8899122904913</v>
      </c>
      <c r="O54" s="26">
        <v>-4855.174549975905</v>
      </c>
      <c r="P54" s="25">
        <v>752.0</v>
      </c>
      <c r="Q54" s="27">
        <v>310.0</v>
      </c>
      <c r="R54" s="26">
        <v>1062.0</v>
      </c>
      <c r="S54" s="25">
        <v>-2900.378000294313</v>
      </c>
      <c r="T54" s="27">
        <v>-1954.7965496815923</v>
      </c>
      <c r="U54" s="34">
        <v>-4855.174549975905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ht="12.75" customHeight="1">
      <c r="A55" s="177" t="s">
        <v>90</v>
      </c>
      <c r="B55" s="25">
        <f t="shared" ref="B55:G55" si="185">B14-J14</f>
        <v>-915</v>
      </c>
      <c r="C55" s="27">
        <f t="shared" si="185"/>
        <v>47</v>
      </c>
      <c r="D55" s="26">
        <f t="shared" si="185"/>
        <v>-868</v>
      </c>
      <c r="E55" s="25">
        <f t="shared" si="185"/>
        <v>-4874.788578</v>
      </c>
      <c r="F55" s="27">
        <f t="shared" si="185"/>
        <v>-225.8229248</v>
      </c>
      <c r="G55" s="34">
        <f t="shared" si="185"/>
        <v>-5100.611503</v>
      </c>
      <c r="H55" s="1"/>
      <c r="I55" s="177" t="s">
        <v>90</v>
      </c>
      <c r="J55" s="25">
        <v>1068.0</v>
      </c>
      <c r="K55" s="27">
        <v>54.0</v>
      </c>
      <c r="L55" s="26">
        <v>1122.0</v>
      </c>
      <c r="M55" s="25">
        <v>10.805674884115433</v>
      </c>
      <c r="N55" s="27">
        <v>541.7660166262103</v>
      </c>
      <c r="O55" s="26">
        <v>552.5716915103258</v>
      </c>
      <c r="P55" s="25">
        <v>1086.0</v>
      </c>
      <c r="Q55" s="27">
        <v>36.0</v>
      </c>
      <c r="R55" s="26">
        <v>1122.0</v>
      </c>
      <c r="S55" s="25">
        <v>978.6567050285048</v>
      </c>
      <c r="T55" s="27">
        <v>-426.08501351817904</v>
      </c>
      <c r="U55" s="34">
        <v>552.5716915103258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ht="12.75" customHeight="1">
      <c r="A56" s="177" t="s">
        <v>92</v>
      </c>
      <c r="B56" s="25">
        <f t="shared" ref="B56:G56" si="186">B15-J15</f>
        <v>-475</v>
      </c>
      <c r="C56" s="27">
        <f t="shared" si="186"/>
        <v>-133</v>
      </c>
      <c r="D56" s="26">
        <f t="shared" si="186"/>
        <v>-608</v>
      </c>
      <c r="E56" s="25">
        <f t="shared" si="186"/>
        <v>3498.650042</v>
      </c>
      <c r="F56" s="27">
        <f t="shared" si="186"/>
        <v>-975.3442723</v>
      </c>
      <c r="G56" s="34">
        <f t="shared" si="186"/>
        <v>2523.30577</v>
      </c>
      <c r="H56" s="1"/>
      <c r="I56" s="177" t="s">
        <v>92</v>
      </c>
      <c r="J56" s="25">
        <v>1763.0</v>
      </c>
      <c r="K56" s="27">
        <v>55.0</v>
      </c>
      <c r="L56" s="26">
        <v>1818.0</v>
      </c>
      <c r="M56" s="25">
        <v>-1407.7841387091903</v>
      </c>
      <c r="N56" s="27">
        <v>-1701.796745687614</v>
      </c>
      <c r="O56" s="26">
        <v>-3109.5808843968043</v>
      </c>
      <c r="P56" s="25">
        <v>1281.0</v>
      </c>
      <c r="Q56" s="27">
        <v>537.0</v>
      </c>
      <c r="R56" s="26">
        <v>1818.0</v>
      </c>
      <c r="S56" s="25">
        <v>-436.5057198775103</v>
      </c>
      <c r="T56" s="27">
        <v>-2673.075164519294</v>
      </c>
      <c r="U56" s="34">
        <v>-3109.5808843968043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ht="12.75" customHeight="1">
      <c r="A57" s="177" t="s">
        <v>94</v>
      </c>
      <c r="B57" s="25">
        <f t="shared" ref="B57:G57" si="187">B16-J16</f>
        <v>-470</v>
      </c>
      <c r="C57" s="27">
        <f t="shared" si="187"/>
        <v>-141</v>
      </c>
      <c r="D57" s="26">
        <f t="shared" si="187"/>
        <v>-611</v>
      </c>
      <c r="E57" s="25">
        <f t="shared" si="187"/>
        <v>-4798.995222</v>
      </c>
      <c r="F57" s="27">
        <f t="shared" si="187"/>
        <v>-258.583209</v>
      </c>
      <c r="G57" s="34">
        <f t="shared" si="187"/>
        <v>-5057.578431</v>
      </c>
      <c r="H57" s="1"/>
      <c r="I57" s="177" t="s">
        <v>94</v>
      </c>
      <c r="J57" s="25">
        <v>767.0</v>
      </c>
      <c r="K57" s="27">
        <v>106.0</v>
      </c>
      <c r="L57" s="26">
        <v>873.0</v>
      </c>
      <c r="M57" s="25">
        <v>-1039.0385992140145</v>
      </c>
      <c r="N57" s="27">
        <v>-232.66342187626287</v>
      </c>
      <c r="O57" s="26">
        <v>-1271.7020210902774</v>
      </c>
      <c r="P57" s="25">
        <v>727.0</v>
      </c>
      <c r="Q57" s="27">
        <v>146.0</v>
      </c>
      <c r="R57" s="26">
        <v>873.0</v>
      </c>
      <c r="S57" s="25">
        <v>-1697.363213987046</v>
      </c>
      <c r="T57" s="27">
        <v>425.6611928967686</v>
      </c>
      <c r="U57" s="34">
        <v>-1271.7020210902774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ht="12.75" customHeight="1">
      <c r="A58" s="177" t="s">
        <v>96</v>
      </c>
      <c r="B58" s="25">
        <f t="shared" ref="B58:G58" si="188">B17-J17</f>
        <v>-619</v>
      </c>
      <c r="C58" s="27">
        <f t="shared" si="188"/>
        <v>-25</v>
      </c>
      <c r="D58" s="26">
        <f t="shared" si="188"/>
        <v>-644</v>
      </c>
      <c r="E58" s="25">
        <f t="shared" si="188"/>
        <v>-689.5050399</v>
      </c>
      <c r="F58" s="27">
        <f t="shared" si="188"/>
        <v>68.4635615</v>
      </c>
      <c r="G58" s="34">
        <f t="shared" si="188"/>
        <v>-621.0414784</v>
      </c>
      <c r="H58" s="1"/>
      <c r="I58" s="177" t="s">
        <v>96</v>
      </c>
      <c r="J58" s="25">
        <v>1130.0</v>
      </c>
      <c r="K58" s="27">
        <v>48.0</v>
      </c>
      <c r="L58" s="26">
        <v>1178.0</v>
      </c>
      <c r="M58" s="25">
        <v>-5293.593240968781</v>
      </c>
      <c r="N58" s="27">
        <v>-100.55981004557543</v>
      </c>
      <c r="O58" s="26">
        <v>-5394.153051014357</v>
      </c>
      <c r="P58" s="25">
        <v>913.0</v>
      </c>
      <c r="Q58" s="27">
        <v>265.0</v>
      </c>
      <c r="R58" s="26">
        <v>1178.0</v>
      </c>
      <c r="S58" s="25">
        <v>-1965.3106722129778</v>
      </c>
      <c r="T58" s="27">
        <v>-3428.842378801379</v>
      </c>
      <c r="U58" s="34">
        <v>-5394.153051014357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ht="12.75" customHeight="1">
      <c r="A59" s="177" t="s">
        <v>98</v>
      </c>
      <c r="B59" s="25">
        <f t="shared" ref="B59:G59" si="189">B18-J18</f>
        <v>238</v>
      </c>
      <c r="C59" s="27">
        <f t="shared" si="189"/>
        <v>-1122</v>
      </c>
      <c r="D59" s="26">
        <f t="shared" si="189"/>
        <v>-884</v>
      </c>
      <c r="E59" s="25">
        <f t="shared" si="189"/>
        <v>4849.274562</v>
      </c>
      <c r="F59" s="27">
        <f t="shared" si="189"/>
        <v>-3840.570476</v>
      </c>
      <c r="G59" s="34">
        <f t="shared" si="189"/>
        <v>1008.704086</v>
      </c>
      <c r="H59" s="1"/>
      <c r="I59" s="177" t="s">
        <v>98</v>
      </c>
      <c r="J59" s="25">
        <v>1987.0</v>
      </c>
      <c r="K59" s="27">
        <v>1063.0</v>
      </c>
      <c r="L59" s="26">
        <v>3050.0</v>
      </c>
      <c r="M59" s="25">
        <v>33.31982732215329</v>
      </c>
      <c r="N59" s="27">
        <v>-1434.272422330505</v>
      </c>
      <c r="O59" s="26">
        <v>-1400.9525950083553</v>
      </c>
      <c r="P59" s="25">
        <v>1106.0</v>
      </c>
      <c r="Q59" s="27">
        <v>1944.0</v>
      </c>
      <c r="R59" s="26">
        <v>3050.0</v>
      </c>
      <c r="S59" s="25">
        <v>144.82880429643046</v>
      </c>
      <c r="T59" s="27">
        <v>-1545.781399304782</v>
      </c>
      <c r="U59" s="34">
        <v>-1400.9525950083553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ht="12.75" customHeight="1">
      <c r="A60" s="177" t="s">
        <v>100</v>
      </c>
      <c r="B60" s="25">
        <f t="shared" ref="B60:G60" si="190">B19-J19</f>
        <v>-367</v>
      </c>
      <c r="C60" s="27">
        <f t="shared" si="190"/>
        <v>-91</v>
      </c>
      <c r="D60" s="26">
        <f t="shared" si="190"/>
        <v>-458</v>
      </c>
      <c r="E60" s="25">
        <f t="shared" si="190"/>
        <v>-1662.475785</v>
      </c>
      <c r="F60" s="27">
        <f t="shared" si="190"/>
        <v>-369.7959036</v>
      </c>
      <c r="G60" s="34">
        <f t="shared" si="190"/>
        <v>-2032.271689</v>
      </c>
      <c r="H60" s="1"/>
      <c r="I60" s="177" t="s">
        <v>100</v>
      </c>
      <c r="J60" s="25">
        <v>536.0</v>
      </c>
      <c r="K60" s="27">
        <v>50.0</v>
      </c>
      <c r="L60" s="26">
        <v>586.0</v>
      </c>
      <c r="M60" s="25">
        <v>-1008.8085948350927</v>
      </c>
      <c r="N60" s="27">
        <v>-440.70471334615286</v>
      </c>
      <c r="O60" s="26">
        <v>-1449.5133081812455</v>
      </c>
      <c r="P60" s="25">
        <v>473.0</v>
      </c>
      <c r="Q60" s="27">
        <v>113.0</v>
      </c>
      <c r="R60" s="26">
        <v>586.0</v>
      </c>
      <c r="S60" s="25">
        <v>-280.9878032865454</v>
      </c>
      <c r="T60" s="27">
        <v>-1168.5255048947001</v>
      </c>
      <c r="U60" s="34">
        <v>-1449.5133081812455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ht="12.75" customHeight="1">
      <c r="A61" s="177" t="s">
        <v>102</v>
      </c>
      <c r="B61" s="25">
        <f t="shared" ref="B61:G61" si="191">B20-J20</f>
        <v>-413</v>
      </c>
      <c r="C61" s="27">
        <f t="shared" si="191"/>
        <v>-124</v>
      </c>
      <c r="D61" s="26">
        <f t="shared" si="191"/>
        <v>-537</v>
      </c>
      <c r="E61" s="25">
        <f t="shared" si="191"/>
        <v>-2251.149798</v>
      </c>
      <c r="F61" s="27">
        <f t="shared" si="191"/>
        <v>-143.9032832</v>
      </c>
      <c r="G61" s="34">
        <f t="shared" si="191"/>
        <v>-2395.053081</v>
      </c>
      <c r="H61" s="1"/>
      <c r="I61" s="177" t="s">
        <v>102</v>
      </c>
      <c r="J61" s="25">
        <v>807.0</v>
      </c>
      <c r="K61" s="27">
        <v>73.0</v>
      </c>
      <c r="L61" s="26">
        <v>880.0</v>
      </c>
      <c r="M61" s="25">
        <v>-2368.4870858632858</v>
      </c>
      <c r="N61" s="27">
        <v>-975.7538488625942</v>
      </c>
      <c r="O61" s="26">
        <v>-3344.24093472588</v>
      </c>
      <c r="P61" s="25">
        <v>721.0</v>
      </c>
      <c r="Q61" s="27">
        <v>159.0</v>
      </c>
      <c r="R61" s="26">
        <v>880.0</v>
      </c>
      <c r="S61" s="25">
        <v>-603.2728135969373</v>
      </c>
      <c r="T61" s="27">
        <v>-2740.9681211289426</v>
      </c>
      <c r="U61" s="34">
        <v>-3344.24093472588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ht="12.75" customHeight="1">
      <c r="A62" s="180" t="s">
        <v>104</v>
      </c>
      <c r="B62" s="46">
        <f t="shared" ref="B62:G62" si="192">B21-J21</f>
        <v>-1</v>
      </c>
      <c r="C62" s="48">
        <f t="shared" si="192"/>
        <v>-111</v>
      </c>
      <c r="D62" s="47">
        <f t="shared" si="192"/>
        <v>-112</v>
      </c>
      <c r="E62" s="46">
        <f t="shared" si="192"/>
        <v>4511.798675</v>
      </c>
      <c r="F62" s="48">
        <f t="shared" si="192"/>
        <v>-817.224266</v>
      </c>
      <c r="G62" s="54">
        <f t="shared" si="192"/>
        <v>3694.574409</v>
      </c>
      <c r="H62" s="1"/>
      <c r="I62" s="180" t="s">
        <v>104</v>
      </c>
      <c r="J62" s="46">
        <v>1271.0</v>
      </c>
      <c r="K62" s="48">
        <v>72.0</v>
      </c>
      <c r="L62" s="47">
        <v>1343.0</v>
      </c>
      <c r="M62" s="46">
        <v>241.359467345319</v>
      </c>
      <c r="N62" s="48">
        <v>-266.28355996103346</v>
      </c>
      <c r="O62" s="47">
        <v>-24.92409261571447</v>
      </c>
      <c r="P62" s="46">
        <v>1396.0</v>
      </c>
      <c r="Q62" s="48">
        <v>-53.0</v>
      </c>
      <c r="R62" s="47">
        <v>1343.0</v>
      </c>
      <c r="S62" s="46">
        <v>4343.128877956573</v>
      </c>
      <c r="T62" s="48">
        <v>-4368.052970572287</v>
      </c>
      <c r="U62" s="54">
        <v>-24.92409261571447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ht="12.75" customHeight="1">
      <c r="A63" s="183" t="s">
        <v>17</v>
      </c>
      <c r="B63" s="57">
        <f t="shared" ref="B63:G63" si="193">B22-J22</f>
        <v>-11496</v>
      </c>
      <c r="C63" s="59">
        <f t="shared" si="193"/>
        <v>-5781</v>
      </c>
      <c r="D63" s="58">
        <f t="shared" si="193"/>
        <v>-17277</v>
      </c>
      <c r="E63" s="57">
        <f t="shared" si="193"/>
        <v>-21624.19979</v>
      </c>
      <c r="F63" s="59">
        <f t="shared" si="193"/>
        <v>-17101.29024</v>
      </c>
      <c r="G63" s="64">
        <f t="shared" si="193"/>
        <v>-38725.49003</v>
      </c>
      <c r="H63" s="1"/>
      <c r="I63" s="183" t="s">
        <v>17</v>
      </c>
      <c r="J63" s="57">
        <v>19450.0</v>
      </c>
      <c r="K63" s="59">
        <v>10825.0</v>
      </c>
      <c r="L63" s="58">
        <v>30275.0</v>
      </c>
      <c r="M63" s="57">
        <v>-23270.99752093217</v>
      </c>
      <c r="N63" s="59">
        <v>3.3564340350567363</v>
      </c>
      <c r="O63" s="58">
        <v>-23267.641086897114</v>
      </c>
      <c r="P63" s="57">
        <v>14070.0</v>
      </c>
      <c r="Q63" s="59">
        <v>16205.0</v>
      </c>
      <c r="R63" s="58">
        <v>30275.0</v>
      </c>
      <c r="S63" s="57">
        <v>-5220.230629034224</v>
      </c>
      <c r="T63" s="59">
        <v>-18047.410457863007</v>
      </c>
      <c r="U63" s="64">
        <v>-23267.64108689723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ht="12.75" customHeight="1">
      <c r="A65" s="160" t="s">
        <v>54</v>
      </c>
      <c r="B65" s="1"/>
      <c r="C65" s="1"/>
      <c r="D65" s="1"/>
      <c r="E65" s="1"/>
      <c r="F65" s="1"/>
      <c r="G65" s="1"/>
      <c r="H65" s="1"/>
      <c r="I65" s="160" t="s">
        <v>55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ht="12.75" customHeight="1">
      <c r="A66" s="165" t="s">
        <v>65</v>
      </c>
      <c r="B66" s="166" t="s">
        <v>66</v>
      </c>
      <c r="C66" s="9"/>
      <c r="D66" s="8"/>
      <c r="E66" s="166" t="s">
        <v>67</v>
      </c>
      <c r="F66" s="9"/>
      <c r="G66" s="8"/>
      <c r="H66" s="1"/>
      <c r="I66" s="165" t="s">
        <v>65</v>
      </c>
      <c r="J66" s="166" t="s">
        <v>66</v>
      </c>
      <c r="K66" s="9"/>
      <c r="L66" s="8"/>
      <c r="M66" s="166" t="s">
        <v>67</v>
      </c>
      <c r="N66" s="9"/>
      <c r="O66" s="8"/>
      <c r="P66" s="166" t="s">
        <v>66</v>
      </c>
      <c r="Q66" s="9"/>
      <c r="R66" s="8"/>
      <c r="S66" s="166" t="s">
        <v>67</v>
      </c>
      <c r="T66" s="9"/>
      <c r="U66" s="8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ht="12.75" customHeight="1">
      <c r="A67" s="167"/>
      <c r="B67" s="168" t="s">
        <v>68</v>
      </c>
      <c r="C67" s="168" t="s">
        <v>69</v>
      </c>
      <c r="D67" s="169" t="s">
        <v>17</v>
      </c>
      <c r="E67" s="168" t="s">
        <v>68</v>
      </c>
      <c r="F67" s="168" t="s">
        <v>69</v>
      </c>
      <c r="G67" s="169" t="s">
        <v>17</v>
      </c>
      <c r="H67" s="1"/>
      <c r="I67" s="167"/>
      <c r="J67" s="168" t="s">
        <v>68</v>
      </c>
      <c r="K67" s="168" t="s">
        <v>69</v>
      </c>
      <c r="L67" s="169" t="s">
        <v>17</v>
      </c>
      <c r="M67" s="168" t="s">
        <v>68</v>
      </c>
      <c r="N67" s="168" t="s">
        <v>69</v>
      </c>
      <c r="O67" s="169" t="s">
        <v>17</v>
      </c>
      <c r="P67" s="170" t="s">
        <v>70</v>
      </c>
      <c r="Q67" s="170" t="s">
        <v>71</v>
      </c>
      <c r="R67" s="169" t="s">
        <v>17</v>
      </c>
      <c r="S67" s="170" t="s">
        <v>72</v>
      </c>
      <c r="T67" s="170" t="s">
        <v>71</v>
      </c>
      <c r="U67" s="169" t="s">
        <v>17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ht="12.75" customHeight="1">
      <c r="A68" s="171" t="s">
        <v>74</v>
      </c>
      <c r="B68" s="219" t="str">
        <f t="shared" ref="B68:G68" si="194">IF(J6=0,"",B47/J6*100)</f>
        <v/>
      </c>
      <c r="C68" s="220">
        <f t="shared" si="194"/>
        <v>-20.25852935</v>
      </c>
      <c r="D68" s="106">
        <f t="shared" si="194"/>
        <v>-20.25852935</v>
      </c>
      <c r="E68" s="219" t="str">
        <f t="shared" si="194"/>
        <v/>
      </c>
      <c r="F68" s="220">
        <f t="shared" si="194"/>
        <v>-7.063213751</v>
      </c>
      <c r="G68" s="28">
        <f t="shared" si="194"/>
        <v>-7.063213751</v>
      </c>
      <c r="H68" s="1"/>
      <c r="I68" s="171" t="s">
        <v>74</v>
      </c>
      <c r="J68" s="172"/>
      <c r="K68" s="220">
        <v>235.15625</v>
      </c>
      <c r="L68" s="106">
        <v>235.15625</v>
      </c>
      <c r="M68" s="219"/>
      <c r="N68" s="220">
        <v>109.69264198877627</v>
      </c>
      <c r="O68" s="106">
        <v>109.69264198877627</v>
      </c>
      <c r="P68" s="219"/>
      <c r="Q68" s="220">
        <v>235.15625</v>
      </c>
      <c r="R68" s="106">
        <v>235.15625</v>
      </c>
      <c r="S68" s="219"/>
      <c r="T68" s="220">
        <v>109.69264198877627</v>
      </c>
      <c r="U68" s="28">
        <v>109.69264198877627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ht="12.75" customHeight="1">
      <c r="A69" s="177" t="s">
        <v>76</v>
      </c>
      <c r="B69" s="105">
        <f t="shared" ref="B69:G69" si="195">IF(J7=0,"",B48/J7*100)</f>
        <v>-33.69907052</v>
      </c>
      <c r="C69" s="107">
        <f t="shared" si="195"/>
        <v>-16.3617423</v>
      </c>
      <c r="D69" s="106">
        <f t="shared" si="195"/>
        <v>-24.72360793</v>
      </c>
      <c r="E69" s="105">
        <f t="shared" si="195"/>
        <v>-9.803594601</v>
      </c>
      <c r="F69" s="107">
        <f t="shared" si="195"/>
        <v>-6.158365098</v>
      </c>
      <c r="G69" s="28">
        <f t="shared" si="195"/>
        <v>-7.571205304</v>
      </c>
      <c r="H69" s="1"/>
      <c r="I69" s="177" t="s">
        <v>76</v>
      </c>
      <c r="J69" s="105">
        <v>86.82595639117378</v>
      </c>
      <c r="K69" s="107">
        <v>39.34857557612048</v>
      </c>
      <c r="L69" s="106">
        <v>58.81376799957175</v>
      </c>
      <c r="M69" s="105">
        <v>0.08175011864918247</v>
      </c>
      <c r="N69" s="107">
        <v>-3.385383040410133</v>
      </c>
      <c r="O69" s="106">
        <v>-2.070468659523499</v>
      </c>
      <c r="P69" s="105">
        <v>102.5610833088019</v>
      </c>
      <c r="Q69" s="107">
        <v>49.09055221146298</v>
      </c>
      <c r="R69" s="106">
        <v>58.81376799957175</v>
      </c>
      <c r="S69" s="105">
        <v>4.6231075668582235</v>
      </c>
      <c r="T69" s="107">
        <v>-3.5246612941783155</v>
      </c>
      <c r="U69" s="28">
        <v>-2.070468659523499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ht="12.75" customHeight="1">
      <c r="A70" s="177" t="s">
        <v>78</v>
      </c>
      <c r="B70" s="105">
        <f t="shared" ref="B70:G70" si="196">IF(J8=0,"",B49/J8*100)</f>
        <v>-17.99511002</v>
      </c>
      <c r="C70" s="107">
        <f t="shared" si="196"/>
        <v>-10.86956522</v>
      </c>
      <c r="D70" s="106">
        <f t="shared" si="196"/>
        <v>-17.68834815</v>
      </c>
      <c r="E70" s="105">
        <f t="shared" si="196"/>
        <v>-7.690607203</v>
      </c>
      <c r="F70" s="107">
        <f t="shared" si="196"/>
        <v>-2.774391721</v>
      </c>
      <c r="G70" s="28">
        <f t="shared" si="196"/>
        <v>-7.454308816</v>
      </c>
      <c r="H70" s="1"/>
      <c r="I70" s="177" t="s">
        <v>78</v>
      </c>
      <c r="J70" s="105">
        <v>26.93978895096214</v>
      </c>
      <c r="K70" s="107">
        <v>35.29411764705881</v>
      </c>
      <c r="L70" s="106">
        <v>27.278141751042284</v>
      </c>
      <c r="M70" s="105">
        <v>-9.116618410377143</v>
      </c>
      <c r="N70" s="107">
        <v>-14.987646705176019</v>
      </c>
      <c r="O70" s="106">
        <v>-9.417300280056864</v>
      </c>
      <c r="P70" s="105">
        <v>44.913793103448285</v>
      </c>
      <c r="Q70" s="107">
        <v>-12.138728323699425</v>
      </c>
      <c r="R70" s="106">
        <v>27.278141751042284</v>
      </c>
      <c r="S70" s="105">
        <v>2.9564789913502096</v>
      </c>
      <c r="T70" s="107">
        <v>-33.12901012954842</v>
      </c>
      <c r="U70" s="28">
        <v>-9.417300280056864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ht="12.75" customHeight="1">
      <c r="A71" s="177" t="s">
        <v>80</v>
      </c>
      <c r="B71" s="105">
        <f t="shared" ref="B71:G71" si="197">IF(J9=0,"",B50/J9*100)</f>
        <v>-37.97833935</v>
      </c>
      <c r="C71" s="107">
        <f t="shared" si="197"/>
        <v>-30.87248322</v>
      </c>
      <c r="D71" s="106">
        <f t="shared" si="197"/>
        <v>-37.28813559</v>
      </c>
      <c r="E71" s="105">
        <f t="shared" si="197"/>
        <v>-32.13098216</v>
      </c>
      <c r="F71" s="107">
        <f t="shared" si="197"/>
        <v>-39.33891525</v>
      </c>
      <c r="G71" s="28">
        <f t="shared" si="197"/>
        <v>-32.81807747</v>
      </c>
      <c r="H71" s="1"/>
      <c r="I71" s="177" t="s">
        <v>80</v>
      </c>
      <c r="J71" s="105">
        <v>32.28271251193888</v>
      </c>
      <c r="K71" s="107">
        <v>15.95330739299611</v>
      </c>
      <c r="L71" s="106">
        <v>30.497660569970236</v>
      </c>
      <c r="M71" s="105">
        <v>-9.51306709722813</v>
      </c>
      <c r="N71" s="107">
        <v>-13.644458949498286</v>
      </c>
      <c r="O71" s="106">
        <v>-9.923859294279879</v>
      </c>
      <c r="P71" s="105">
        <v>27.08628005657708</v>
      </c>
      <c r="Q71" s="107">
        <v>35.64567769477054</v>
      </c>
      <c r="R71" s="106">
        <v>30.497660569970236</v>
      </c>
      <c r="S71" s="105">
        <v>-6.939485338632863</v>
      </c>
      <c r="T71" s="107">
        <v>-15.39340659064402</v>
      </c>
      <c r="U71" s="28">
        <v>-9.923859294279879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ht="12.75" customHeight="1">
      <c r="A72" s="177" t="s">
        <v>82</v>
      </c>
      <c r="B72" s="105">
        <f t="shared" ref="B72:G72" si="198">IF(J10=0,"",B51/J10*100)</f>
        <v>-10.91794159</v>
      </c>
      <c r="C72" s="107">
        <f t="shared" si="198"/>
        <v>-26.26262626</v>
      </c>
      <c r="D72" s="106">
        <f t="shared" si="198"/>
        <v>-12.77506112</v>
      </c>
      <c r="E72" s="105">
        <f t="shared" si="198"/>
        <v>0.256164947</v>
      </c>
      <c r="F72" s="107">
        <f t="shared" si="198"/>
        <v>-13.45218469</v>
      </c>
      <c r="G72" s="28">
        <f t="shared" si="198"/>
        <v>-1.895182715</v>
      </c>
      <c r="H72" s="1"/>
      <c r="I72" s="177" t="s">
        <v>82</v>
      </c>
      <c r="J72" s="105">
        <v>16.155088852988698</v>
      </c>
      <c r="K72" s="107">
        <v>7.317073170731703</v>
      </c>
      <c r="L72" s="106">
        <v>15.008787346221439</v>
      </c>
      <c r="M72" s="105">
        <v>-8.103206355616706</v>
      </c>
      <c r="N72" s="107">
        <v>-6.508802244951696</v>
      </c>
      <c r="O72" s="106">
        <v>-7.856592554973204</v>
      </c>
      <c r="P72" s="105">
        <v>20.275089149261333</v>
      </c>
      <c r="Q72" s="107">
        <v>3.2879818594104364</v>
      </c>
      <c r="R72" s="106">
        <v>15.008787346221439</v>
      </c>
      <c r="S72" s="105">
        <v>-7.092356157940458</v>
      </c>
      <c r="T72" s="107">
        <v>-9.234443433403754</v>
      </c>
      <c r="U72" s="28">
        <v>-7.856592554973204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ht="12.75" customHeight="1">
      <c r="A73" s="177" t="s">
        <v>84</v>
      </c>
      <c r="B73" s="105">
        <f t="shared" ref="B73:G73" si="199">IF(J11=0,"",B52/J11*100)</f>
        <v>-6.051236749</v>
      </c>
      <c r="C73" s="107">
        <f t="shared" si="199"/>
        <v>-26.54867257</v>
      </c>
      <c r="D73" s="106">
        <f t="shared" si="199"/>
        <v>-9.462444772</v>
      </c>
      <c r="E73" s="105">
        <f t="shared" si="199"/>
        <v>-2.087604424</v>
      </c>
      <c r="F73" s="107">
        <f t="shared" si="199"/>
        <v>-21.80147361</v>
      </c>
      <c r="G73" s="28">
        <f t="shared" si="199"/>
        <v>-5.078829446</v>
      </c>
      <c r="H73" s="1"/>
      <c r="I73" s="177" t="s">
        <v>84</v>
      </c>
      <c r="J73" s="105">
        <v>12.24590976698066</v>
      </c>
      <c r="K73" s="107">
        <v>13.283208020050125</v>
      </c>
      <c r="L73" s="106">
        <v>12.41721854304636</v>
      </c>
      <c r="M73" s="105">
        <v>-11.033593209846117</v>
      </c>
      <c r="N73" s="107">
        <v>-25.629491209603827</v>
      </c>
      <c r="O73" s="106">
        <v>-13.606294610815368</v>
      </c>
      <c r="P73" s="105">
        <v>14.631043256997458</v>
      </c>
      <c r="Q73" s="107">
        <v>8.293838862559241</v>
      </c>
      <c r="R73" s="106">
        <v>12.41721854304636</v>
      </c>
      <c r="S73" s="105">
        <v>-10.186925105575739</v>
      </c>
      <c r="T73" s="107">
        <v>-19.5397411083416</v>
      </c>
      <c r="U73" s="28">
        <v>-13.606294610815368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ht="12.75" customHeight="1">
      <c r="A74" s="177" t="s">
        <v>86</v>
      </c>
      <c r="B74" s="105">
        <f t="shared" ref="B74:G74" si="200">IF(J12=0,"",B53/J12*100)</f>
        <v>38.76943434</v>
      </c>
      <c r="C74" s="107">
        <f t="shared" si="200"/>
        <v>23.87640449</v>
      </c>
      <c r="D74" s="106">
        <f t="shared" si="200"/>
        <v>37.20035513</v>
      </c>
      <c r="E74" s="105">
        <f t="shared" si="200"/>
        <v>58.80369595</v>
      </c>
      <c r="F74" s="107">
        <f t="shared" si="200"/>
        <v>59.10683534</v>
      </c>
      <c r="G74" s="28">
        <f t="shared" si="200"/>
        <v>58.84057633</v>
      </c>
      <c r="H74" s="1"/>
      <c r="I74" s="177" t="s">
        <v>86</v>
      </c>
      <c r="J74" s="105">
        <v>31.836022677714794</v>
      </c>
      <c r="K74" s="107">
        <v>7.552870090634443</v>
      </c>
      <c r="L74" s="106">
        <v>28.772865853658544</v>
      </c>
      <c r="M74" s="105">
        <v>-3.6132179087260283</v>
      </c>
      <c r="N74" s="107">
        <v>-24.337691908393097</v>
      </c>
      <c r="O74" s="106">
        <v>-6.72162534855353</v>
      </c>
      <c r="P74" s="105">
        <v>35.591206179441485</v>
      </c>
      <c r="Q74" s="107">
        <v>16.578108395324122</v>
      </c>
      <c r="R74" s="106">
        <v>28.772865853658544</v>
      </c>
      <c r="S74" s="105">
        <v>-1.8840946481275154</v>
      </c>
      <c r="T74" s="107">
        <v>-16.16612298336038</v>
      </c>
      <c r="U74" s="28">
        <v>-6.72162534855353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ht="12.75" customHeight="1">
      <c r="A75" s="177" t="s">
        <v>88</v>
      </c>
      <c r="B75" s="105">
        <f t="shared" ref="B75:G75" si="201">IF(J13=0,"",B54/J13*100)</f>
        <v>-60.6490039</v>
      </c>
      <c r="C75" s="107">
        <f t="shared" si="201"/>
        <v>-60.81967213</v>
      </c>
      <c r="D75" s="106">
        <f t="shared" si="201"/>
        <v>-60.66800511</v>
      </c>
      <c r="E75" s="105">
        <f t="shared" si="201"/>
        <v>-54.63838317</v>
      </c>
      <c r="F75" s="107">
        <f t="shared" si="201"/>
        <v>-52.68884628</v>
      </c>
      <c r="G75" s="28">
        <f t="shared" si="201"/>
        <v>-54.37848687</v>
      </c>
      <c r="H75" s="1"/>
      <c r="I75" s="177" t="s">
        <v>88</v>
      </c>
      <c r="J75" s="105">
        <v>25.328185328185327</v>
      </c>
      <c r="K75" s="107">
        <v>14.661654135338352</v>
      </c>
      <c r="L75" s="106">
        <v>24.043468417477925</v>
      </c>
      <c r="M75" s="105">
        <v>-10.28406337784591</v>
      </c>
      <c r="N75" s="107">
        <v>-15.514983335536584</v>
      </c>
      <c r="O75" s="106">
        <v>-11.018520822805627</v>
      </c>
      <c r="P75" s="105">
        <v>27.495429616087748</v>
      </c>
      <c r="Q75" s="107">
        <v>18.43043995243758</v>
      </c>
      <c r="R75" s="106">
        <v>24.043468417477925</v>
      </c>
      <c r="S75" s="105">
        <v>-10.677257671588663</v>
      </c>
      <c r="T75" s="107">
        <v>-11.567057413411547</v>
      </c>
      <c r="U75" s="28">
        <v>-11.018520822805627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ht="12.75" customHeight="1">
      <c r="A76" s="177" t="s">
        <v>90</v>
      </c>
      <c r="B76" s="105">
        <f t="shared" ref="B76:G76" si="202">IF(J14=0,"",B55/J14*100)</f>
        <v>-23.73540856</v>
      </c>
      <c r="C76" s="107">
        <f t="shared" si="202"/>
        <v>15.56291391</v>
      </c>
      <c r="D76" s="106">
        <f t="shared" si="202"/>
        <v>-20.88044263</v>
      </c>
      <c r="E76" s="105">
        <f t="shared" si="202"/>
        <v>-22.20961516</v>
      </c>
      <c r="F76" s="107">
        <f t="shared" si="202"/>
        <v>-6.070396917</v>
      </c>
      <c r="G76" s="28">
        <f t="shared" si="202"/>
        <v>-19.87065236</v>
      </c>
      <c r="H76" s="1"/>
      <c r="I76" s="177" t="s">
        <v>90</v>
      </c>
      <c r="J76" s="105">
        <v>38.32077502691067</v>
      </c>
      <c r="K76" s="107">
        <v>21.774193548387103</v>
      </c>
      <c r="L76" s="106">
        <v>36.96869851729818</v>
      </c>
      <c r="M76" s="105">
        <v>0.049255077227329025</v>
      </c>
      <c r="N76" s="107">
        <v>17.045766283869412</v>
      </c>
      <c r="O76" s="106">
        <v>2.2000348243791734</v>
      </c>
      <c r="P76" s="105">
        <v>50.41782729805013</v>
      </c>
      <c r="Q76" s="107">
        <v>4.086265607264465</v>
      </c>
      <c r="R76" s="106">
        <v>36.96869851729818</v>
      </c>
      <c r="S76" s="105">
        <v>6.26286038293334</v>
      </c>
      <c r="T76" s="107">
        <v>-4.489763438137217</v>
      </c>
      <c r="U76" s="28">
        <v>2.2000348243791734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ht="12.75" customHeight="1">
      <c r="A77" s="177" t="s">
        <v>92</v>
      </c>
      <c r="B77" s="105">
        <f t="shared" ref="B77:G77" si="203">IF(J15=0,"",B56/J15*100)</f>
        <v>-7.554071247</v>
      </c>
      <c r="C77" s="107">
        <f t="shared" si="203"/>
        <v>-14.17910448</v>
      </c>
      <c r="D77" s="106">
        <f t="shared" si="203"/>
        <v>-8.414060338</v>
      </c>
      <c r="E77" s="105">
        <f t="shared" si="203"/>
        <v>7.349579836</v>
      </c>
      <c r="F77" s="107">
        <f t="shared" si="203"/>
        <v>-12.07311358</v>
      </c>
      <c r="G77" s="28">
        <f t="shared" si="203"/>
        <v>4.531632355</v>
      </c>
      <c r="H77" s="1"/>
      <c r="I77" s="177" t="s">
        <v>92</v>
      </c>
      <c r="J77" s="105">
        <v>38.961325966850836</v>
      </c>
      <c r="K77" s="107">
        <v>6.228765571913925</v>
      </c>
      <c r="L77" s="106">
        <v>33.61686390532543</v>
      </c>
      <c r="M77" s="105">
        <v>-2.872373118690689</v>
      </c>
      <c r="N77" s="107">
        <v>-17.39999458662227</v>
      </c>
      <c r="O77" s="106">
        <v>-5.289155728263978</v>
      </c>
      <c r="P77" s="105">
        <v>43.39430894308944</v>
      </c>
      <c r="Q77" s="107">
        <v>21.86482084690553</v>
      </c>
      <c r="R77" s="106">
        <v>33.61686390532543</v>
      </c>
      <c r="S77" s="105">
        <v>-1.382622017022868</v>
      </c>
      <c r="T77" s="107">
        <v>-9.819985055623746</v>
      </c>
      <c r="U77" s="28">
        <v>-5.289155728263978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ht="12.75" customHeight="1">
      <c r="A78" s="177" t="s">
        <v>94</v>
      </c>
      <c r="B78" s="105">
        <f t="shared" ref="B78:G78" si="204">IF(J16=0,"",B57/J16*100)</f>
        <v>-13.29937748</v>
      </c>
      <c r="C78" s="107">
        <f t="shared" si="204"/>
        <v>-26.90839695</v>
      </c>
      <c r="D78" s="106">
        <f t="shared" si="204"/>
        <v>-15.05667817</v>
      </c>
      <c r="E78" s="105">
        <f t="shared" si="204"/>
        <v>-14.59677676</v>
      </c>
      <c r="F78" s="107">
        <f t="shared" si="204"/>
        <v>-7.093060043</v>
      </c>
      <c r="G78" s="28">
        <f t="shared" si="204"/>
        <v>-13.84777885</v>
      </c>
      <c r="H78" s="1"/>
      <c r="I78" s="177" t="s">
        <v>94</v>
      </c>
      <c r="J78" s="105">
        <v>27.719551861221547</v>
      </c>
      <c r="K78" s="107">
        <v>25.358851674641144</v>
      </c>
      <c r="L78" s="106">
        <v>27.409733124018842</v>
      </c>
      <c r="M78" s="105">
        <v>-3.0635532012097713</v>
      </c>
      <c r="N78" s="107">
        <v>-5.999195269175829</v>
      </c>
      <c r="O78" s="106">
        <v>-3.3647921292833445</v>
      </c>
      <c r="P78" s="105">
        <v>30.46940486169322</v>
      </c>
      <c r="Q78" s="107">
        <v>18.272841051314145</v>
      </c>
      <c r="R78" s="106">
        <v>27.409733124018842</v>
      </c>
      <c r="S78" s="105">
        <v>-5.821898446215258</v>
      </c>
      <c r="T78" s="107">
        <v>4.926882386993896</v>
      </c>
      <c r="U78" s="28">
        <v>-3.3647921292833445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ht="12.75" customHeight="1">
      <c r="A79" s="177" t="s">
        <v>96</v>
      </c>
      <c r="B79" s="105">
        <f t="shared" ref="B79:G79" si="205">IF(J17=0,"",B58/J17*100)</f>
        <v>-9.074915702</v>
      </c>
      <c r="C79" s="107">
        <f t="shared" si="205"/>
        <v>-12.31527094</v>
      </c>
      <c r="D79" s="106">
        <f t="shared" si="205"/>
        <v>-9.16856492</v>
      </c>
      <c r="E79" s="105">
        <f t="shared" si="205"/>
        <v>-1.535255662</v>
      </c>
      <c r="F79" s="107">
        <f t="shared" si="205"/>
        <v>4.966740353</v>
      </c>
      <c r="G79" s="28">
        <f t="shared" si="205"/>
        <v>-1.341636246</v>
      </c>
      <c r="H79" s="1"/>
      <c r="I79" s="177" t="s">
        <v>96</v>
      </c>
      <c r="J79" s="105">
        <v>19.855912844842734</v>
      </c>
      <c r="K79" s="107">
        <v>30.967741935483872</v>
      </c>
      <c r="L79" s="106">
        <v>20.15053027711255</v>
      </c>
      <c r="M79" s="105">
        <v>-10.543954552979812</v>
      </c>
      <c r="N79" s="107">
        <v>-6.799174285077271</v>
      </c>
      <c r="O79" s="106">
        <v>-10.43679314245908</v>
      </c>
      <c r="P79" s="105">
        <v>26.175458715596335</v>
      </c>
      <c r="Q79" s="107">
        <v>11.238337574215436</v>
      </c>
      <c r="R79" s="106">
        <v>20.15053027711255</v>
      </c>
      <c r="S79" s="105">
        <v>-6.401126819691498</v>
      </c>
      <c r="T79" s="107">
        <v>-16.342268291305103</v>
      </c>
      <c r="U79" s="28">
        <v>-10.43679314245908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ht="12.75" customHeight="1">
      <c r="A80" s="177" t="s">
        <v>98</v>
      </c>
      <c r="B80" s="105">
        <f t="shared" ref="B80:G80" si="206">IF(J18=0,"",B59/J18*100)</f>
        <v>3.946277566</v>
      </c>
      <c r="C80" s="107">
        <f t="shared" si="206"/>
        <v>-24.53531599</v>
      </c>
      <c r="D80" s="106">
        <f t="shared" si="206"/>
        <v>-8.336476801</v>
      </c>
      <c r="E80" s="105">
        <f t="shared" si="206"/>
        <v>18.85491114</v>
      </c>
      <c r="F80" s="107">
        <f t="shared" si="206"/>
        <v>-11.83507092</v>
      </c>
      <c r="G80" s="28">
        <f t="shared" si="206"/>
        <v>1.734072698</v>
      </c>
      <c r="H80" s="1"/>
      <c r="I80" s="177" t="s">
        <v>98</v>
      </c>
      <c r="J80" s="105">
        <v>49.13452027695351</v>
      </c>
      <c r="K80" s="107">
        <v>30.28490028490029</v>
      </c>
      <c r="L80" s="106">
        <v>40.37595975642043</v>
      </c>
      <c r="M80" s="105">
        <v>0.12972194987669639</v>
      </c>
      <c r="N80" s="107">
        <v>-4.232760939516538</v>
      </c>
      <c r="O80" s="106">
        <v>-2.3517514391377716</v>
      </c>
      <c r="P80" s="105">
        <v>49.66322406825324</v>
      </c>
      <c r="Q80" s="107">
        <v>36.49333583630562</v>
      </c>
      <c r="R80" s="106">
        <v>40.37595975642043</v>
      </c>
      <c r="S80" s="105">
        <v>0.9998458309392078</v>
      </c>
      <c r="T80" s="107">
        <v>-3.4285560617321664</v>
      </c>
      <c r="U80" s="28">
        <v>-2.3517514391377716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ht="12.75" customHeight="1">
      <c r="A81" s="177" t="s">
        <v>100</v>
      </c>
      <c r="B81" s="105">
        <f t="shared" ref="B81:G81" si="207">IF(J19=0,"",B60/J19*100)</f>
        <v>-14.49447077</v>
      </c>
      <c r="C81" s="107">
        <f t="shared" si="207"/>
        <v>-26.30057803</v>
      </c>
      <c r="D81" s="106">
        <f t="shared" si="207"/>
        <v>-15.91382905</v>
      </c>
      <c r="E81" s="105">
        <f t="shared" si="207"/>
        <v>-8.589506787</v>
      </c>
      <c r="F81" s="107">
        <f t="shared" si="207"/>
        <v>-16.69727627</v>
      </c>
      <c r="G81" s="28">
        <f t="shared" si="207"/>
        <v>-9.421996819</v>
      </c>
      <c r="H81" s="1"/>
      <c r="I81" s="177" t="s">
        <v>100</v>
      </c>
      <c r="J81" s="105">
        <v>26.853707414829657</v>
      </c>
      <c r="K81" s="107">
        <v>16.891891891891888</v>
      </c>
      <c r="L81" s="106">
        <v>25.567190226876093</v>
      </c>
      <c r="M81" s="105">
        <v>-4.9539947389113195</v>
      </c>
      <c r="N81" s="107">
        <v>-16.596468067451937</v>
      </c>
      <c r="O81" s="106">
        <v>-6.297043414212311</v>
      </c>
      <c r="P81" s="105">
        <v>30.774235523747564</v>
      </c>
      <c r="Q81" s="107">
        <v>14.966887417218544</v>
      </c>
      <c r="R81" s="106">
        <v>25.567190226876093</v>
      </c>
      <c r="S81" s="105">
        <v>-1.8460147557380253</v>
      </c>
      <c r="T81" s="107">
        <v>-14.98564750183779</v>
      </c>
      <c r="U81" s="28">
        <v>-6.297043414212311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ht="12.75" customHeight="1">
      <c r="A82" s="177" t="s">
        <v>102</v>
      </c>
      <c r="B82" s="105">
        <f t="shared" ref="B82:G82" si="208">IF(J20=0,"",B61/J20*100)</f>
        <v>-9.375709421</v>
      </c>
      <c r="C82" s="107">
        <f t="shared" si="208"/>
        <v>-22.10338681</v>
      </c>
      <c r="D82" s="106">
        <f t="shared" si="208"/>
        <v>-10.81353202</v>
      </c>
      <c r="E82" s="105">
        <f t="shared" si="208"/>
        <v>-5.477411842</v>
      </c>
      <c r="F82" s="107">
        <f t="shared" si="208"/>
        <v>-2.827390647</v>
      </c>
      <c r="G82" s="28">
        <f t="shared" si="208"/>
        <v>-5.185399434</v>
      </c>
      <c r="H82" s="1"/>
      <c r="I82" s="177" t="s">
        <v>102</v>
      </c>
      <c r="J82" s="105">
        <v>22.42912729294052</v>
      </c>
      <c r="K82" s="107">
        <v>14.959016393442624</v>
      </c>
      <c r="L82" s="106">
        <v>21.536955457660298</v>
      </c>
      <c r="M82" s="105">
        <v>-5.448897276693856</v>
      </c>
      <c r="N82" s="107">
        <v>-16.087297574571636</v>
      </c>
      <c r="O82" s="106">
        <v>-6.751590078372544</v>
      </c>
      <c r="P82" s="105">
        <v>27.28993186979561</v>
      </c>
      <c r="Q82" s="107">
        <v>11.011080332409975</v>
      </c>
      <c r="R82" s="106">
        <v>21.536955457660298</v>
      </c>
      <c r="S82" s="105">
        <v>-1.9652224992097587</v>
      </c>
      <c r="T82" s="107">
        <v>-14.552361988712263</v>
      </c>
      <c r="U82" s="28">
        <v>-6.751590078372544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ht="12.75" customHeight="1">
      <c r="A83" s="180" t="s">
        <v>104</v>
      </c>
      <c r="B83" s="139">
        <f t="shared" ref="B83:G83" si="209">IF(J21=0,"",B62/J21*100)</f>
        <v>-0.01945146859</v>
      </c>
      <c r="C83" s="141">
        <f t="shared" si="209"/>
        <v>-30.5785124</v>
      </c>
      <c r="D83" s="140">
        <f t="shared" si="209"/>
        <v>-2.034883721</v>
      </c>
      <c r="E83" s="139">
        <f t="shared" si="209"/>
        <v>13.54999963</v>
      </c>
      <c r="F83" s="141">
        <f t="shared" si="209"/>
        <v>-26.30742505</v>
      </c>
      <c r="G83" s="49">
        <f t="shared" si="209"/>
        <v>10.1488569</v>
      </c>
      <c r="H83" s="1"/>
      <c r="I83" s="180" t="s">
        <v>104</v>
      </c>
      <c r="J83" s="139">
        <v>32.84237726098192</v>
      </c>
      <c r="K83" s="141">
        <v>24.74226804123711</v>
      </c>
      <c r="L83" s="140">
        <v>32.27589521749579</v>
      </c>
      <c r="M83" s="139">
        <v>0.7301522031470995</v>
      </c>
      <c r="N83" s="141">
        <v>-7.895209548933494</v>
      </c>
      <c r="O83" s="140">
        <v>-0.06841870148213047</v>
      </c>
      <c r="P83" s="139">
        <v>57.51957148743304</v>
      </c>
      <c r="Q83" s="141">
        <v>-3.056516724336788</v>
      </c>
      <c r="R83" s="140">
        <v>32.27589521749579</v>
      </c>
      <c r="S83" s="139">
        <v>22.33011158972387</v>
      </c>
      <c r="T83" s="141">
        <v>-25.7260263937261</v>
      </c>
      <c r="U83" s="49">
        <v>-0.06841870148213047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ht="12.75" customHeight="1">
      <c r="A84" s="183" t="s">
        <v>17</v>
      </c>
      <c r="B84" s="215">
        <f t="shared" ref="B84:G84" si="210">IF(J22=0,"",B63/J22*100)</f>
        <v>-16.24577816</v>
      </c>
      <c r="C84" s="216">
        <f t="shared" si="210"/>
        <v>-19.211086</v>
      </c>
      <c r="D84" s="217">
        <f t="shared" si="210"/>
        <v>-17.13053393</v>
      </c>
      <c r="E84" s="215">
        <f t="shared" si="210"/>
        <v>-4.751704062</v>
      </c>
      <c r="F84" s="216">
        <f t="shared" si="210"/>
        <v>-8.837042711</v>
      </c>
      <c r="G84" s="60">
        <f t="shared" si="210"/>
        <v>-5.970615557</v>
      </c>
      <c r="H84" s="1"/>
      <c r="I84" s="183" t="s">
        <v>17</v>
      </c>
      <c r="J84" s="215">
        <v>37.9046245590786</v>
      </c>
      <c r="K84" s="216">
        <v>56.184149063164995</v>
      </c>
      <c r="L84" s="217">
        <v>42.89458770189856</v>
      </c>
      <c r="M84" s="215">
        <v>-4.864806229432318</v>
      </c>
      <c r="N84" s="216">
        <v>0.0017344577489808444</v>
      </c>
      <c r="O84" s="217">
        <v>-3.4631220040787554</v>
      </c>
      <c r="P84" s="215">
        <v>41.70495301894064</v>
      </c>
      <c r="Q84" s="216">
        <v>43.98393181879868</v>
      </c>
      <c r="R84" s="217">
        <v>42.89458770189856</v>
      </c>
      <c r="S84" s="215">
        <v>-1.6341503001754631</v>
      </c>
      <c r="T84" s="216">
        <v>-5.120954794481605</v>
      </c>
      <c r="U84" s="60">
        <v>-3.4631220040787696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32">
    <mergeCell ref="S4:U4"/>
    <mergeCell ref="W4:W5"/>
    <mergeCell ref="X4:Z4"/>
    <mergeCell ref="AA4:AC4"/>
    <mergeCell ref="AD4:AF4"/>
    <mergeCell ref="AG4:AI4"/>
    <mergeCell ref="B24:G24"/>
    <mergeCell ref="J24:U24"/>
    <mergeCell ref="X24:AI24"/>
    <mergeCell ref="A4:A5"/>
    <mergeCell ref="B4:D4"/>
    <mergeCell ref="E4:G4"/>
    <mergeCell ref="I4:I5"/>
    <mergeCell ref="J4:L4"/>
    <mergeCell ref="M4:O4"/>
    <mergeCell ref="P4:R4"/>
    <mergeCell ref="B45:D45"/>
    <mergeCell ref="E45:G45"/>
    <mergeCell ref="I45:I46"/>
    <mergeCell ref="J45:L45"/>
    <mergeCell ref="M45:O45"/>
    <mergeCell ref="P45:R45"/>
    <mergeCell ref="S45:U45"/>
    <mergeCell ref="P66:R66"/>
    <mergeCell ref="S66:U66"/>
    <mergeCell ref="A45:A46"/>
    <mergeCell ref="A66:A67"/>
    <mergeCell ref="B66:D66"/>
    <mergeCell ref="E66:G66"/>
    <mergeCell ref="I66:I67"/>
    <mergeCell ref="J66:L66"/>
    <mergeCell ref="M66:O66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6.14"/>
    <col customWidth="1" min="4" max="4" width="6.71"/>
    <col customWidth="1" min="5" max="5" width="6.14"/>
    <col customWidth="1" min="6" max="10" width="7.29"/>
    <col customWidth="1" min="11" max="11" width="8.43"/>
    <col customWidth="1" min="12" max="12" width="7.29"/>
    <col customWidth="1" min="13" max="13" width="8.43"/>
    <col customWidth="1" min="14" max="14" width="6.14"/>
    <col customWidth="1" min="15" max="15" width="8.43"/>
    <col customWidth="1" min="16" max="16" width="6.14"/>
    <col customWidth="1" min="17" max="17" width="7.29"/>
    <col customWidth="1" min="18" max="18" width="6.0"/>
    <col customWidth="1" min="19" max="19" width="7.29"/>
    <col customWidth="1" min="20" max="20" width="7.14"/>
    <col customWidth="1" min="21" max="21" width="8.43"/>
    <col customWidth="1" min="22" max="22" width="7.71"/>
    <col customWidth="1" min="23" max="24" width="9.57"/>
    <col customWidth="1" min="25" max="26" width="8.71"/>
  </cols>
  <sheetData>
    <row r="1" ht="12.75" customHeight="1">
      <c r="A1" s="1" t="s">
        <v>107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2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0" customHeight="1">
      <c r="A4" s="221" t="s">
        <v>108</v>
      </c>
      <c r="B4" s="4" t="s">
        <v>7</v>
      </c>
      <c r="C4" s="5"/>
      <c r="D4" s="6" t="s">
        <v>8</v>
      </c>
      <c r="E4" s="5"/>
      <c r="F4" s="4" t="s">
        <v>9</v>
      </c>
      <c r="G4" s="5"/>
      <c r="H4" s="7" t="s">
        <v>10</v>
      </c>
      <c r="I4" s="8"/>
      <c r="J4" s="4" t="s">
        <v>11</v>
      </c>
      <c r="K4" s="5"/>
      <c r="L4" s="7" t="s">
        <v>12</v>
      </c>
      <c r="M4" s="8"/>
      <c r="N4" s="4" t="s">
        <v>13</v>
      </c>
      <c r="O4" s="5"/>
      <c r="P4" s="7" t="s">
        <v>14</v>
      </c>
      <c r="Q4" s="8"/>
      <c r="R4" s="4" t="s">
        <v>15</v>
      </c>
      <c r="S4" s="5"/>
      <c r="T4" s="4" t="s">
        <v>16</v>
      </c>
      <c r="U4" s="5"/>
      <c r="V4" s="7" t="s">
        <v>17</v>
      </c>
      <c r="W4" s="9"/>
      <c r="X4" s="10"/>
      <c r="Y4" s="1"/>
      <c r="Z4" s="1"/>
    </row>
    <row r="5" ht="12.75" customHeight="1">
      <c r="A5" s="12"/>
      <c r="B5" s="13" t="s">
        <v>20</v>
      </c>
      <c r="C5" s="13" t="s">
        <v>21</v>
      </c>
      <c r="D5" s="14" t="s">
        <v>20</v>
      </c>
      <c r="E5" s="13" t="s">
        <v>21</v>
      </c>
      <c r="F5" s="13" t="s">
        <v>20</v>
      </c>
      <c r="G5" s="13" t="s">
        <v>21</v>
      </c>
      <c r="H5" s="13" t="s">
        <v>20</v>
      </c>
      <c r="I5" s="13" t="s">
        <v>21</v>
      </c>
      <c r="J5" s="13" t="s">
        <v>20</v>
      </c>
      <c r="K5" s="13" t="s">
        <v>21</v>
      </c>
      <c r="L5" s="13" t="s">
        <v>20</v>
      </c>
      <c r="M5" s="13" t="s">
        <v>21</v>
      </c>
      <c r="N5" s="13" t="s">
        <v>20</v>
      </c>
      <c r="O5" s="13" t="s">
        <v>21</v>
      </c>
      <c r="P5" s="13" t="s">
        <v>20</v>
      </c>
      <c r="Q5" s="13" t="s">
        <v>21</v>
      </c>
      <c r="R5" s="13" t="s">
        <v>20</v>
      </c>
      <c r="S5" s="13" t="s">
        <v>21</v>
      </c>
      <c r="T5" s="13" t="s">
        <v>20</v>
      </c>
      <c r="U5" s="13" t="s">
        <v>21</v>
      </c>
      <c r="V5" s="13" t="s">
        <v>20</v>
      </c>
      <c r="W5" s="13" t="s">
        <v>21</v>
      </c>
      <c r="X5" s="15" t="s">
        <v>22</v>
      </c>
      <c r="Y5" s="1"/>
      <c r="Z5" s="1"/>
    </row>
    <row r="6" ht="12.75" customHeight="1">
      <c r="A6" s="222" t="s">
        <v>109</v>
      </c>
      <c r="B6" s="19">
        <v>5218.0</v>
      </c>
      <c r="C6" s="20">
        <v>1369.70937073232</v>
      </c>
      <c r="D6" s="21">
        <v>3572.0</v>
      </c>
      <c r="E6" s="21">
        <v>2659.726870999403</v>
      </c>
      <c r="F6" s="19">
        <v>5111.0</v>
      </c>
      <c r="G6" s="20">
        <v>7523.859654849602</v>
      </c>
      <c r="H6" s="21">
        <v>8594.0</v>
      </c>
      <c r="I6" s="21">
        <v>28572.407643306757</v>
      </c>
      <c r="J6" s="19">
        <v>6671.0</v>
      </c>
      <c r="K6" s="20">
        <v>47872.37193833357</v>
      </c>
      <c r="L6" s="21">
        <v>4864.0</v>
      </c>
      <c r="M6" s="21">
        <v>68569.18269310764</v>
      </c>
      <c r="N6" s="19">
        <v>2631.0</v>
      </c>
      <c r="O6" s="20">
        <v>75938.6450805257</v>
      </c>
      <c r="P6" s="21">
        <v>288.0</v>
      </c>
      <c r="Q6" s="21">
        <v>18532.75759150987</v>
      </c>
      <c r="R6" s="19">
        <v>49.0</v>
      </c>
      <c r="S6" s="20">
        <v>7056.097454212454</v>
      </c>
      <c r="T6" s="19"/>
      <c r="U6" s="20"/>
      <c r="V6" s="21">
        <f t="shared" ref="V6:W6" si="1">B6+D6+F6+H6+J6+L6+N6+P6+R6+T6</f>
        <v>36998</v>
      </c>
      <c r="W6" s="22">
        <f t="shared" si="1"/>
        <v>258094.7583</v>
      </c>
      <c r="X6" s="23">
        <f t="shared" ref="X6:X13" si="3">W6/V6</f>
        <v>6.975911084</v>
      </c>
      <c r="Y6" s="1"/>
      <c r="Z6" s="1"/>
    </row>
    <row r="7" ht="12.75" customHeight="1">
      <c r="A7" s="222" t="s">
        <v>110</v>
      </c>
      <c r="B7" s="25">
        <v>1761.0</v>
      </c>
      <c r="C7" s="26">
        <v>450.2426275746054</v>
      </c>
      <c r="D7" s="27">
        <v>1253.0</v>
      </c>
      <c r="E7" s="27">
        <v>938.7263410384559</v>
      </c>
      <c r="F7" s="25">
        <v>1959.0</v>
      </c>
      <c r="G7" s="26">
        <v>2903.4427243850296</v>
      </c>
      <c r="H7" s="27">
        <v>3427.0</v>
      </c>
      <c r="I7" s="27">
        <v>11494.980507794462</v>
      </c>
      <c r="J7" s="25">
        <v>2916.0</v>
      </c>
      <c r="K7" s="26">
        <v>21125.582811230826</v>
      </c>
      <c r="L7" s="27">
        <v>2219.0</v>
      </c>
      <c r="M7" s="27">
        <v>31009.9900208654</v>
      </c>
      <c r="N7" s="25">
        <v>1218.0</v>
      </c>
      <c r="O7" s="26">
        <v>36018.625096999356</v>
      </c>
      <c r="P7" s="27">
        <v>207.0</v>
      </c>
      <c r="Q7" s="27">
        <v>13850.984551106598</v>
      </c>
      <c r="R7" s="25">
        <v>69.0</v>
      </c>
      <c r="S7" s="26">
        <v>12264.830572767685</v>
      </c>
      <c r="T7" s="25">
        <v>5.0</v>
      </c>
      <c r="U7" s="26">
        <v>3440.946666666667</v>
      </c>
      <c r="V7" s="27">
        <f t="shared" ref="V7:W7" si="2">B7+D7+F7+H7+J7+L7+N7+P7+R7+T7</f>
        <v>15034</v>
      </c>
      <c r="W7" s="27">
        <f t="shared" si="2"/>
        <v>133498.3519</v>
      </c>
      <c r="X7" s="28">
        <f t="shared" si="3"/>
        <v>8.879762666</v>
      </c>
      <c r="Y7" s="1"/>
      <c r="Z7" s="1"/>
    </row>
    <row r="8" ht="12.75" customHeight="1">
      <c r="A8" s="222" t="s">
        <v>111</v>
      </c>
      <c r="B8" s="25">
        <v>1113.0</v>
      </c>
      <c r="C8" s="26">
        <v>288.99379860044195</v>
      </c>
      <c r="D8" s="27">
        <v>872.0</v>
      </c>
      <c r="E8" s="27">
        <v>655.1871064648867</v>
      </c>
      <c r="F8" s="25">
        <v>1267.0</v>
      </c>
      <c r="G8" s="26">
        <v>1872.2874305998266</v>
      </c>
      <c r="H8" s="27">
        <v>2195.0</v>
      </c>
      <c r="I8" s="27">
        <v>7321.970168295713</v>
      </c>
      <c r="J8" s="25">
        <v>1624.0</v>
      </c>
      <c r="K8" s="26">
        <v>11727.088639132076</v>
      </c>
      <c r="L8" s="27">
        <v>1234.0</v>
      </c>
      <c r="M8" s="27">
        <v>17180.191369981414</v>
      </c>
      <c r="N8" s="25">
        <v>648.0</v>
      </c>
      <c r="O8" s="26">
        <v>18896.229407507504</v>
      </c>
      <c r="P8" s="27">
        <v>93.0</v>
      </c>
      <c r="Q8" s="27">
        <v>6061.566023715045</v>
      </c>
      <c r="R8" s="25">
        <v>17.0</v>
      </c>
      <c r="S8" s="26">
        <v>2601.0175</v>
      </c>
      <c r="T8" s="25">
        <v>2.0</v>
      </c>
      <c r="U8" s="26">
        <v>1074.191666666667</v>
      </c>
      <c r="V8" s="27">
        <f t="shared" ref="V8:W8" si="4">B8+D8+F8+H8+J8+L8+N8+P8+R8+T8</f>
        <v>9065</v>
      </c>
      <c r="W8" s="27">
        <f t="shared" si="4"/>
        <v>67678.72311</v>
      </c>
      <c r="X8" s="28">
        <f t="shared" si="3"/>
        <v>7.465937464</v>
      </c>
      <c r="Y8" s="1"/>
      <c r="Z8" s="1"/>
    </row>
    <row r="9" ht="12.75" customHeight="1">
      <c r="A9" s="222" t="s">
        <v>37</v>
      </c>
      <c r="B9" s="25">
        <v>969.0</v>
      </c>
      <c r="C9" s="26">
        <v>250.31890419531572</v>
      </c>
      <c r="D9" s="27">
        <v>737.0</v>
      </c>
      <c r="E9" s="27">
        <v>549.7299234979922</v>
      </c>
      <c r="F9" s="25">
        <v>1094.0</v>
      </c>
      <c r="G9" s="26">
        <v>1623.3626551791428</v>
      </c>
      <c r="H9" s="27">
        <v>1865.0</v>
      </c>
      <c r="I9" s="27">
        <v>6154.693705481511</v>
      </c>
      <c r="J9" s="25">
        <v>1438.0</v>
      </c>
      <c r="K9" s="26">
        <v>10293.7022353925</v>
      </c>
      <c r="L9" s="27">
        <v>1021.0</v>
      </c>
      <c r="M9" s="27">
        <v>14251.268118178048</v>
      </c>
      <c r="N9" s="25">
        <v>563.0</v>
      </c>
      <c r="O9" s="26">
        <v>16477.45261880856</v>
      </c>
      <c r="P9" s="27">
        <v>86.0</v>
      </c>
      <c r="Q9" s="27">
        <v>5352.2288289343205</v>
      </c>
      <c r="R9" s="25">
        <v>19.0</v>
      </c>
      <c r="S9" s="26">
        <v>2608.587866907538</v>
      </c>
      <c r="T9" s="25">
        <v>2.0</v>
      </c>
      <c r="U9" s="26">
        <v>1644.390971774303</v>
      </c>
      <c r="V9" s="27">
        <f t="shared" ref="V9:W9" si="5">B9+D9+F9+H9+J9+L9+N9+P9+R9+T9</f>
        <v>7794</v>
      </c>
      <c r="W9" s="27">
        <f t="shared" si="5"/>
        <v>59205.73583</v>
      </c>
      <c r="X9" s="28">
        <f t="shared" si="3"/>
        <v>7.596322277</v>
      </c>
      <c r="Y9" s="1"/>
      <c r="Z9" s="1"/>
    </row>
    <row r="10" ht="12.75" customHeight="1">
      <c r="A10" s="223" t="s">
        <v>112</v>
      </c>
      <c r="B10" s="25">
        <v>745.0</v>
      </c>
      <c r="C10" s="26">
        <v>190.4751318208197</v>
      </c>
      <c r="D10" s="27">
        <v>508.0</v>
      </c>
      <c r="E10" s="27">
        <v>378.26014483758547</v>
      </c>
      <c r="F10" s="25">
        <v>791.0</v>
      </c>
      <c r="G10" s="26">
        <v>1162.608320433165</v>
      </c>
      <c r="H10" s="27">
        <v>1308.0</v>
      </c>
      <c r="I10" s="27">
        <v>4390.323258363773</v>
      </c>
      <c r="J10" s="25">
        <v>994.0</v>
      </c>
      <c r="K10" s="26">
        <v>7174.651942473499</v>
      </c>
      <c r="L10" s="27">
        <v>628.0</v>
      </c>
      <c r="M10" s="27">
        <v>8700.814554762135</v>
      </c>
      <c r="N10" s="25">
        <v>324.0</v>
      </c>
      <c r="O10" s="26">
        <v>9559.134253744489</v>
      </c>
      <c r="P10" s="27">
        <v>55.0</v>
      </c>
      <c r="Q10" s="27">
        <v>3595.9908968253962</v>
      </c>
      <c r="R10" s="25">
        <v>12.0</v>
      </c>
      <c r="S10" s="26">
        <v>1530.733333333333</v>
      </c>
      <c r="T10" s="25"/>
      <c r="U10" s="26"/>
      <c r="V10" s="27">
        <f t="shared" ref="V10:W10" si="6">B10+D10+F10+H10+J10+L10+N10+P10+R10+T10</f>
        <v>5365</v>
      </c>
      <c r="W10" s="27">
        <f t="shared" si="6"/>
        <v>36682.99184</v>
      </c>
      <c r="X10" s="28">
        <f t="shared" si="3"/>
        <v>6.83746353</v>
      </c>
      <c r="Y10" s="1"/>
      <c r="Z10" s="1"/>
    </row>
    <row r="11" ht="12.75" customHeight="1">
      <c r="A11" s="222" t="s">
        <v>113</v>
      </c>
      <c r="B11" s="25">
        <v>466.0</v>
      </c>
      <c r="C11" s="26">
        <v>121.7815873880065</v>
      </c>
      <c r="D11" s="27">
        <v>351.0</v>
      </c>
      <c r="E11" s="27">
        <v>261.6647079766794</v>
      </c>
      <c r="F11" s="25">
        <v>469.0</v>
      </c>
      <c r="G11" s="26">
        <v>695.577864994596</v>
      </c>
      <c r="H11" s="27">
        <v>809.0</v>
      </c>
      <c r="I11" s="27">
        <v>2723.395863695783</v>
      </c>
      <c r="J11" s="25">
        <v>642.0</v>
      </c>
      <c r="K11" s="26">
        <v>4623.294269066302</v>
      </c>
      <c r="L11" s="27">
        <v>377.0</v>
      </c>
      <c r="M11" s="27">
        <v>5168.63771521821</v>
      </c>
      <c r="N11" s="25">
        <v>162.0</v>
      </c>
      <c r="O11" s="26">
        <v>4539.5657681622115</v>
      </c>
      <c r="P11" s="27">
        <v>17.0</v>
      </c>
      <c r="Q11" s="27">
        <v>1113.0929637926886</v>
      </c>
      <c r="R11" s="25">
        <v>9.0</v>
      </c>
      <c r="S11" s="26">
        <v>1779.661818181818</v>
      </c>
      <c r="T11" s="25"/>
      <c r="U11" s="26"/>
      <c r="V11" s="27">
        <f t="shared" ref="V11:W11" si="7">B11+D11+F11+H11+J11+L11+N11+P11+R11+T11</f>
        <v>3302</v>
      </c>
      <c r="W11" s="27">
        <f t="shared" si="7"/>
        <v>21026.67256</v>
      </c>
      <c r="X11" s="28">
        <f t="shared" si="3"/>
        <v>6.367859648</v>
      </c>
      <c r="Y11" s="1"/>
      <c r="Z11" s="1"/>
    </row>
    <row r="12" ht="12.75" customHeight="1">
      <c r="A12" s="222" t="s">
        <v>114</v>
      </c>
      <c r="B12" s="25">
        <v>289.0</v>
      </c>
      <c r="C12" s="26">
        <v>75.65442159692161</v>
      </c>
      <c r="D12" s="27">
        <v>232.0</v>
      </c>
      <c r="E12" s="27">
        <v>170.82557680721476</v>
      </c>
      <c r="F12" s="25">
        <v>300.0</v>
      </c>
      <c r="G12" s="26">
        <v>445.0079261209344</v>
      </c>
      <c r="H12" s="27">
        <v>506.0</v>
      </c>
      <c r="I12" s="27">
        <v>1701.5117489502823</v>
      </c>
      <c r="J12" s="25">
        <v>376.0</v>
      </c>
      <c r="K12" s="26">
        <v>2686.8887072427756</v>
      </c>
      <c r="L12" s="27">
        <v>195.0</v>
      </c>
      <c r="M12" s="27">
        <v>2706.46938308583</v>
      </c>
      <c r="N12" s="25">
        <v>94.0</v>
      </c>
      <c r="O12" s="26">
        <v>2536.2241666666655</v>
      </c>
      <c r="P12" s="27">
        <v>13.0</v>
      </c>
      <c r="Q12" s="27">
        <v>831.25</v>
      </c>
      <c r="R12" s="25">
        <v>2.0</v>
      </c>
      <c r="S12" s="26">
        <v>321.25</v>
      </c>
      <c r="T12" s="25"/>
      <c r="U12" s="26"/>
      <c r="V12" s="27">
        <f t="shared" ref="V12:W12" si="8">B12+D12+F12+H12+J12+L12+N12+P12+R12+T12</f>
        <v>2007</v>
      </c>
      <c r="W12" s="27">
        <f t="shared" si="8"/>
        <v>11475.08193</v>
      </c>
      <c r="X12" s="28">
        <f t="shared" si="3"/>
        <v>5.717529612</v>
      </c>
      <c r="Y12" s="1"/>
      <c r="Z12" s="1"/>
    </row>
    <row r="13" ht="12.75" customHeight="1">
      <c r="A13" s="55" t="s">
        <v>17</v>
      </c>
      <c r="B13" s="57">
        <f t="shared" ref="B13:W13" si="9">SUM(B6:B12)</f>
        <v>10561</v>
      </c>
      <c r="C13" s="58">
        <f t="shared" si="9"/>
        <v>2747.175842</v>
      </c>
      <c r="D13" s="59">
        <f t="shared" si="9"/>
        <v>7525</v>
      </c>
      <c r="E13" s="59">
        <f t="shared" si="9"/>
        <v>5614.120672</v>
      </c>
      <c r="F13" s="57">
        <f t="shared" si="9"/>
        <v>10991</v>
      </c>
      <c r="G13" s="58">
        <f t="shared" si="9"/>
        <v>16226.14658</v>
      </c>
      <c r="H13" s="59">
        <f t="shared" si="9"/>
        <v>18704</v>
      </c>
      <c r="I13" s="59">
        <f t="shared" si="9"/>
        <v>62359.2829</v>
      </c>
      <c r="J13" s="57">
        <f t="shared" si="9"/>
        <v>14661</v>
      </c>
      <c r="K13" s="58">
        <f t="shared" si="9"/>
        <v>105503.5805</v>
      </c>
      <c r="L13" s="59">
        <f t="shared" si="9"/>
        <v>10538</v>
      </c>
      <c r="M13" s="59">
        <f t="shared" si="9"/>
        <v>147586.5539</v>
      </c>
      <c r="N13" s="57">
        <f t="shared" si="9"/>
        <v>5640</v>
      </c>
      <c r="O13" s="58">
        <f t="shared" si="9"/>
        <v>163965.8764</v>
      </c>
      <c r="P13" s="59">
        <f t="shared" si="9"/>
        <v>759</v>
      </c>
      <c r="Q13" s="59">
        <f t="shared" si="9"/>
        <v>49337.87086</v>
      </c>
      <c r="R13" s="57">
        <f t="shared" si="9"/>
        <v>177</v>
      </c>
      <c r="S13" s="58">
        <f t="shared" si="9"/>
        <v>28162.17855</v>
      </c>
      <c r="T13" s="57">
        <f t="shared" si="9"/>
        <v>9</v>
      </c>
      <c r="U13" s="58">
        <f t="shared" si="9"/>
        <v>6159.529305</v>
      </c>
      <c r="V13" s="59">
        <f t="shared" si="9"/>
        <v>79565</v>
      </c>
      <c r="W13" s="59">
        <f t="shared" si="9"/>
        <v>587662.3155</v>
      </c>
      <c r="X13" s="60">
        <f t="shared" si="3"/>
        <v>7.385939992</v>
      </c>
      <c r="Y13" s="1"/>
      <c r="Z13" s="1"/>
    </row>
    <row r="14" ht="12.75" customHeight="1">
      <c r="A14" s="224" t="s">
        <v>115</v>
      </c>
      <c r="B14" s="225">
        <v>35.567126260505724</v>
      </c>
      <c r="C14" s="226"/>
      <c r="D14" s="225">
        <v>37.26080374896144</v>
      </c>
      <c r="E14" s="226"/>
      <c r="F14" s="225">
        <v>36.794982112019966</v>
      </c>
      <c r="G14" s="226"/>
      <c r="H14" s="225">
        <v>36.708362545378684</v>
      </c>
      <c r="I14" s="226"/>
      <c r="J14" s="225">
        <v>36.058445310851525</v>
      </c>
      <c r="K14" s="226"/>
      <c r="L14" s="225">
        <v>32.227042979318334</v>
      </c>
      <c r="M14" s="226"/>
      <c r="N14" s="225">
        <v>30.608693443476234</v>
      </c>
      <c r="O14" s="226"/>
      <c r="P14" s="225">
        <v>33.2407823682655</v>
      </c>
      <c r="Q14" s="226"/>
      <c r="R14" s="225">
        <v>34.240696296868414</v>
      </c>
      <c r="S14" s="226"/>
      <c r="T14" s="225">
        <v>26.78441083442479</v>
      </c>
      <c r="U14" s="226"/>
      <c r="V14" s="225">
        <v>35.43574088467714</v>
      </c>
      <c r="W14" s="226"/>
      <c r="X14" s="1"/>
      <c r="Y14" s="1"/>
      <c r="Z14" s="1"/>
    </row>
    <row r="1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75" customHeight="1">
      <c r="A16" s="1"/>
      <c r="B16" s="71" t="s">
        <v>42</v>
      </c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3"/>
      <c r="X16" s="1"/>
      <c r="Y16" s="1"/>
      <c r="Z16" s="1"/>
    </row>
    <row r="17" ht="12.75" customHeight="1">
      <c r="A17" s="222" t="s">
        <v>109</v>
      </c>
      <c r="B17" s="90">
        <f t="shared" ref="B17:W17" si="10">IF(ISBLANK(B6),"",B6*100/B$13)</f>
        <v>49.40819998</v>
      </c>
      <c r="C17" s="91">
        <f t="shared" si="10"/>
        <v>49.85881682</v>
      </c>
      <c r="D17" s="92">
        <f t="shared" si="10"/>
        <v>47.46843854</v>
      </c>
      <c r="E17" s="92">
        <f t="shared" si="10"/>
        <v>47.37566267</v>
      </c>
      <c r="F17" s="90">
        <f t="shared" si="10"/>
        <v>46.5016832</v>
      </c>
      <c r="G17" s="91">
        <f t="shared" si="10"/>
        <v>46.36873961</v>
      </c>
      <c r="H17" s="92">
        <f t="shared" si="10"/>
        <v>45.94739093</v>
      </c>
      <c r="I17" s="92">
        <f t="shared" si="10"/>
        <v>45.81901253</v>
      </c>
      <c r="J17" s="90">
        <f t="shared" si="10"/>
        <v>45.5016711</v>
      </c>
      <c r="K17" s="91">
        <f t="shared" si="10"/>
        <v>45.37511589</v>
      </c>
      <c r="L17" s="92">
        <f t="shared" si="10"/>
        <v>46.15676599</v>
      </c>
      <c r="M17" s="92">
        <f t="shared" si="10"/>
        <v>46.4603183</v>
      </c>
      <c r="N17" s="90">
        <f t="shared" si="10"/>
        <v>46.64893617</v>
      </c>
      <c r="O17" s="91">
        <f t="shared" si="10"/>
        <v>46.3136884</v>
      </c>
      <c r="P17" s="92">
        <f t="shared" si="10"/>
        <v>37.94466403</v>
      </c>
      <c r="Q17" s="92">
        <f t="shared" si="10"/>
        <v>37.5629456</v>
      </c>
      <c r="R17" s="90">
        <f t="shared" si="10"/>
        <v>27.68361582</v>
      </c>
      <c r="S17" s="91">
        <f t="shared" si="10"/>
        <v>25.0552259</v>
      </c>
      <c r="T17" s="90" t="str">
        <f t="shared" si="10"/>
        <v/>
      </c>
      <c r="U17" s="91" t="str">
        <f t="shared" si="10"/>
        <v/>
      </c>
      <c r="V17" s="90">
        <f t="shared" si="10"/>
        <v>46.50034563</v>
      </c>
      <c r="W17" s="23">
        <f t="shared" si="10"/>
        <v>43.9188887</v>
      </c>
      <c r="X17" s="1"/>
      <c r="Y17" s="1"/>
      <c r="Z17" s="1"/>
    </row>
    <row r="18" ht="12.75" customHeight="1">
      <c r="A18" s="222" t="s">
        <v>110</v>
      </c>
      <c r="B18" s="105">
        <f t="shared" ref="B18:W18" si="11">IF(ISBLANK(B7),"",B7*100/B$13)</f>
        <v>16.67455733</v>
      </c>
      <c r="C18" s="106">
        <f t="shared" si="11"/>
        <v>16.38929044</v>
      </c>
      <c r="D18" s="107">
        <f t="shared" si="11"/>
        <v>16.65116279</v>
      </c>
      <c r="E18" s="107">
        <f t="shared" si="11"/>
        <v>16.72080805</v>
      </c>
      <c r="F18" s="105">
        <f t="shared" si="11"/>
        <v>17.82367392</v>
      </c>
      <c r="G18" s="106">
        <f t="shared" si="11"/>
        <v>17.89360592</v>
      </c>
      <c r="H18" s="107">
        <f t="shared" si="11"/>
        <v>18.322284</v>
      </c>
      <c r="I18" s="107">
        <f t="shared" si="11"/>
        <v>18.43347129</v>
      </c>
      <c r="J18" s="105">
        <f t="shared" si="11"/>
        <v>19.88950276</v>
      </c>
      <c r="K18" s="106">
        <f t="shared" si="11"/>
        <v>20.02356953</v>
      </c>
      <c r="L18" s="107">
        <f t="shared" si="11"/>
        <v>21.05712659</v>
      </c>
      <c r="M18" s="107">
        <f t="shared" si="11"/>
        <v>21.01139244</v>
      </c>
      <c r="N18" s="105">
        <f t="shared" si="11"/>
        <v>21.59574468</v>
      </c>
      <c r="O18" s="106">
        <f t="shared" si="11"/>
        <v>21.967147</v>
      </c>
      <c r="P18" s="107">
        <f t="shared" si="11"/>
        <v>27.27272727</v>
      </c>
      <c r="Q18" s="107">
        <f t="shared" si="11"/>
        <v>28.0737379</v>
      </c>
      <c r="R18" s="105">
        <f t="shared" si="11"/>
        <v>38.98305085</v>
      </c>
      <c r="S18" s="106">
        <f t="shared" si="11"/>
        <v>43.55071662</v>
      </c>
      <c r="T18" s="105">
        <f t="shared" si="11"/>
        <v>55.55555556</v>
      </c>
      <c r="U18" s="106">
        <f t="shared" si="11"/>
        <v>55.86379245</v>
      </c>
      <c r="V18" s="105">
        <f t="shared" si="11"/>
        <v>18.89524288</v>
      </c>
      <c r="W18" s="28">
        <f t="shared" si="11"/>
        <v>22.71684748</v>
      </c>
      <c r="X18" s="1"/>
      <c r="Y18" s="1"/>
      <c r="Z18" s="1"/>
    </row>
    <row r="19" ht="12.75" customHeight="1">
      <c r="A19" s="222" t="s">
        <v>111</v>
      </c>
      <c r="B19" s="105">
        <f t="shared" ref="B19:W19" si="12">IF(ISBLANK(B8),"",B8*100/B$13)</f>
        <v>10.53877474</v>
      </c>
      <c r="C19" s="106">
        <f t="shared" si="12"/>
        <v>10.51966875</v>
      </c>
      <c r="D19" s="107">
        <f t="shared" si="12"/>
        <v>11.58803987</v>
      </c>
      <c r="E19" s="107">
        <f t="shared" si="12"/>
        <v>11.67034242</v>
      </c>
      <c r="F19" s="105">
        <f t="shared" si="12"/>
        <v>11.5276135</v>
      </c>
      <c r="G19" s="106">
        <f t="shared" si="12"/>
        <v>11.53870651</v>
      </c>
      <c r="H19" s="107">
        <f t="shared" si="12"/>
        <v>11.73545766</v>
      </c>
      <c r="I19" s="107">
        <f t="shared" si="12"/>
        <v>11.74158815</v>
      </c>
      <c r="J19" s="105">
        <f t="shared" si="12"/>
        <v>11.07700703</v>
      </c>
      <c r="K19" s="106">
        <f t="shared" si="12"/>
        <v>11.11534659</v>
      </c>
      <c r="L19" s="107">
        <f t="shared" si="12"/>
        <v>11.7100019</v>
      </c>
      <c r="M19" s="107">
        <f t="shared" si="12"/>
        <v>11.64075651</v>
      </c>
      <c r="N19" s="105">
        <f t="shared" si="12"/>
        <v>11.4893617</v>
      </c>
      <c r="O19" s="106">
        <f t="shared" si="12"/>
        <v>11.52448901</v>
      </c>
      <c r="P19" s="107">
        <f t="shared" si="12"/>
        <v>12.25296443</v>
      </c>
      <c r="Q19" s="107">
        <f t="shared" si="12"/>
        <v>12.28582814</v>
      </c>
      <c r="R19" s="105">
        <f t="shared" si="12"/>
        <v>9.604519774</v>
      </c>
      <c r="S19" s="106">
        <f t="shared" si="12"/>
        <v>9.235853312</v>
      </c>
      <c r="T19" s="105">
        <f t="shared" si="12"/>
        <v>22.22222222</v>
      </c>
      <c r="U19" s="106">
        <f t="shared" si="12"/>
        <v>17.43950899</v>
      </c>
      <c r="V19" s="105">
        <f t="shared" si="12"/>
        <v>11.39320053</v>
      </c>
      <c r="W19" s="28">
        <f t="shared" si="12"/>
        <v>11.51660083</v>
      </c>
      <c r="X19" s="1"/>
      <c r="Y19" s="1"/>
      <c r="Z19" s="1"/>
    </row>
    <row r="20" ht="12.75" customHeight="1">
      <c r="A20" s="222" t="s">
        <v>37</v>
      </c>
      <c r="B20" s="105">
        <f t="shared" ref="B20:W20" si="13">IF(ISBLANK(B9),"",B9*100/B$13)</f>
        <v>9.175267494</v>
      </c>
      <c r="C20" s="106">
        <f t="shared" si="13"/>
        <v>9.111863186</v>
      </c>
      <c r="D20" s="107">
        <f t="shared" si="13"/>
        <v>9.794019934</v>
      </c>
      <c r="E20" s="107">
        <f t="shared" si="13"/>
        <v>9.791914988</v>
      </c>
      <c r="F20" s="105">
        <f t="shared" si="13"/>
        <v>9.953598399</v>
      </c>
      <c r="G20" s="106">
        <f t="shared" si="13"/>
        <v>10.00460983</v>
      </c>
      <c r="H20" s="107">
        <f t="shared" si="13"/>
        <v>9.97112917</v>
      </c>
      <c r="I20" s="107">
        <f t="shared" si="13"/>
        <v>9.869731369</v>
      </c>
      <c r="J20" s="105">
        <f t="shared" si="13"/>
        <v>9.808335039</v>
      </c>
      <c r="K20" s="106">
        <f t="shared" si="13"/>
        <v>9.756732598</v>
      </c>
      <c r="L20" s="107">
        <f t="shared" si="13"/>
        <v>9.688745493</v>
      </c>
      <c r="M20" s="107">
        <f t="shared" si="13"/>
        <v>9.65621037</v>
      </c>
      <c r="N20" s="105">
        <f t="shared" si="13"/>
        <v>9.982269504</v>
      </c>
      <c r="O20" s="106">
        <f t="shared" si="13"/>
        <v>10.04931818</v>
      </c>
      <c r="P20" s="107">
        <f t="shared" si="13"/>
        <v>11.33069829</v>
      </c>
      <c r="Q20" s="107">
        <f t="shared" si="13"/>
        <v>10.84811472</v>
      </c>
      <c r="R20" s="105">
        <f t="shared" si="13"/>
        <v>10.73446328</v>
      </c>
      <c r="S20" s="106">
        <f t="shared" si="13"/>
        <v>9.262734638</v>
      </c>
      <c r="T20" s="105">
        <f t="shared" si="13"/>
        <v>22.22222222</v>
      </c>
      <c r="U20" s="106">
        <f t="shared" si="13"/>
        <v>26.69669857</v>
      </c>
      <c r="V20" s="105">
        <f t="shared" si="13"/>
        <v>9.795764469</v>
      </c>
      <c r="W20" s="28">
        <f t="shared" si="13"/>
        <v>10.07478858</v>
      </c>
      <c r="X20" s="1"/>
      <c r="Y20" s="1"/>
      <c r="Z20" s="1"/>
    </row>
    <row r="21" ht="12.75" customHeight="1">
      <c r="A21" s="223" t="s">
        <v>112</v>
      </c>
      <c r="B21" s="105">
        <f t="shared" ref="B21:W21" si="14">IF(ISBLANK(B10),"",B10*100/B$13)</f>
        <v>7.054256226</v>
      </c>
      <c r="C21" s="106">
        <f t="shared" si="14"/>
        <v>6.933488891</v>
      </c>
      <c r="D21" s="107">
        <f t="shared" si="14"/>
        <v>6.750830565</v>
      </c>
      <c r="E21" s="107">
        <f t="shared" si="14"/>
        <v>6.737656117</v>
      </c>
      <c r="F21" s="105">
        <f t="shared" si="14"/>
        <v>7.19679738</v>
      </c>
      <c r="G21" s="106">
        <f t="shared" si="14"/>
        <v>7.16503031</v>
      </c>
      <c r="H21" s="107">
        <f t="shared" si="14"/>
        <v>6.993156544</v>
      </c>
      <c r="I21" s="107">
        <f t="shared" si="14"/>
        <v>7.040368417</v>
      </c>
      <c r="J21" s="105">
        <f t="shared" si="14"/>
        <v>6.779892231</v>
      </c>
      <c r="K21" s="106">
        <f t="shared" si="14"/>
        <v>6.800387158</v>
      </c>
      <c r="L21" s="107">
        <f t="shared" si="14"/>
        <v>5.959385083</v>
      </c>
      <c r="M21" s="107">
        <f t="shared" si="14"/>
        <v>5.895397872</v>
      </c>
      <c r="N21" s="105">
        <f t="shared" si="14"/>
        <v>5.744680851</v>
      </c>
      <c r="O21" s="106">
        <f t="shared" si="14"/>
        <v>5.829953442</v>
      </c>
      <c r="P21" s="107">
        <f t="shared" si="14"/>
        <v>7.246376812</v>
      </c>
      <c r="Q21" s="107">
        <f t="shared" si="14"/>
        <v>7.288500364</v>
      </c>
      <c r="R21" s="105">
        <f t="shared" si="14"/>
        <v>6.779661017</v>
      </c>
      <c r="S21" s="106">
        <f t="shared" si="14"/>
        <v>5.435422302</v>
      </c>
      <c r="T21" s="105" t="str">
        <f t="shared" si="14"/>
        <v/>
      </c>
      <c r="U21" s="106" t="str">
        <f t="shared" si="14"/>
        <v/>
      </c>
      <c r="V21" s="105">
        <f t="shared" si="14"/>
        <v>6.742914598</v>
      </c>
      <c r="W21" s="28">
        <f t="shared" si="14"/>
        <v>6.242188902</v>
      </c>
      <c r="X21" s="164"/>
      <c r="Y21" s="1"/>
      <c r="Z21" s="1"/>
    </row>
    <row r="22" ht="12.75" customHeight="1">
      <c r="A22" s="222" t="s">
        <v>113</v>
      </c>
      <c r="B22" s="105">
        <f t="shared" ref="B22:W22" si="15">IF(ISBLANK(B11),"",B11*100/B$13)</f>
        <v>4.412460941</v>
      </c>
      <c r="C22" s="106">
        <f t="shared" si="15"/>
        <v>4.432973876</v>
      </c>
      <c r="D22" s="107">
        <f t="shared" si="15"/>
        <v>4.664451827</v>
      </c>
      <c r="E22" s="107">
        <f t="shared" si="15"/>
        <v>4.660831558</v>
      </c>
      <c r="F22" s="105">
        <f t="shared" si="15"/>
        <v>4.26712765</v>
      </c>
      <c r="G22" s="106">
        <f t="shared" si="15"/>
        <v>4.286771734</v>
      </c>
      <c r="H22" s="107">
        <f t="shared" si="15"/>
        <v>4.325278015</v>
      </c>
      <c r="I22" s="107">
        <f t="shared" si="15"/>
        <v>4.367266167</v>
      </c>
      <c r="J22" s="105">
        <f t="shared" si="15"/>
        <v>4.3789646</v>
      </c>
      <c r="K22" s="106">
        <f t="shared" si="15"/>
        <v>4.382120725</v>
      </c>
      <c r="L22" s="107">
        <f t="shared" si="15"/>
        <v>3.577528943</v>
      </c>
      <c r="M22" s="107">
        <f t="shared" si="15"/>
        <v>3.502106107</v>
      </c>
      <c r="N22" s="105">
        <f t="shared" si="15"/>
        <v>2.872340426</v>
      </c>
      <c r="O22" s="106">
        <f t="shared" si="15"/>
        <v>2.768603973</v>
      </c>
      <c r="P22" s="107">
        <f t="shared" si="15"/>
        <v>2.239789196</v>
      </c>
      <c r="Q22" s="107">
        <f t="shared" si="15"/>
        <v>2.256062016</v>
      </c>
      <c r="R22" s="105">
        <f t="shared" si="15"/>
        <v>5.084745763</v>
      </c>
      <c r="S22" s="106">
        <f t="shared" si="15"/>
        <v>6.319332914</v>
      </c>
      <c r="T22" s="105" t="str">
        <f t="shared" si="15"/>
        <v/>
      </c>
      <c r="U22" s="106" t="str">
        <f t="shared" si="15"/>
        <v/>
      </c>
      <c r="V22" s="105">
        <f t="shared" si="15"/>
        <v>4.150065984</v>
      </c>
      <c r="W22" s="28">
        <f t="shared" si="15"/>
        <v>3.578019554</v>
      </c>
      <c r="X22" s="1"/>
      <c r="Y22" s="1"/>
      <c r="Z22" s="1"/>
    </row>
    <row r="23" ht="12.75" customHeight="1">
      <c r="A23" s="222" t="s">
        <v>116</v>
      </c>
      <c r="B23" s="105">
        <f t="shared" ref="B23:W23" si="16">IF(ISBLANK(B12),"",B12*100/B$13)</f>
        <v>2.736483288</v>
      </c>
      <c r="C23" s="106">
        <f t="shared" si="16"/>
        <v>2.753898037</v>
      </c>
      <c r="D23" s="107">
        <f t="shared" si="16"/>
        <v>3.083056478</v>
      </c>
      <c r="E23" s="107">
        <f t="shared" si="16"/>
        <v>3.042784201</v>
      </c>
      <c r="F23" s="105">
        <f t="shared" si="16"/>
        <v>2.729505959</v>
      </c>
      <c r="G23" s="106">
        <f t="shared" si="16"/>
        <v>2.742536091</v>
      </c>
      <c r="H23" s="107">
        <f t="shared" si="16"/>
        <v>2.705303678</v>
      </c>
      <c r="I23" s="107">
        <f t="shared" si="16"/>
        <v>2.728562084</v>
      </c>
      <c r="J23" s="105">
        <f t="shared" si="16"/>
        <v>2.564627242</v>
      </c>
      <c r="K23" s="106">
        <f t="shared" si="16"/>
        <v>2.546727508</v>
      </c>
      <c r="L23" s="107">
        <f t="shared" si="16"/>
        <v>1.850446005</v>
      </c>
      <c r="M23" s="107">
        <f t="shared" si="16"/>
        <v>1.833818402</v>
      </c>
      <c r="N23" s="105">
        <f t="shared" si="16"/>
        <v>1.666666667</v>
      </c>
      <c r="O23" s="106">
        <f t="shared" si="16"/>
        <v>1.546799994</v>
      </c>
      <c r="P23" s="107">
        <f t="shared" si="16"/>
        <v>1.712779974</v>
      </c>
      <c r="Q23" s="107">
        <f t="shared" si="16"/>
        <v>1.684811253</v>
      </c>
      <c r="R23" s="105">
        <f t="shared" si="16"/>
        <v>1.129943503</v>
      </c>
      <c r="S23" s="106">
        <f t="shared" si="16"/>
        <v>1.140714308</v>
      </c>
      <c r="T23" s="105" t="str">
        <f t="shared" si="16"/>
        <v/>
      </c>
      <c r="U23" s="106" t="str">
        <f t="shared" si="16"/>
        <v/>
      </c>
      <c r="V23" s="105">
        <f t="shared" si="16"/>
        <v>2.522465908</v>
      </c>
      <c r="W23" s="28">
        <f t="shared" si="16"/>
        <v>1.952665949</v>
      </c>
      <c r="X23" s="1"/>
      <c r="Y23" s="1"/>
      <c r="Z23" s="1"/>
    </row>
    <row r="24" ht="12.75" customHeight="1">
      <c r="A24" s="55" t="s">
        <v>17</v>
      </c>
      <c r="B24" s="57">
        <f t="shared" ref="B24:W24" si="17">IF(ISBLANK(B13),"",B13*100/B$13)</f>
        <v>100</v>
      </c>
      <c r="C24" s="58">
        <f t="shared" si="17"/>
        <v>100</v>
      </c>
      <c r="D24" s="59">
        <f t="shared" si="17"/>
        <v>100</v>
      </c>
      <c r="E24" s="59">
        <f t="shared" si="17"/>
        <v>100</v>
      </c>
      <c r="F24" s="57">
        <f t="shared" si="17"/>
        <v>100</v>
      </c>
      <c r="G24" s="58">
        <f t="shared" si="17"/>
        <v>100</v>
      </c>
      <c r="H24" s="59">
        <f t="shared" si="17"/>
        <v>100</v>
      </c>
      <c r="I24" s="59">
        <f t="shared" si="17"/>
        <v>100</v>
      </c>
      <c r="J24" s="57">
        <f t="shared" si="17"/>
        <v>100</v>
      </c>
      <c r="K24" s="58">
        <f t="shared" si="17"/>
        <v>100</v>
      </c>
      <c r="L24" s="59">
        <f t="shared" si="17"/>
        <v>100</v>
      </c>
      <c r="M24" s="59">
        <f t="shared" si="17"/>
        <v>100</v>
      </c>
      <c r="N24" s="57">
        <f t="shared" si="17"/>
        <v>100</v>
      </c>
      <c r="O24" s="58">
        <f t="shared" si="17"/>
        <v>100</v>
      </c>
      <c r="P24" s="59">
        <f t="shared" si="17"/>
        <v>100</v>
      </c>
      <c r="Q24" s="59">
        <f t="shared" si="17"/>
        <v>100</v>
      </c>
      <c r="R24" s="57">
        <f t="shared" si="17"/>
        <v>100</v>
      </c>
      <c r="S24" s="58">
        <f t="shared" si="17"/>
        <v>100</v>
      </c>
      <c r="T24" s="57">
        <f t="shared" si="17"/>
        <v>100</v>
      </c>
      <c r="U24" s="58">
        <f t="shared" si="17"/>
        <v>100</v>
      </c>
      <c r="V24" s="57">
        <f t="shared" si="17"/>
        <v>100</v>
      </c>
      <c r="W24" s="64">
        <f t="shared" si="17"/>
        <v>100</v>
      </c>
      <c r="X24" s="1"/>
      <c r="Y24" s="1"/>
      <c r="Z24" s="1"/>
    </row>
    <row r="25" ht="15.75" customHeight="1">
      <c r="A25" s="1"/>
      <c r="B25" s="71" t="s">
        <v>61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3"/>
      <c r="X25" s="1"/>
      <c r="Y25" s="1"/>
      <c r="Z25" s="1"/>
    </row>
    <row r="26" ht="12.75" customHeight="1">
      <c r="A26" s="222" t="s">
        <v>109</v>
      </c>
      <c r="B26" s="86">
        <f t="shared" ref="B26:B33" si="18">IF(ISBLANK(B6),"",B6*100/$V6)</f>
        <v>14.10346505</v>
      </c>
      <c r="C26" s="87">
        <f t="shared" ref="C26:C33" si="19">IF(ISBLANK(C6),"",C6*100/$W6)</f>
        <v>0.5307001893</v>
      </c>
      <c r="D26" s="88">
        <f t="shared" ref="D26:D33" si="20">IF(ISBLANK(D6),"",D6*100/$V6)</f>
        <v>9.654575923</v>
      </c>
      <c r="E26" s="88">
        <f t="shared" ref="E26:E33" si="21">IF(ISBLANK(E6),"",E6*100/$W6)</f>
        <v>1.030523397</v>
      </c>
      <c r="F26" s="86">
        <f t="shared" ref="F26:F33" si="22">IF(ISBLANK(F6),"",F6*100/$V6)</f>
        <v>13.81426023</v>
      </c>
      <c r="G26" s="87">
        <f t="shared" ref="G26:G33" si="23">IF(ISBLANK(G6),"",G6*100/$W6)</f>
        <v>2.915153994</v>
      </c>
      <c r="H26" s="88">
        <f t="shared" ref="H26:H33" si="24">IF(ISBLANK(H6),"",H6*100/$V6)</f>
        <v>23.22828261</v>
      </c>
      <c r="I26" s="88">
        <f t="shared" ref="I26:I33" si="25">IF(ISBLANK(I6),"",I6*100/$W6)</f>
        <v>11.07051063</v>
      </c>
      <c r="J26" s="86">
        <f t="shared" ref="J26:J33" si="26">IF(ISBLANK(J6),"",J6*100/$V6)</f>
        <v>18.03070436</v>
      </c>
      <c r="K26" s="87">
        <f t="shared" ref="K26:K33" si="27">IF(ISBLANK(K6),"",K6*100/$W6)</f>
        <v>18.54837047</v>
      </c>
      <c r="L26" s="88">
        <f t="shared" ref="L26:L33" si="28">IF(ISBLANK(L6),"",L6*100/$V6)</f>
        <v>13.14665658</v>
      </c>
      <c r="M26" s="88">
        <f t="shared" ref="M26:M33" si="29">IF(ISBLANK(M6),"",M6*100/$W6)</f>
        <v>26.5674449</v>
      </c>
      <c r="N26" s="86">
        <f t="shared" ref="N26:N33" si="30">IF(ISBLANK(N6),"",N6*100/$V6)</f>
        <v>7.1111952</v>
      </c>
      <c r="O26" s="87">
        <f t="shared" ref="O26:O33" si="31">IF(ISBLANK(O6),"",O6*100/$W6)</f>
        <v>29.42277696</v>
      </c>
      <c r="P26" s="88">
        <f t="shared" ref="P26:P33" si="32">IF(ISBLANK(P6),"",P6*100/$V6)</f>
        <v>0.7784204552</v>
      </c>
      <c r="Q26" s="88">
        <f t="shared" ref="Q26:Q33" si="33">IF(ISBLANK(Q6),"",Q6*100/$W6)</f>
        <v>7.180602083</v>
      </c>
      <c r="R26" s="86">
        <f t="shared" ref="R26:R33" si="34">IF(ISBLANK(R6),"",R6*100/$V6)</f>
        <v>0.1324395913</v>
      </c>
      <c r="S26" s="87">
        <f t="shared" ref="S26:S33" si="35">IF(ISBLANK(S6),"",S6*100/$W6)</f>
        <v>2.73391738</v>
      </c>
      <c r="T26" s="86" t="str">
        <f t="shared" ref="T26:T33" si="36">IF(ISBLANK(T6),"",T6*100/$V6)</f>
        <v/>
      </c>
      <c r="U26" s="87" t="str">
        <f t="shared" ref="U26:U33" si="37">IF(ISBLANK(U6),"",U6*100/$W6)</f>
        <v/>
      </c>
      <c r="V26" s="19">
        <f t="shared" ref="V26:V33" si="38">IF(ISBLANK(V6),"",V6*100/$V6)</f>
        <v>100</v>
      </c>
      <c r="W26" s="33">
        <f t="shared" ref="W26:W33" si="39">IF(ISBLANK(W6),"",W6*100/$W6)</f>
        <v>100</v>
      </c>
      <c r="X26" s="1"/>
      <c r="Y26" s="1"/>
      <c r="Z26" s="1"/>
    </row>
    <row r="27" ht="12.75" customHeight="1">
      <c r="A27" s="222" t="s">
        <v>110</v>
      </c>
      <c r="B27" s="93">
        <f t="shared" si="18"/>
        <v>11.71344951</v>
      </c>
      <c r="C27" s="94">
        <f t="shared" si="19"/>
        <v>0.3372645588</v>
      </c>
      <c r="D27" s="95">
        <f t="shared" si="20"/>
        <v>8.334441932</v>
      </c>
      <c r="E27" s="95">
        <f t="shared" si="21"/>
        <v>0.7031744793</v>
      </c>
      <c r="F27" s="93">
        <f t="shared" si="22"/>
        <v>13.03046428</v>
      </c>
      <c r="G27" s="94">
        <f t="shared" si="23"/>
        <v>2.174890313</v>
      </c>
      <c r="H27" s="95">
        <f t="shared" si="24"/>
        <v>22.794998</v>
      </c>
      <c r="I27" s="95">
        <f t="shared" si="25"/>
        <v>8.610578589</v>
      </c>
      <c r="J27" s="93">
        <f t="shared" si="26"/>
        <v>19.39603565</v>
      </c>
      <c r="K27" s="94">
        <f t="shared" si="27"/>
        <v>15.82460196</v>
      </c>
      <c r="L27" s="95">
        <f t="shared" si="28"/>
        <v>14.75987761</v>
      </c>
      <c r="M27" s="95">
        <f t="shared" si="29"/>
        <v>23.22874371</v>
      </c>
      <c r="N27" s="93">
        <f t="shared" si="30"/>
        <v>8.101636291</v>
      </c>
      <c r="O27" s="94">
        <f t="shared" si="31"/>
        <v>26.9805766</v>
      </c>
      <c r="P27" s="95">
        <f t="shared" si="32"/>
        <v>1.376879074</v>
      </c>
      <c r="Q27" s="95">
        <f t="shared" si="33"/>
        <v>10.37539741</v>
      </c>
      <c r="R27" s="93">
        <f t="shared" si="34"/>
        <v>0.4589596914</v>
      </c>
      <c r="S27" s="94">
        <f t="shared" si="35"/>
        <v>9.187252424</v>
      </c>
      <c r="T27" s="93">
        <f t="shared" si="36"/>
        <v>0.03325794865</v>
      </c>
      <c r="U27" s="94">
        <f t="shared" si="37"/>
        <v>2.57751996</v>
      </c>
      <c r="V27" s="25">
        <f t="shared" si="38"/>
        <v>100</v>
      </c>
      <c r="W27" s="34">
        <f t="shared" si="39"/>
        <v>100</v>
      </c>
      <c r="X27" s="1"/>
      <c r="Y27" s="1"/>
      <c r="Z27" s="1"/>
    </row>
    <row r="28" ht="12.75" customHeight="1">
      <c r="A28" s="222" t="s">
        <v>111</v>
      </c>
      <c r="B28" s="93">
        <f t="shared" si="18"/>
        <v>12.27799228</v>
      </c>
      <c r="C28" s="94">
        <f t="shared" si="19"/>
        <v>0.4270083496</v>
      </c>
      <c r="D28" s="95">
        <f t="shared" si="20"/>
        <v>9.619415334</v>
      </c>
      <c r="E28" s="95">
        <f t="shared" si="21"/>
        <v>0.9680843201</v>
      </c>
      <c r="F28" s="93">
        <f t="shared" si="22"/>
        <v>13.97683398</v>
      </c>
      <c r="G28" s="94">
        <f t="shared" si="23"/>
        <v>2.766434331</v>
      </c>
      <c r="H28" s="95">
        <f t="shared" si="24"/>
        <v>24.21400993</v>
      </c>
      <c r="I28" s="95">
        <f t="shared" si="25"/>
        <v>10.81871795</v>
      </c>
      <c r="J28" s="93">
        <f t="shared" si="26"/>
        <v>17.91505792</v>
      </c>
      <c r="K28" s="94">
        <f t="shared" si="27"/>
        <v>17.32758554</v>
      </c>
      <c r="L28" s="95">
        <f t="shared" si="28"/>
        <v>13.61279647</v>
      </c>
      <c r="M28" s="95">
        <f t="shared" si="29"/>
        <v>25.38492244</v>
      </c>
      <c r="N28" s="93">
        <f t="shared" si="30"/>
        <v>7.148372863</v>
      </c>
      <c r="O28" s="94">
        <f t="shared" si="31"/>
        <v>27.92048747</v>
      </c>
      <c r="P28" s="95">
        <f t="shared" si="32"/>
        <v>1.025923883</v>
      </c>
      <c r="Q28" s="95">
        <f t="shared" si="33"/>
        <v>8.95638355</v>
      </c>
      <c r="R28" s="93">
        <f t="shared" si="34"/>
        <v>0.1875344732</v>
      </c>
      <c r="S28" s="94">
        <f t="shared" si="35"/>
        <v>3.843183471</v>
      </c>
      <c r="T28" s="93">
        <f t="shared" si="36"/>
        <v>0.02206287921</v>
      </c>
      <c r="U28" s="94">
        <f t="shared" si="37"/>
        <v>1.587192573</v>
      </c>
      <c r="V28" s="25">
        <f t="shared" si="38"/>
        <v>100</v>
      </c>
      <c r="W28" s="34">
        <f t="shared" si="39"/>
        <v>100</v>
      </c>
      <c r="X28" s="1"/>
      <c r="Y28" s="1"/>
      <c r="Z28" s="1"/>
    </row>
    <row r="29" ht="12.75" customHeight="1">
      <c r="A29" s="222" t="s">
        <v>37</v>
      </c>
      <c r="B29" s="93">
        <f t="shared" si="18"/>
        <v>12.43264049</v>
      </c>
      <c r="C29" s="94">
        <f t="shared" si="19"/>
        <v>0.4227950226</v>
      </c>
      <c r="D29" s="95">
        <f t="shared" si="20"/>
        <v>9.455991789</v>
      </c>
      <c r="E29" s="95">
        <f t="shared" si="21"/>
        <v>0.9285078816</v>
      </c>
      <c r="F29" s="93">
        <f t="shared" si="22"/>
        <v>14.03643829</v>
      </c>
      <c r="G29" s="94">
        <f t="shared" si="23"/>
        <v>2.741900987</v>
      </c>
      <c r="H29" s="95">
        <f t="shared" si="24"/>
        <v>23.92866307</v>
      </c>
      <c r="I29" s="95">
        <f t="shared" si="25"/>
        <v>10.39543487</v>
      </c>
      <c r="J29" s="93">
        <f t="shared" si="26"/>
        <v>18.45008981</v>
      </c>
      <c r="K29" s="94">
        <f t="shared" si="27"/>
        <v>17.38632599</v>
      </c>
      <c r="L29" s="95">
        <f t="shared" si="28"/>
        <v>13.09982037</v>
      </c>
      <c r="M29" s="95">
        <f t="shared" si="29"/>
        <v>24.07075585</v>
      </c>
      <c r="N29" s="93">
        <f t="shared" si="30"/>
        <v>7.22350526</v>
      </c>
      <c r="O29" s="94">
        <f t="shared" si="31"/>
        <v>27.83083833</v>
      </c>
      <c r="P29" s="95">
        <f t="shared" si="32"/>
        <v>1.103412882</v>
      </c>
      <c r="Q29" s="95">
        <f t="shared" si="33"/>
        <v>9.040051194</v>
      </c>
      <c r="R29" s="93">
        <f t="shared" si="34"/>
        <v>0.2437772646</v>
      </c>
      <c r="S29" s="94">
        <f t="shared" si="35"/>
        <v>4.405971534</v>
      </c>
      <c r="T29" s="93">
        <f t="shared" si="36"/>
        <v>0.02566076469</v>
      </c>
      <c r="U29" s="94">
        <f t="shared" si="37"/>
        <v>2.777418351</v>
      </c>
      <c r="V29" s="25">
        <f t="shared" si="38"/>
        <v>100</v>
      </c>
      <c r="W29" s="34">
        <f t="shared" si="39"/>
        <v>100</v>
      </c>
      <c r="X29" s="1"/>
      <c r="Y29" s="1"/>
      <c r="Z29" s="1"/>
    </row>
    <row r="30" ht="12.75" customHeight="1">
      <c r="A30" s="223" t="s">
        <v>112</v>
      </c>
      <c r="B30" s="93">
        <f t="shared" si="18"/>
        <v>13.88630009</v>
      </c>
      <c r="C30" s="94">
        <f t="shared" si="19"/>
        <v>0.5192464472</v>
      </c>
      <c r="D30" s="95">
        <f t="shared" si="20"/>
        <v>9.468779124</v>
      </c>
      <c r="E30" s="95">
        <f t="shared" si="21"/>
        <v>1.031159472</v>
      </c>
      <c r="F30" s="93">
        <f t="shared" si="22"/>
        <v>14.74370923</v>
      </c>
      <c r="G30" s="94">
        <f t="shared" si="23"/>
        <v>3.169338874</v>
      </c>
      <c r="H30" s="95">
        <f t="shared" si="24"/>
        <v>24.38024231</v>
      </c>
      <c r="I30" s="95">
        <f t="shared" si="25"/>
        <v>11.96828023</v>
      </c>
      <c r="J30" s="93">
        <f t="shared" si="26"/>
        <v>18.52749301</v>
      </c>
      <c r="K30" s="94">
        <f t="shared" si="27"/>
        <v>19.55852449</v>
      </c>
      <c r="L30" s="95">
        <f t="shared" si="28"/>
        <v>11.7054986</v>
      </c>
      <c r="M30" s="95">
        <f t="shared" si="29"/>
        <v>23.71893381</v>
      </c>
      <c r="N30" s="93">
        <f t="shared" si="30"/>
        <v>6.039142591</v>
      </c>
      <c r="O30" s="94">
        <f t="shared" si="31"/>
        <v>26.05876395</v>
      </c>
      <c r="P30" s="95">
        <f t="shared" si="32"/>
        <v>1.025163094</v>
      </c>
      <c r="Q30" s="95">
        <f t="shared" si="33"/>
        <v>9.802883344</v>
      </c>
      <c r="R30" s="93">
        <f t="shared" si="34"/>
        <v>0.2236719478</v>
      </c>
      <c r="S30" s="94">
        <f t="shared" si="35"/>
        <v>4.172869378</v>
      </c>
      <c r="T30" s="93" t="str">
        <f t="shared" si="36"/>
        <v/>
      </c>
      <c r="U30" s="94" t="str">
        <f t="shared" si="37"/>
        <v/>
      </c>
      <c r="V30" s="25">
        <f t="shared" si="38"/>
        <v>100</v>
      </c>
      <c r="W30" s="34">
        <f t="shared" si="39"/>
        <v>100</v>
      </c>
      <c r="X30" s="1"/>
      <c r="Y30" s="1"/>
      <c r="Z30" s="1"/>
    </row>
    <row r="31" ht="12.75" customHeight="1">
      <c r="A31" s="222" t="s">
        <v>113</v>
      </c>
      <c r="B31" s="93">
        <f t="shared" si="18"/>
        <v>14.11265899</v>
      </c>
      <c r="C31" s="94">
        <f t="shared" si="19"/>
        <v>0.5791766959</v>
      </c>
      <c r="D31" s="95">
        <f t="shared" si="20"/>
        <v>10.62992126</v>
      </c>
      <c r="E31" s="95">
        <f t="shared" si="21"/>
        <v>1.244441826</v>
      </c>
      <c r="F31" s="93">
        <f t="shared" si="22"/>
        <v>14.20351302</v>
      </c>
      <c r="G31" s="94">
        <f t="shared" si="23"/>
        <v>3.308073891</v>
      </c>
      <c r="H31" s="95">
        <f t="shared" si="24"/>
        <v>24.50030285</v>
      </c>
      <c r="I31" s="95">
        <f t="shared" si="25"/>
        <v>12.95210099</v>
      </c>
      <c r="J31" s="93">
        <f t="shared" si="26"/>
        <v>19.44276196</v>
      </c>
      <c r="K31" s="94">
        <f t="shared" si="27"/>
        <v>21.98775986</v>
      </c>
      <c r="L31" s="95">
        <f t="shared" si="28"/>
        <v>11.41732283</v>
      </c>
      <c r="M31" s="95">
        <f t="shared" si="29"/>
        <v>24.58133925</v>
      </c>
      <c r="N31" s="93">
        <f t="shared" si="30"/>
        <v>4.906117505</v>
      </c>
      <c r="O31" s="94">
        <f t="shared" si="31"/>
        <v>21.58955848</v>
      </c>
      <c r="P31" s="95">
        <f t="shared" si="32"/>
        <v>0.5148394912</v>
      </c>
      <c r="Q31" s="95">
        <f t="shared" si="33"/>
        <v>5.293719017</v>
      </c>
      <c r="R31" s="93">
        <f t="shared" si="34"/>
        <v>0.2725620836</v>
      </c>
      <c r="S31" s="94">
        <f t="shared" si="35"/>
        <v>8.463829991</v>
      </c>
      <c r="T31" s="93" t="str">
        <f t="shared" si="36"/>
        <v/>
      </c>
      <c r="U31" s="94" t="str">
        <f t="shared" si="37"/>
        <v/>
      </c>
      <c r="V31" s="25">
        <f t="shared" si="38"/>
        <v>100</v>
      </c>
      <c r="W31" s="34">
        <f t="shared" si="39"/>
        <v>100</v>
      </c>
      <c r="X31" s="1"/>
      <c r="Y31" s="1"/>
      <c r="Z31" s="1"/>
    </row>
    <row r="32" ht="12.75" customHeight="1">
      <c r="A32" s="222" t="s">
        <v>116</v>
      </c>
      <c r="B32" s="93">
        <f t="shared" si="18"/>
        <v>14.3996014</v>
      </c>
      <c r="C32" s="94">
        <f t="shared" si="19"/>
        <v>0.6592930844</v>
      </c>
      <c r="D32" s="95">
        <f t="shared" si="20"/>
        <v>11.5595416</v>
      </c>
      <c r="E32" s="95">
        <f t="shared" si="21"/>
        <v>1.488665422</v>
      </c>
      <c r="F32" s="93">
        <f t="shared" si="22"/>
        <v>14.94768311</v>
      </c>
      <c r="G32" s="94">
        <f t="shared" si="23"/>
        <v>3.878037027</v>
      </c>
      <c r="H32" s="95">
        <f t="shared" si="24"/>
        <v>25.21175884</v>
      </c>
      <c r="I32" s="95">
        <f t="shared" si="25"/>
        <v>14.82788323</v>
      </c>
      <c r="J32" s="93">
        <f t="shared" si="26"/>
        <v>18.7344295</v>
      </c>
      <c r="K32" s="94">
        <f t="shared" si="27"/>
        <v>23.41498495</v>
      </c>
      <c r="L32" s="95">
        <f t="shared" si="28"/>
        <v>9.715994021</v>
      </c>
      <c r="M32" s="95">
        <f t="shared" si="29"/>
        <v>23.58562143</v>
      </c>
      <c r="N32" s="93">
        <f t="shared" si="30"/>
        <v>4.683607374</v>
      </c>
      <c r="O32" s="94">
        <f t="shared" si="31"/>
        <v>22.10201358</v>
      </c>
      <c r="P32" s="95">
        <f t="shared" si="32"/>
        <v>0.6477329347</v>
      </c>
      <c r="Q32" s="95">
        <f t="shared" si="33"/>
        <v>7.243956993</v>
      </c>
      <c r="R32" s="93">
        <f t="shared" si="34"/>
        <v>0.09965122073</v>
      </c>
      <c r="S32" s="94">
        <f t="shared" si="35"/>
        <v>2.799544282</v>
      </c>
      <c r="T32" s="93" t="str">
        <f t="shared" si="36"/>
        <v/>
      </c>
      <c r="U32" s="94" t="str">
        <f t="shared" si="37"/>
        <v/>
      </c>
      <c r="V32" s="25">
        <f t="shared" si="38"/>
        <v>100</v>
      </c>
      <c r="W32" s="34">
        <f t="shared" si="39"/>
        <v>100</v>
      </c>
      <c r="X32" s="1"/>
      <c r="Y32" s="1"/>
      <c r="Z32" s="1"/>
    </row>
    <row r="33" ht="12.75" customHeight="1">
      <c r="A33" s="146" t="s">
        <v>17</v>
      </c>
      <c r="B33" s="155">
        <f t="shared" si="18"/>
        <v>13.27342424</v>
      </c>
      <c r="C33" s="156">
        <f t="shared" si="19"/>
        <v>0.4674752438</v>
      </c>
      <c r="D33" s="157">
        <f t="shared" si="20"/>
        <v>9.457676114</v>
      </c>
      <c r="E33" s="157">
        <f t="shared" si="21"/>
        <v>0.9553310675</v>
      </c>
      <c r="F33" s="155">
        <f t="shared" si="22"/>
        <v>13.81386288</v>
      </c>
      <c r="G33" s="156">
        <f t="shared" si="23"/>
        <v>2.761134439</v>
      </c>
      <c r="H33" s="157">
        <f t="shared" si="24"/>
        <v>23.50782379</v>
      </c>
      <c r="I33" s="157">
        <f t="shared" si="25"/>
        <v>10.61141429</v>
      </c>
      <c r="J33" s="155">
        <f t="shared" si="26"/>
        <v>18.42644379</v>
      </c>
      <c r="K33" s="156">
        <f t="shared" si="27"/>
        <v>17.95309615</v>
      </c>
      <c r="L33" s="157">
        <f t="shared" si="28"/>
        <v>13.24451706</v>
      </c>
      <c r="M33" s="157">
        <f t="shared" si="29"/>
        <v>25.11417696</v>
      </c>
      <c r="N33" s="155">
        <f t="shared" si="30"/>
        <v>7.088543958</v>
      </c>
      <c r="O33" s="156">
        <f t="shared" si="31"/>
        <v>27.9013767</v>
      </c>
      <c r="P33" s="157">
        <f t="shared" si="32"/>
        <v>0.9539370326</v>
      </c>
      <c r="Q33" s="157">
        <f t="shared" si="33"/>
        <v>8.39561591</v>
      </c>
      <c r="R33" s="155">
        <f t="shared" si="34"/>
        <v>0.2224596242</v>
      </c>
      <c r="S33" s="156">
        <f t="shared" si="35"/>
        <v>4.792238298</v>
      </c>
      <c r="T33" s="155">
        <f t="shared" si="36"/>
        <v>0.01131150632</v>
      </c>
      <c r="U33" s="156">
        <f t="shared" si="37"/>
        <v>1.048140938</v>
      </c>
      <c r="V33" s="150">
        <f t="shared" si="38"/>
        <v>100</v>
      </c>
      <c r="W33" s="151">
        <f t="shared" si="39"/>
        <v>100</v>
      </c>
      <c r="X33" s="1"/>
      <c r="Y33" s="1"/>
      <c r="Z33" s="1"/>
    </row>
    <row r="34" ht="15.75" customHeight="1">
      <c r="A34" s="1"/>
      <c r="B34" s="71" t="s">
        <v>50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3"/>
      <c r="X34" s="1"/>
      <c r="Y34" s="1"/>
      <c r="Z34" s="1"/>
    </row>
    <row r="35" ht="12.75" customHeight="1">
      <c r="A35" s="222" t="s">
        <v>109</v>
      </c>
      <c r="B35" s="102">
        <f t="shared" ref="B35:B42" si="40">IF(ISBLANK(B6),"",B6*100/$V$13)</f>
        <v>6.558159995</v>
      </c>
      <c r="C35" s="103">
        <f t="shared" ref="C35:C42" si="41">IF(ISBLANK(C6),"",C6*100/$W$13)</f>
        <v>0.2330776255</v>
      </c>
      <c r="D35" s="104">
        <f t="shared" ref="D35:D42" si="42">IF(ISBLANK(D6),"",D6*100/$V$13)</f>
        <v>4.489411173</v>
      </c>
      <c r="E35" s="104">
        <f t="shared" ref="E35:E42" si="43">IF(ISBLANK(E6),"",E6*100/$W$13)</f>
        <v>0.4525944239</v>
      </c>
      <c r="F35" s="102">
        <f t="shared" ref="F35:F42" si="44">IF(ISBLANK(F6),"",F6*100/$V$13)</f>
        <v>6.423678753</v>
      </c>
      <c r="G35" s="103">
        <f t="shared" ref="G35:G42" si="45">IF(ISBLANK(G6),"",G6*100/$W$13)</f>
        <v>1.280303238</v>
      </c>
      <c r="H35" s="104">
        <f t="shared" ref="H35:H42" si="46">IF(ISBLANK(H6),"",H6*100/$V$13)</f>
        <v>10.8012317</v>
      </c>
      <c r="I35" s="104">
        <f t="shared" ref="I35:I42" si="47">IF(ISBLANK(I6),"",I6*100/$W$13)</f>
        <v>4.862045241</v>
      </c>
      <c r="J35" s="102">
        <f t="shared" ref="J35:J42" si="48">IF(ISBLANK(J6),"",J6*100/$V$13)</f>
        <v>8.384339848</v>
      </c>
      <c r="K35" s="103">
        <f t="shared" ref="K35:K42" si="49">IF(ISBLANK(K6),"",K6*100/$W$13)</f>
        <v>8.146238184</v>
      </c>
      <c r="L35" s="104">
        <f t="shared" ref="L35:L42" si="50">IF(ISBLANK(L6),"",L6*100/$V$13)</f>
        <v>6.113240747</v>
      </c>
      <c r="M35" s="104">
        <f t="shared" ref="M35:M42" si="51">IF(ISBLANK(M6),"",M6*100/$W$13)</f>
        <v>11.66812656</v>
      </c>
      <c r="N35" s="102">
        <f t="shared" ref="N35:N42" si="52">IF(ISBLANK(N6),"",N6*100/$V$13)</f>
        <v>3.306730346</v>
      </c>
      <c r="O35" s="103">
        <f t="shared" ref="O35:O42" si="53">IF(ISBLANK(O6),"",O6*100/$W$13)</f>
        <v>12.92215667</v>
      </c>
      <c r="P35" s="104">
        <f t="shared" ref="P35:P42" si="54">IF(ISBLANK(P6),"",P6*100/$V$13)</f>
        <v>0.3619682021</v>
      </c>
      <c r="Q35" s="104">
        <f t="shared" ref="Q35:Q42" si="55">IF(ISBLANK(Q6),"",Q6*100/$W$13)</f>
        <v>3.153640637</v>
      </c>
      <c r="R35" s="102">
        <f t="shared" ref="R35:R42" si="56">IF(ISBLANK(R6),"",R6*100/$V$13)</f>
        <v>0.06158486772</v>
      </c>
      <c r="S35" s="103">
        <f t="shared" ref="S35:S42" si="57">IF(ISBLANK(S6),"",S6*100/$W$13)</f>
        <v>1.200706131</v>
      </c>
      <c r="T35" s="102" t="str">
        <f t="shared" ref="T35:T42" si="58">IF(ISBLANK(T6),"",T6*100/$V$13)</f>
        <v/>
      </c>
      <c r="U35" s="103" t="str">
        <f t="shared" ref="U35:U42" si="59">IF(ISBLANK(U6),"",U6*100/$W$13)</f>
        <v/>
      </c>
      <c r="V35" s="102">
        <f t="shared" ref="V35:V42" si="60">IF(ISBLANK(V6),"",V6*100/$V$13)</f>
        <v>46.50034563</v>
      </c>
      <c r="W35" s="108">
        <f t="shared" ref="W35:W42" si="61">IF(ISBLANK(W6),"",W6*100/$W$13)</f>
        <v>43.9188887</v>
      </c>
      <c r="X35" s="1"/>
      <c r="Y35" s="1"/>
      <c r="Z35" s="1"/>
    </row>
    <row r="36" ht="12.75" customHeight="1">
      <c r="A36" s="222" t="s">
        <v>110</v>
      </c>
      <c r="B36" s="110">
        <f t="shared" si="40"/>
        <v>2.213284736</v>
      </c>
      <c r="C36" s="112">
        <f t="shared" si="41"/>
        <v>0.07661587543</v>
      </c>
      <c r="D36" s="114">
        <f t="shared" si="42"/>
        <v>1.574813046</v>
      </c>
      <c r="E36" s="114">
        <f t="shared" si="43"/>
        <v>0.159739074</v>
      </c>
      <c r="F36" s="110">
        <f t="shared" si="44"/>
        <v>2.462137875</v>
      </c>
      <c r="G36" s="112">
        <f t="shared" si="45"/>
        <v>0.4940665154</v>
      </c>
      <c r="H36" s="114">
        <f t="shared" si="46"/>
        <v>4.307170238</v>
      </c>
      <c r="I36" s="114">
        <f t="shared" si="47"/>
        <v>1.956052006</v>
      </c>
      <c r="J36" s="110">
        <f t="shared" si="48"/>
        <v>3.664928046</v>
      </c>
      <c r="K36" s="112">
        <f t="shared" si="49"/>
        <v>3.594850691</v>
      </c>
      <c r="L36" s="114">
        <f t="shared" si="50"/>
        <v>2.788914724</v>
      </c>
      <c r="M36" s="114">
        <f t="shared" si="51"/>
        <v>5.27683828</v>
      </c>
      <c r="N36" s="110">
        <f t="shared" si="52"/>
        <v>1.530823855</v>
      </c>
      <c r="O36" s="112">
        <f t="shared" si="53"/>
        <v>6.129136436</v>
      </c>
      <c r="P36" s="114">
        <f t="shared" si="54"/>
        <v>0.2601646453</v>
      </c>
      <c r="Q36" s="114">
        <f t="shared" si="55"/>
        <v>2.356963206</v>
      </c>
      <c r="R36" s="110">
        <f t="shared" si="56"/>
        <v>0.08672154842</v>
      </c>
      <c r="S36" s="112">
        <f t="shared" si="57"/>
        <v>2.087054121</v>
      </c>
      <c r="T36" s="110">
        <f t="shared" si="58"/>
        <v>0.006284170175</v>
      </c>
      <c r="U36" s="112">
        <f t="shared" si="59"/>
        <v>0.5855312781</v>
      </c>
      <c r="V36" s="110">
        <f t="shared" si="60"/>
        <v>18.89524288</v>
      </c>
      <c r="W36" s="117">
        <f t="shared" si="61"/>
        <v>22.71684748</v>
      </c>
      <c r="X36" s="1"/>
      <c r="Y36" s="1"/>
      <c r="Z36" s="1"/>
    </row>
    <row r="37" ht="12.75" customHeight="1">
      <c r="A37" s="222" t="s">
        <v>111</v>
      </c>
      <c r="B37" s="110">
        <f t="shared" si="40"/>
        <v>1.398856281</v>
      </c>
      <c r="C37" s="112">
        <f t="shared" si="41"/>
        <v>0.04917684714</v>
      </c>
      <c r="D37" s="114">
        <f t="shared" si="42"/>
        <v>1.095959279</v>
      </c>
      <c r="E37" s="114">
        <f t="shared" si="43"/>
        <v>0.1114904069</v>
      </c>
      <c r="F37" s="110">
        <f t="shared" si="44"/>
        <v>1.592408722</v>
      </c>
      <c r="G37" s="112">
        <f t="shared" si="45"/>
        <v>0.3185991991</v>
      </c>
      <c r="H37" s="114">
        <f t="shared" si="46"/>
        <v>2.758750707</v>
      </c>
      <c r="I37" s="114">
        <f t="shared" si="47"/>
        <v>1.245948562</v>
      </c>
      <c r="J37" s="110">
        <f t="shared" si="48"/>
        <v>2.041098473</v>
      </c>
      <c r="K37" s="112">
        <f t="shared" si="49"/>
        <v>1.99554886</v>
      </c>
      <c r="L37" s="114">
        <f t="shared" si="50"/>
        <v>1.550933199</v>
      </c>
      <c r="M37" s="114">
        <f t="shared" si="51"/>
        <v>2.923480189</v>
      </c>
      <c r="N37" s="110">
        <f t="shared" si="52"/>
        <v>0.8144284547</v>
      </c>
      <c r="O37" s="112">
        <f t="shared" si="53"/>
        <v>3.215491092</v>
      </c>
      <c r="P37" s="114">
        <f t="shared" si="54"/>
        <v>0.1168855653</v>
      </c>
      <c r="Q37" s="114">
        <f t="shared" si="55"/>
        <v>1.031470942</v>
      </c>
      <c r="R37" s="110">
        <f t="shared" si="56"/>
        <v>0.0213661786</v>
      </c>
      <c r="S37" s="112">
        <f t="shared" si="57"/>
        <v>0.4426040996</v>
      </c>
      <c r="T37" s="110">
        <f t="shared" si="58"/>
        <v>0.00251366807</v>
      </c>
      <c r="U37" s="112">
        <f t="shared" si="59"/>
        <v>0.182790633</v>
      </c>
      <c r="V37" s="110">
        <f t="shared" si="60"/>
        <v>11.39320053</v>
      </c>
      <c r="W37" s="117">
        <f t="shared" si="61"/>
        <v>11.51660083</v>
      </c>
      <c r="X37" s="1"/>
      <c r="Y37" s="1"/>
      <c r="Z37" s="1"/>
    </row>
    <row r="38" ht="12.75" customHeight="1">
      <c r="A38" s="222" t="s">
        <v>37</v>
      </c>
      <c r="B38" s="110">
        <f t="shared" si="40"/>
        <v>1.21787218</v>
      </c>
      <c r="C38" s="112">
        <f t="shared" si="41"/>
        <v>0.04259570464</v>
      </c>
      <c r="D38" s="114">
        <f t="shared" si="42"/>
        <v>0.9262866838</v>
      </c>
      <c r="E38" s="114">
        <f t="shared" si="43"/>
        <v>0.09354520598</v>
      </c>
      <c r="F38" s="110">
        <f t="shared" si="44"/>
        <v>1.374976434</v>
      </c>
      <c r="G38" s="112">
        <f t="shared" si="45"/>
        <v>0.2762407274</v>
      </c>
      <c r="H38" s="114">
        <f t="shared" si="46"/>
        <v>2.343995475</v>
      </c>
      <c r="I38" s="114">
        <f t="shared" si="47"/>
        <v>1.047318084</v>
      </c>
      <c r="J38" s="110">
        <f t="shared" si="48"/>
        <v>1.807327342</v>
      </c>
      <c r="K38" s="112">
        <f t="shared" si="49"/>
        <v>1.751635585</v>
      </c>
      <c r="L38" s="114">
        <f t="shared" si="50"/>
        <v>1.28322755</v>
      </c>
      <c r="M38" s="114">
        <f t="shared" si="51"/>
        <v>2.42507776</v>
      </c>
      <c r="N38" s="110">
        <f t="shared" si="52"/>
        <v>0.7075975617</v>
      </c>
      <c r="O38" s="112">
        <f t="shared" si="53"/>
        <v>2.803898121</v>
      </c>
      <c r="P38" s="114">
        <f t="shared" si="54"/>
        <v>0.108087727</v>
      </c>
      <c r="Q38" s="114">
        <f t="shared" si="55"/>
        <v>0.910766045</v>
      </c>
      <c r="R38" s="110">
        <f t="shared" si="56"/>
        <v>0.02387984667</v>
      </c>
      <c r="S38" s="112">
        <f t="shared" si="57"/>
        <v>0.4438923168</v>
      </c>
      <c r="T38" s="110">
        <f t="shared" si="58"/>
        <v>0.00251366807</v>
      </c>
      <c r="U38" s="112">
        <f t="shared" si="59"/>
        <v>0.2798190268</v>
      </c>
      <c r="V38" s="110">
        <f t="shared" si="60"/>
        <v>9.795764469</v>
      </c>
      <c r="W38" s="117">
        <f t="shared" si="61"/>
        <v>10.07478858</v>
      </c>
      <c r="X38" s="1"/>
      <c r="Y38" s="1"/>
      <c r="Z38" s="1"/>
    </row>
    <row r="39" ht="12.75" customHeight="1">
      <c r="A39" s="223" t="s">
        <v>112</v>
      </c>
      <c r="B39" s="110">
        <f t="shared" si="40"/>
        <v>0.9363413561</v>
      </c>
      <c r="C39" s="112">
        <f t="shared" si="41"/>
        <v>0.0324123441</v>
      </c>
      <c r="D39" s="114">
        <f t="shared" si="42"/>
        <v>0.6384716898</v>
      </c>
      <c r="E39" s="114">
        <f t="shared" si="43"/>
        <v>0.0643669221</v>
      </c>
      <c r="F39" s="110">
        <f t="shared" si="44"/>
        <v>0.9941557217</v>
      </c>
      <c r="G39" s="112">
        <f t="shared" si="45"/>
        <v>0.1978361195</v>
      </c>
      <c r="H39" s="114">
        <f t="shared" si="46"/>
        <v>1.643938918</v>
      </c>
      <c r="I39" s="114">
        <f t="shared" si="47"/>
        <v>0.74708266</v>
      </c>
      <c r="J39" s="110">
        <f t="shared" si="48"/>
        <v>1.249293031</v>
      </c>
      <c r="K39" s="112">
        <f t="shared" si="49"/>
        <v>1.220880045</v>
      </c>
      <c r="L39" s="114">
        <f t="shared" si="50"/>
        <v>0.789291774</v>
      </c>
      <c r="M39" s="114">
        <f t="shared" si="51"/>
        <v>1.480580654</v>
      </c>
      <c r="N39" s="110">
        <f t="shared" si="52"/>
        <v>0.4072142274</v>
      </c>
      <c r="O39" s="112">
        <f t="shared" si="53"/>
        <v>1.626637271</v>
      </c>
      <c r="P39" s="114">
        <f t="shared" si="54"/>
        <v>0.06912587193</v>
      </c>
      <c r="Q39" s="114">
        <f t="shared" si="55"/>
        <v>0.6119144961</v>
      </c>
      <c r="R39" s="110">
        <f t="shared" si="56"/>
        <v>0.01508200842</v>
      </c>
      <c r="S39" s="112">
        <f t="shared" si="57"/>
        <v>0.2604783892</v>
      </c>
      <c r="T39" s="110" t="str">
        <f t="shared" si="58"/>
        <v/>
      </c>
      <c r="U39" s="112" t="str">
        <f t="shared" si="59"/>
        <v/>
      </c>
      <c r="V39" s="110">
        <f t="shared" si="60"/>
        <v>6.742914598</v>
      </c>
      <c r="W39" s="117">
        <f t="shared" si="61"/>
        <v>6.242188902</v>
      </c>
      <c r="X39" s="1"/>
      <c r="Y39" s="1"/>
      <c r="Z39" s="1"/>
    </row>
    <row r="40" ht="12.75" customHeight="1">
      <c r="A40" s="222" t="s">
        <v>113</v>
      </c>
      <c r="B40" s="110">
        <f t="shared" si="40"/>
        <v>0.5856846603</v>
      </c>
      <c r="C40" s="112">
        <f t="shared" si="41"/>
        <v>0.02072305543</v>
      </c>
      <c r="D40" s="114">
        <f t="shared" si="42"/>
        <v>0.4411487463</v>
      </c>
      <c r="E40" s="114">
        <f t="shared" si="43"/>
        <v>0.04452637188</v>
      </c>
      <c r="F40" s="110">
        <f t="shared" si="44"/>
        <v>0.5894551624</v>
      </c>
      <c r="G40" s="112">
        <f t="shared" si="45"/>
        <v>0.1183635307</v>
      </c>
      <c r="H40" s="114">
        <f t="shared" si="46"/>
        <v>1.016778734</v>
      </c>
      <c r="I40" s="114">
        <f t="shared" si="47"/>
        <v>0.4634287059</v>
      </c>
      <c r="J40" s="110">
        <f t="shared" si="48"/>
        <v>0.8068874505</v>
      </c>
      <c r="K40" s="112">
        <f t="shared" si="49"/>
        <v>0.7867263473</v>
      </c>
      <c r="L40" s="114">
        <f t="shared" si="50"/>
        <v>0.4738264312</v>
      </c>
      <c r="M40" s="114">
        <f t="shared" si="51"/>
        <v>0.8795251251</v>
      </c>
      <c r="N40" s="110">
        <f t="shared" si="52"/>
        <v>0.2036071137</v>
      </c>
      <c r="O40" s="112">
        <f t="shared" si="53"/>
        <v>0.772478624</v>
      </c>
      <c r="P40" s="114">
        <f t="shared" si="54"/>
        <v>0.0213661786</v>
      </c>
      <c r="Q40" s="114">
        <f t="shared" si="55"/>
        <v>0.1894103015</v>
      </c>
      <c r="R40" s="110">
        <f t="shared" si="56"/>
        <v>0.01131150632</v>
      </c>
      <c r="S40" s="112">
        <f t="shared" si="57"/>
        <v>0.3028374921</v>
      </c>
      <c r="T40" s="110" t="str">
        <f t="shared" si="58"/>
        <v/>
      </c>
      <c r="U40" s="112" t="str">
        <f t="shared" si="59"/>
        <v/>
      </c>
      <c r="V40" s="110">
        <f t="shared" si="60"/>
        <v>4.150065984</v>
      </c>
      <c r="W40" s="117">
        <f t="shared" si="61"/>
        <v>3.578019554</v>
      </c>
      <c r="X40" s="1"/>
      <c r="Y40" s="1"/>
      <c r="Z40" s="1"/>
    </row>
    <row r="41" ht="12.75" customHeight="1">
      <c r="A41" s="222" t="s">
        <v>116</v>
      </c>
      <c r="B41" s="110">
        <f t="shared" si="40"/>
        <v>0.3632250361</v>
      </c>
      <c r="C41" s="112">
        <f t="shared" si="41"/>
        <v>0.01287379156</v>
      </c>
      <c r="D41" s="114">
        <f t="shared" si="42"/>
        <v>0.2915854961</v>
      </c>
      <c r="E41" s="114">
        <f t="shared" si="43"/>
        <v>0.02906866279</v>
      </c>
      <c r="F41" s="110">
        <f t="shared" si="44"/>
        <v>0.3770502105</v>
      </c>
      <c r="G41" s="112">
        <f t="shared" si="45"/>
        <v>0.07572510852</v>
      </c>
      <c r="H41" s="114">
        <f t="shared" si="46"/>
        <v>0.6359580217</v>
      </c>
      <c r="I41" s="114">
        <f t="shared" si="47"/>
        <v>0.2895390268</v>
      </c>
      <c r="J41" s="110">
        <f t="shared" si="48"/>
        <v>0.4725695972</v>
      </c>
      <c r="K41" s="112">
        <f t="shared" si="49"/>
        <v>0.4572164382</v>
      </c>
      <c r="L41" s="114">
        <f t="shared" si="50"/>
        <v>0.2450826368</v>
      </c>
      <c r="M41" s="114">
        <f t="shared" si="51"/>
        <v>0.4605483986</v>
      </c>
      <c r="N41" s="110">
        <f t="shared" si="52"/>
        <v>0.1181423993</v>
      </c>
      <c r="O41" s="112">
        <f t="shared" si="53"/>
        <v>0.4315784933</v>
      </c>
      <c r="P41" s="114">
        <f t="shared" si="54"/>
        <v>0.01633884246</v>
      </c>
      <c r="Q41" s="114">
        <f t="shared" si="55"/>
        <v>0.1414502816</v>
      </c>
      <c r="R41" s="110">
        <f t="shared" si="56"/>
        <v>0.00251366807</v>
      </c>
      <c r="S41" s="112">
        <f t="shared" si="57"/>
        <v>0.05466574792</v>
      </c>
      <c r="T41" s="110" t="str">
        <f t="shared" si="58"/>
        <v/>
      </c>
      <c r="U41" s="112" t="str">
        <f t="shared" si="59"/>
        <v/>
      </c>
      <c r="V41" s="110">
        <f t="shared" si="60"/>
        <v>2.522465908</v>
      </c>
      <c r="W41" s="117">
        <f t="shared" si="61"/>
        <v>1.952665949</v>
      </c>
      <c r="X41" s="1"/>
      <c r="Y41" s="1"/>
      <c r="Z41" s="1"/>
    </row>
    <row r="42" ht="12.75" customHeight="1">
      <c r="A42" s="146" t="s">
        <v>17</v>
      </c>
      <c r="B42" s="147">
        <f t="shared" si="40"/>
        <v>13.27342424</v>
      </c>
      <c r="C42" s="148">
        <f t="shared" si="41"/>
        <v>0.4674752438</v>
      </c>
      <c r="D42" s="149">
        <f t="shared" si="42"/>
        <v>9.457676114</v>
      </c>
      <c r="E42" s="149">
        <f t="shared" si="43"/>
        <v>0.9553310675</v>
      </c>
      <c r="F42" s="147">
        <f t="shared" si="44"/>
        <v>13.81386288</v>
      </c>
      <c r="G42" s="148">
        <f t="shared" si="45"/>
        <v>2.761134439</v>
      </c>
      <c r="H42" s="149">
        <f t="shared" si="46"/>
        <v>23.50782379</v>
      </c>
      <c r="I42" s="149">
        <f t="shared" si="47"/>
        <v>10.61141429</v>
      </c>
      <c r="J42" s="147">
        <f t="shared" si="48"/>
        <v>18.42644379</v>
      </c>
      <c r="K42" s="148">
        <f t="shared" si="49"/>
        <v>17.95309615</v>
      </c>
      <c r="L42" s="149">
        <f t="shared" si="50"/>
        <v>13.24451706</v>
      </c>
      <c r="M42" s="149">
        <f t="shared" si="51"/>
        <v>25.11417696</v>
      </c>
      <c r="N42" s="147">
        <f t="shared" si="52"/>
        <v>7.088543958</v>
      </c>
      <c r="O42" s="148">
        <f t="shared" si="53"/>
        <v>27.9013767</v>
      </c>
      <c r="P42" s="149">
        <f t="shared" si="54"/>
        <v>0.9539370326</v>
      </c>
      <c r="Q42" s="149">
        <f t="shared" si="55"/>
        <v>8.39561591</v>
      </c>
      <c r="R42" s="147">
        <f t="shared" si="56"/>
        <v>0.2224596242</v>
      </c>
      <c r="S42" s="148">
        <f t="shared" si="57"/>
        <v>4.792238298</v>
      </c>
      <c r="T42" s="147">
        <f t="shared" si="58"/>
        <v>0.01131150632</v>
      </c>
      <c r="U42" s="148">
        <f t="shared" si="59"/>
        <v>1.048140938</v>
      </c>
      <c r="V42" s="147">
        <f t="shared" si="60"/>
        <v>100</v>
      </c>
      <c r="W42" s="209">
        <f t="shared" si="61"/>
        <v>100</v>
      </c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6">
    <mergeCell ref="N4:O4"/>
    <mergeCell ref="P4:Q4"/>
    <mergeCell ref="R4:S4"/>
    <mergeCell ref="T4:U4"/>
    <mergeCell ref="V4:X4"/>
    <mergeCell ref="A4:A5"/>
    <mergeCell ref="B4:C4"/>
    <mergeCell ref="D4:E4"/>
    <mergeCell ref="F4:G4"/>
    <mergeCell ref="H4:I4"/>
    <mergeCell ref="J4:K4"/>
    <mergeCell ref="L4:M4"/>
    <mergeCell ref="P14:Q14"/>
    <mergeCell ref="R14:S14"/>
    <mergeCell ref="T14:U14"/>
    <mergeCell ref="V14:W14"/>
    <mergeCell ref="B16:W16"/>
    <mergeCell ref="B25:W25"/>
    <mergeCell ref="B34:W34"/>
    <mergeCell ref="B14:C14"/>
    <mergeCell ref="D14:E14"/>
    <mergeCell ref="F14:G14"/>
    <mergeCell ref="H14:I14"/>
    <mergeCell ref="J14:K14"/>
    <mergeCell ref="L14:M14"/>
    <mergeCell ref="N14:O14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2015-12-04T18:30:35Z</dcterms:created>
  <dc:creator>Forinfo OÜ</dc:creator>
</cp:coreProperties>
</file>