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Sellest_töövihikust"/>
  <bookViews>
    <workbookView xWindow="0" yWindow="0" windowWidth="24000" windowHeight="9735" firstSheet="3" activeTab="3"/>
  </bookViews>
  <sheets>
    <sheet name="4.3.2.1.1" sheetId="35" r:id="rId1"/>
    <sheet name="4.3.2.1.2" sheetId="36" r:id="rId2"/>
    <sheet name="4.3.2.1.3" sheetId="4" r:id="rId3"/>
    <sheet name="4.3.2.1.4" sheetId="5" r:id="rId4"/>
    <sheet name="4.3.2.1.5" sheetId="6" r:id="rId5"/>
    <sheet name="4.3.2.1.6" sheetId="7" r:id="rId6"/>
    <sheet name="4.3.2.1.7" sheetId="10" r:id="rId7"/>
    <sheet name="4.3.2.1.8" sheetId="9" r:id="rId8"/>
    <sheet name="4.3.2.1.9" sheetId="13" r:id="rId9"/>
    <sheet name="4.3.2.1.10" sheetId="14" r:id="rId10"/>
    <sheet name="4.3.2.1.11" sheetId="15" r:id="rId11"/>
    <sheet name="4.3.2.1.12" sheetId="16" r:id="rId12"/>
    <sheet name="4.3.2.1.13" sheetId="17" r:id="rId13"/>
    <sheet name="4.3.2.1.14" sheetId="18" r:id="rId14"/>
    <sheet name="4.3.2.1.15" sheetId="19" r:id="rId15"/>
    <sheet name="4.3.2.1.16" sheetId="20" r:id="rId16"/>
    <sheet name="4.3.2.1.17" sheetId="21" r:id="rId17"/>
    <sheet name="4.3.2.1.18" sheetId="22" r:id="rId18"/>
    <sheet name="4.3.2.1.19" sheetId="23" r:id="rId19"/>
    <sheet name="4.3.2.1.20" sheetId="24" r:id="rId20"/>
    <sheet name="4.3.2.1.21" sheetId="27" r:id="rId21"/>
    <sheet name="4.3.2.1.22" sheetId="28" r:id="rId22"/>
    <sheet name="4.3.2.1.23" sheetId="29" r:id="rId23"/>
    <sheet name="4.3.2.1.24" sheetId="30" r:id="rId24"/>
    <sheet name="4.3.2.1.25" sheetId="31" r:id="rId25"/>
    <sheet name="4.3.2.1.26" sheetId="32" r:id="rId26"/>
    <sheet name="4.3.2.1.27" sheetId="33" r:id="rId27"/>
    <sheet name="4.3.2.1.28" sheetId="34" r:id="rId28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15"/>
  <c r="C78"/>
  <c r="D78"/>
  <c r="E78"/>
  <c r="F78"/>
  <c r="G78"/>
  <c r="H78"/>
  <c r="I78"/>
  <c r="B79"/>
  <c r="C79"/>
  <c r="D79"/>
  <c r="E79"/>
  <c r="F79"/>
  <c r="G79"/>
  <c r="H79"/>
  <c r="I79"/>
  <c r="B80"/>
  <c r="C80"/>
  <c r="D80"/>
  <c r="E80"/>
  <c r="F80"/>
  <c r="G80"/>
  <c r="H80"/>
  <c r="I80"/>
  <c r="B81"/>
  <c r="C81"/>
  <c r="D81"/>
  <c r="E81"/>
  <c r="F81"/>
  <c r="G81"/>
  <c r="H81"/>
  <c r="I81"/>
  <c r="B82"/>
  <c r="C82"/>
  <c r="D82"/>
  <c r="E82"/>
  <c r="F82"/>
  <c r="G82"/>
  <c r="H82"/>
  <c r="I82"/>
  <c r="B83"/>
  <c r="C83"/>
  <c r="D83"/>
  <c r="E83"/>
  <c r="F83"/>
  <c r="G83"/>
  <c r="H83"/>
  <c r="I83"/>
  <c r="B84"/>
  <c r="C84"/>
  <c r="D84"/>
  <c r="E84"/>
  <c r="F84"/>
  <c r="G84"/>
  <c r="H84"/>
  <c r="I84"/>
  <c r="B85"/>
  <c r="C85"/>
  <c r="D85"/>
  <c r="E85"/>
  <c r="F85"/>
  <c r="G85"/>
  <c r="H85"/>
  <c r="I85"/>
  <c r="B86"/>
  <c r="C86"/>
  <c r="D86"/>
  <c r="E86"/>
  <c r="F86"/>
  <c r="G86"/>
  <c r="H86"/>
  <c r="I86"/>
  <c r="C77"/>
  <c r="D77"/>
  <c r="E77"/>
  <c r="F77"/>
  <c r="G77"/>
  <c r="H77"/>
  <c r="I77"/>
  <c r="B78" i="17"/>
  <c r="C78"/>
  <c r="D78"/>
  <c r="E78"/>
  <c r="F78"/>
  <c r="G78"/>
  <c r="H78"/>
  <c r="I78"/>
  <c r="B79"/>
  <c r="C79"/>
  <c r="D79"/>
  <c r="E79"/>
  <c r="F79"/>
  <c r="G79"/>
  <c r="H79"/>
  <c r="I79"/>
  <c r="B80"/>
  <c r="C80"/>
  <c r="D80"/>
  <c r="E80"/>
  <c r="F80"/>
  <c r="G80"/>
  <c r="H80"/>
  <c r="I80"/>
  <c r="B81"/>
  <c r="C81"/>
  <c r="D81"/>
  <c r="E81"/>
  <c r="F81"/>
  <c r="G81"/>
  <c r="H81"/>
  <c r="I81"/>
  <c r="B82"/>
  <c r="C82"/>
  <c r="D82"/>
  <c r="E82"/>
  <c r="F82"/>
  <c r="G82"/>
  <c r="H82"/>
  <c r="I82"/>
  <c r="B83"/>
  <c r="C83"/>
  <c r="D83"/>
  <c r="E83"/>
  <c r="F83"/>
  <c r="G83"/>
  <c r="H83"/>
  <c r="I83"/>
  <c r="B84"/>
  <c r="C84"/>
  <c r="D84"/>
  <c r="E84"/>
  <c r="F84"/>
  <c r="G84"/>
  <c r="H84"/>
  <c r="I84"/>
  <c r="B85"/>
  <c r="C85"/>
  <c r="D85"/>
  <c r="E85"/>
  <c r="F85"/>
  <c r="G85"/>
  <c r="H85"/>
  <c r="I85"/>
  <c r="B86"/>
  <c r="C86"/>
  <c r="D86"/>
  <c r="E86"/>
  <c r="F86"/>
  <c r="G86"/>
  <c r="H86"/>
  <c r="I86"/>
  <c r="C77"/>
  <c r="D77"/>
  <c r="E77"/>
  <c r="F77"/>
  <c r="G77"/>
  <c r="H77"/>
  <c r="I77"/>
  <c r="B78" i="19"/>
  <c r="C78"/>
  <c r="D78"/>
  <c r="E78"/>
  <c r="F78"/>
  <c r="G78"/>
  <c r="H78"/>
  <c r="I78"/>
  <c r="B79"/>
  <c r="C79"/>
  <c r="D79"/>
  <c r="E79"/>
  <c r="F79"/>
  <c r="G79"/>
  <c r="H79"/>
  <c r="I79"/>
  <c r="B80"/>
  <c r="C80"/>
  <c r="D80"/>
  <c r="E80"/>
  <c r="F80"/>
  <c r="G80"/>
  <c r="H80"/>
  <c r="I80"/>
  <c r="B81"/>
  <c r="C81"/>
  <c r="D81"/>
  <c r="E81"/>
  <c r="F81"/>
  <c r="G81"/>
  <c r="H81"/>
  <c r="I81"/>
  <c r="B82"/>
  <c r="C82"/>
  <c r="D82"/>
  <c r="E82"/>
  <c r="F82"/>
  <c r="G82"/>
  <c r="H82"/>
  <c r="I82"/>
  <c r="B83"/>
  <c r="C83"/>
  <c r="D83"/>
  <c r="E83"/>
  <c r="F83"/>
  <c r="G83"/>
  <c r="H83"/>
  <c r="I83"/>
  <c r="B84"/>
  <c r="C84"/>
  <c r="D84"/>
  <c r="E84"/>
  <c r="F84"/>
  <c r="G84"/>
  <c r="H84"/>
  <c r="I84"/>
  <c r="B85"/>
  <c r="C85"/>
  <c r="D85"/>
  <c r="E85"/>
  <c r="F85"/>
  <c r="G85"/>
  <c r="H85"/>
  <c r="I85"/>
  <c r="B86"/>
  <c r="C86"/>
  <c r="D86"/>
  <c r="E86"/>
  <c r="F86"/>
  <c r="G86"/>
  <c r="H86"/>
  <c r="I86"/>
  <c r="C77"/>
  <c r="D77"/>
  <c r="E77"/>
  <c r="F77"/>
  <c r="G77"/>
  <c r="H77"/>
  <c r="I77"/>
  <c r="B78" i="21"/>
  <c r="C78"/>
  <c r="D78"/>
  <c r="E78"/>
  <c r="F78"/>
  <c r="G78"/>
  <c r="H78"/>
  <c r="I78"/>
  <c r="B79"/>
  <c r="C79"/>
  <c r="D79"/>
  <c r="E79"/>
  <c r="F79"/>
  <c r="G79"/>
  <c r="H79"/>
  <c r="I79"/>
  <c r="B80"/>
  <c r="C80"/>
  <c r="D80"/>
  <c r="E80"/>
  <c r="F80"/>
  <c r="G80"/>
  <c r="H80"/>
  <c r="I80"/>
  <c r="B81"/>
  <c r="C81"/>
  <c r="D81"/>
  <c r="E81"/>
  <c r="F81"/>
  <c r="G81"/>
  <c r="H81"/>
  <c r="I81"/>
  <c r="B82"/>
  <c r="C82"/>
  <c r="D82"/>
  <c r="E82"/>
  <c r="F82"/>
  <c r="G82"/>
  <c r="H82"/>
  <c r="I82"/>
  <c r="B83"/>
  <c r="C83"/>
  <c r="D83"/>
  <c r="E83"/>
  <c r="F83"/>
  <c r="G83"/>
  <c r="H83"/>
  <c r="I83"/>
  <c r="B84"/>
  <c r="C84"/>
  <c r="D84"/>
  <c r="E84"/>
  <c r="F84"/>
  <c r="G84"/>
  <c r="H84"/>
  <c r="I84"/>
  <c r="B85"/>
  <c r="C85"/>
  <c r="D85"/>
  <c r="E85"/>
  <c r="F85"/>
  <c r="G85"/>
  <c r="H85"/>
  <c r="I85"/>
  <c r="B86"/>
  <c r="C86"/>
  <c r="D86"/>
  <c r="E86"/>
  <c r="F86"/>
  <c r="G86"/>
  <c r="H86"/>
  <c r="I86"/>
  <c r="C77"/>
  <c r="D77"/>
  <c r="E77"/>
  <c r="F77"/>
  <c r="G77"/>
  <c r="H77"/>
  <c r="I77"/>
  <c r="B78" i="23"/>
  <c r="C78"/>
  <c r="D78"/>
  <c r="E78"/>
  <c r="F78"/>
  <c r="G78"/>
  <c r="H78"/>
  <c r="I78"/>
  <c r="B79"/>
  <c r="C79"/>
  <c r="D79"/>
  <c r="E79"/>
  <c r="F79"/>
  <c r="G79"/>
  <c r="H79"/>
  <c r="I79"/>
  <c r="B80"/>
  <c r="C80"/>
  <c r="D80"/>
  <c r="E80"/>
  <c r="F80"/>
  <c r="G80"/>
  <c r="H80"/>
  <c r="I80"/>
  <c r="B81"/>
  <c r="C81"/>
  <c r="D81"/>
  <c r="E81"/>
  <c r="F81"/>
  <c r="G81"/>
  <c r="H81"/>
  <c r="I81"/>
  <c r="B82"/>
  <c r="C82"/>
  <c r="D82"/>
  <c r="E82"/>
  <c r="F82"/>
  <c r="G82"/>
  <c r="H82"/>
  <c r="I82"/>
  <c r="B83"/>
  <c r="C83"/>
  <c r="D83"/>
  <c r="E83"/>
  <c r="F83"/>
  <c r="G83"/>
  <c r="H83"/>
  <c r="I83"/>
  <c r="B84"/>
  <c r="C84"/>
  <c r="D84"/>
  <c r="E84"/>
  <c r="F84"/>
  <c r="G84"/>
  <c r="H84"/>
  <c r="I84"/>
  <c r="B85"/>
  <c r="C85"/>
  <c r="D85"/>
  <c r="E85"/>
  <c r="F85"/>
  <c r="G85"/>
  <c r="H85"/>
  <c r="I85"/>
  <c r="B86"/>
  <c r="C86"/>
  <c r="D86"/>
  <c r="E86"/>
  <c r="F86"/>
  <c r="G86"/>
  <c r="H86"/>
  <c r="I86"/>
  <c r="C77"/>
  <c r="D77"/>
  <c r="E77"/>
  <c r="F77"/>
  <c r="G77"/>
  <c r="H77"/>
  <c r="I77"/>
  <c r="B78" i="27"/>
  <c r="C78"/>
  <c r="D78"/>
  <c r="E78"/>
  <c r="F78"/>
  <c r="G78"/>
  <c r="H78"/>
  <c r="I78"/>
  <c r="B79"/>
  <c r="C79"/>
  <c r="D79"/>
  <c r="E79"/>
  <c r="F79"/>
  <c r="G79"/>
  <c r="H79"/>
  <c r="I79"/>
  <c r="B80"/>
  <c r="C80"/>
  <c r="D80"/>
  <c r="E80"/>
  <c r="F80"/>
  <c r="G80"/>
  <c r="H80"/>
  <c r="I80"/>
  <c r="B81"/>
  <c r="C81"/>
  <c r="D81"/>
  <c r="E81"/>
  <c r="F81"/>
  <c r="G81"/>
  <c r="H81"/>
  <c r="I81"/>
  <c r="B82"/>
  <c r="C82"/>
  <c r="D82"/>
  <c r="E82"/>
  <c r="F82"/>
  <c r="G82"/>
  <c r="H82"/>
  <c r="I82"/>
  <c r="B83"/>
  <c r="C83"/>
  <c r="D83"/>
  <c r="E83"/>
  <c r="F83"/>
  <c r="G83"/>
  <c r="H83"/>
  <c r="I83"/>
  <c r="B84"/>
  <c r="C84"/>
  <c r="D84"/>
  <c r="E84"/>
  <c r="F84"/>
  <c r="G84"/>
  <c r="H84"/>
  <c r="I84"/>
  <c r="B85"/>
  <c r="C85"/>
  <c r="D85"/>
  <c r="E85"/>
  <c r="F85"/>
  <c r="G85"/>
  <c r="H85"/>
  <c r="I85"/>
  <c r="B86"/>
  <c r="C86"/>
  <c r="D86"/>
  <c r="E86"/>
  <c r="F86"/>
  <c r="G86"/>
  <c r="H86"/>
  <c r="I86"/>
  <c r="C77"/>
  <c r="D77"/>
  <c r="E77"/>
  <c r="F77"/>
  <c r="G77"/>
  <c r="H77"/>
  <c r="I77"/>
  <c r="B78" i="29"/>
  <c r="C78"/>
  <c r="D78"/>
  <c r="E78"/>
  <c r="F78"/>
  <c r="G78"/>
  <c r="H78"/>
  <c r="I78"/>
  <c r="B79"/>
  <c r="C79"/>
  <c r="D79"/>
  <c r="E79"/>
  <c r="F79"/>
  <c r="G79"/>
  <c r="H79"/>
  <c r="I79"/>
  <c r="B80"/>
  <c r="C80"/>
  <c r="D80"/>
  <c r="E80"/>
  <c r="F80"/>
  <c r="G80"/>
  <c r="H80"/>
  <c r="I80"/>
  <c r="B81"/>
  <c r="C81"/>
  <c r="D81"/>
  <c r="E81"/>
  <c r="F81"/>
  <c r="G81"/>
  <c r="H81"/>
  <c r="I81"/>
  <c r="B82"/>
  <c r="C82"/>
  <c r="D82"/>
  <c r="E82"/>
  <c r="F82"/>
  <c r="G82"/>
  <c r="H82"/>
  <c r="I82"/>
  <c r="B83"/>
  <c r="C83"/>
  <c r="D83"/>
  <c r="E83"/>
  <c r="F83"/>
  <c r="G83"/>
  <c r="H83"/>
  <c r="I83"/>
  <c r="B84"/>
  <c r="C84"/>
  <c r="D84"/>
  <c r="E84"/>
  <c r="F84"/>
  <c r="G84"/>
  <c r="H84"/>
  <c r="I84"/>
  <c r="B85"/>
  <c r="C85"/>
  <c r="D85"/>
  <c r="E85"/>
  <c r="F85"/>
  <c r="G85"/>
  <c r="H85"/>
  <c r="I85"/>
  <c r="B86"/>
  <c r="C86"/>
  <c r="D86"/>
  <c r="E86"/>
  <c r="F86"/>
  <c r="G86"/>
  <c r="H86"/>
  <c r="I86"/>
  <c r="C77"/>
  <c r="D77"/>
  <c r="E77"/>
  <c r="F77"/>
  <c r="G77"/>
  <c r="H77"/>
  <c r="I77"/>
  <c r="B78" i="31"/>
  <c r="C78"/>
  <c r="D78"/>
  <c r="E78"/>
  <c r="F78"/>
  <c r="G78"/>
  <c r="H78"/>
  <c r="I78"/>
  <c r="B79"/>
  <c r="C79"/>
  <c r="D79"/>
  <c r="E79"/>
  <c r="F79"/>
  <c r="G79"/>
  <c r="H79"/>
  <c r="I79"/>
  <c r="B80"/>
  <c r="C80"/>
  <c r="D80"/>
  <c r="E80"/>
  <c r="F80"/>
  <c r="G80"/>
  <c r="H80"/>
  <c r="I80"/>
  <c r="B81"/>
  <c r="C81"/>
  <c r="D81"/>
  <c r="E81"/>
  <c r="F81"/>
  <c r="G81"/>
  <c r="H81"/>
  <c r="I81"/>
  <c r="B82"/>
  <c r="C82"/>
  <c r="D82"/>
  <c r="E82"/>
  <c r="F82"/>
  <c r="G82"/>
  <c r="H82"/>
  <c r="I82"/>
  <c r="B83"/>
  <c r="C83"/>
  <c r="D83"/>
  <c r="E83"/>
  <c r="F83"/>
  <c r="G83"/>
  <c r="H83"/>
  <c r="I83"/>
  <c r="B84"/>
  <c r="C84"/>
  <c r="D84"/>
  <c r="E84"/>
  <c r="F84"/>
  <c r="G84"/>
  <c r="H84"/>
  <c r="I84"/>
  <c r="B85"/>
  <c r="C85"/>
  <c r="D85"/>
  <c r="E85"/>
  <c r="F85"/>
  <c r="G85"/>
  <c r="H85"/>
  <c r="I85"/>
  <c r="B86"/>
  <c r="C86"/>
  <c r="D86"/>
  <c r="E86"/>
  <c r="F86"/>
  <c r="G86"/>
  <c r="H86"/>
  <c r="I86"/>
  <c r="C77"/>
  <c r="D77"/>
  <c r="E77"/>
  <c r="F77"/>
  <c r="G77"/>
  <c r="H77"/>
  <c r="I77"/>
  <c r="B78" i="33"/>
  <c r="C78"/>
  <c r="D78"/>
  <c r="E78"/>
  <c r="F78"/>
  <c r="G78"/>
  <c r="H78"/>
  <c r="I78"/>
  <c r="B79"/>
  <c r="C79"/>
  <c r="D79"/>
  <c r="E79"/>
  <c r="F79"/>
  <c r="G79"/>
  <c r="H79"/>
  <c r="I79"/>
  <c r="B80"/>
  <c r="C80"/>
  <c r="D80"/>
  <c r="E80"/>
  <c r="F80"/>
  <c r="G80"/>
  <c r="H80"/>
  <c r="I80"/>
  <c r="B81"/>
  <c r="C81"/>
  <c r="D81"/>
  <c r="E81"/>
  <c r="F81"/>
  <c r="G81"/>
  <c r="H81"/>
  <c r="I81"/>
  <c r="B82"/>
  <c r="C82"/>
  <c r="D82"/>
  <c r="E82"/>
  <c r="F82"/>
  <c r="G82"/>
  <c r="H82"/>
  <c r="I82"/>
  <c r="B83"/>
  <c r="C83"/>
  <c r="D83"/>
  <c r="E83"/>
  <c r="F83"/>
  <c r="G83"/>
  <c r="H83"/>
  <c r="I83"/>
  <c r="B84"/>
  <c r="C84"/>
  <c r="D84"/>
  <c r="E84"/>
  <c r="F84"/>
  <c r="G84"/>
  <c r="H84"/>
  <c r="I84"/>
  <c r="B85"/>
  <c r="C85"/>
  <c r="D85"/>
  <c r="E85"/>
  <c r="F85"/>
  <c r="G85"/>
  <c r="H85"/>
  <c r="I85"/>
  <c r="B86"/>
  <c r="C86"/>
  <c r="D86"/>
  <c r="E86"/>
  <c r="F86"/>
  <c r="G86"/>
  <c r="H86"/>
  <c r="I86"/>
  <c r="C77"/>
  <c r="D77"/>
  <c r="E77"/>
  <c r="F77"/>
  <c r="G77"/>
  <c r="H77"/>
  <c r="I77"/>
  <c r="B77"/>
  <c r="B77" i="31"/>
  <c r="B77" i="29"/>
  <c r="B77" i="27"/>
  <c r="B77" i="23"/>
  <c r="B77" i="21"/>
  <c r="B77" i="19"/>
  <c r="B77" i="17"/>
  <c r="B77" i="15"/>
  <c r="B77" i="13"/>
  <c r="B78"/>
  <c r="C78"/>
  <c r="D78"/>
  <c r="E78"/>
  <c r="F78"/>
  <c r="G78"/>
  <c r="H78"/>
  <c r="I78"/>
  <c r="B79"/>
  <c r="C79"/>
  <c r="D79"/>
  <c r="E79"/>
  <c r="F79"/>
  <c r="G79"/>
  <c r="H79"/>
  <c r="I79"/>
  <c r="B80"/>
  <c r="C80"/>
  <c r="D80"/>
  <c r="E80"/>
  <c r="F80"/>
  <c r="G80"/>
  <c r="H80"/>
  <c r="I80"/>
  <c r="B81"/>
  <c r="C81"/>
  <c r="D81"/>
  <c r="E81"/>
  <c r="F81"/>
  <c r="G81"/>
  <c r="H81"/>
  <c r="I81"/>
  <c r="B82"/>
  <c r="C82"/>
  <c r="D82"/>
  <c r="E82"/>
  <c r="F82"/>
  <c r="G82"/>
  <c r="H82"/>
  <c r="I82"/>
  <c r="B83"/>
  <c r="C83"/>
  <c r="D83"/>
  <c r="E83"/>
  <c r="F83"/>
  <c r="G83"/>
  <c r="H83"/>
  <c r="I83"/>
  <c r="B84"/>
  <c r="C84"/>
  <c r="D84"/>
  <c r="E84"/>
  <c r="F84"/>
  <c r="G84"/>
  <c r="H84"/>
  <c r="I84"/>
  <c r="B85"/>
  <c r="C85"/>
  <c r="D85"/>
  <c r="E85"/>
  <c r="F85"/>
  <c r="G85"/>
  <c r="H85"/>
  <c r="I85"/>
  <c r="B86"/>
  <c r="C86"/>
  <c r="D86"/>
  <c r="E86"/>
  <c r="F86"/>
  <c r="G86"/>
  <c r="H86"/>
  <c r="I86"/>
  <c r="C77"/>
  <c r="D77"/>
  <c r="E77"/>
  <c r="F77"/>
  <c r="G77"/>
  <c r="H77"/>
  <c r="I77"/>
  <c r="B77" i="10"/>
  <c r="B78"/>
  <c r="C78"/>
  <c r="D78"/>
  <c r="E78"/>
  <c r="F78"/>
  <c r="G78"/>
  <c r="H78"/>
  <c r="I78"/>
  <c r="B79"/>
  <c r="C79"/>
  <c r="D79"/>
  <c r="E79"/>
  <c r="F79"/>
  <c r="G79"/>
  <c r="H79"/>
  <c r="I79"/>
  <c r="B80"/>
  <c r="C80"/>
  <c r="D80"/>
  <c r="E80"/>
  <c r="F80"/>
  <c r="G80"/>
  <c r="H80"/>
  <c r="I80"/>
  <c r="B81"/>
  <c r="C81"/>
  <c r="D81"/>
  <c r="E81"/>
  <c r="F81"/>
  <c r="G81"/>
  <c r="H81"/>
  <c r="I81"/>
  <c r="B82"/>
  <c r="C82"/>
  <c r="D82"/>
  <c r="E82"/>
  <c r="F82"/>
  <c r="G82"/>
  <c r="H82"/>
  <c r="I82"/>
  <c r="B83"/>
  <c r="C83"/>
  <c r="D83"/>
  <c r="E83"/>
  <c r="F83"/>
  <c r="G83"/>
  <c r="H83"/>
  <c r="I83"/>
  <c r="B84"/>
  <c r="C84"/>
  <c r="D84"/>
  <c r="E84"/>
  <c r="F84"/>
  <c r="G84"/>
  <c r="H84"/>
  <c r="I84"/>
  <c r="B85"/>
  <c r="C85"/>
  <c r="D85"/>
  <c r="E85"/>
  <c r="F85"/>
  <c r="G85"/>
  <c r="H85"/>
  <c r="I85"/>
  <c r="B86"/>
  <c r="C86"/>
  <c r="D86"/>
  <c r="E86"/>
  <c r="F86"/>
  <c r="G86"/>
  <c r="H86"/>
  <c r="I86"/>
  <c r="C77"/>
  <c r="D77"/>
  <c r="E77"/>
  <c r="F77"/>
  <c r="G77"/>
  <c r="H77"/>
  <c r="I77"/>
  <c r="C17" i="34"/>
  <c r="D17"/>
  <c r="E17"/>
  <c r="F17"/>
  <c r="G17"/>
  <c r="H17"/>
  <c r="I17"/>
  <c r="J17"/>
  <c r="K17"/>
  <c r="B17"/>
  <c r="L8"/>
  <c r="M8"/>
  <c r="N8"/>
  <c r="O8"/>
  <c r="P8"/>
  <c r="L9"/>
  <c r="M9"/>
  <c r="M21" s="1"/>
  <c r="N9"/>
  <c r="O9"/>
  <c r="P9"/>
  <c r="L10"/>
  <c r="M10"/>
  <c r="N10"/>
  <c r="O10"/>
  <c r="P10"/>
  <c r="L11"/>
  <c r="M11"/>
  <c r="N11"/>
  <c r="O11"/>
  <c r="P11"/>
  <c r="L12"/>
  <c r="M12"/>
  <c r="N12"/>
  <c r="O12"/>
  <c r="P12"/>
  <c r="L13"/>
  <c r="M13"/>
  <c r="M25" s="1"/>
  <c r="N13"/>
  <c r="O13"/>
  <c r="P13"/>
  <c r="L14"/>
  <c r="M14"/>
  <c r="N14"/>
  <c r="O14"/>
  <c r="P14"/>
  <c r="L15"/>
  <c r="M15"/>
  <c r="N15"/>
  <c r="O15"/>
  <c r="P15"/>
  <c r="L16"/>
  <c r="M16"/>
  <c r="N16"/>
  <c r="O16"/>
  <c r="P16"/>
  <c r="M7"/>
  <c r="N7"/>
  <c r="O7"/>
  <c r="P7"/>
  <c r="L7"/>
  <c r="C18" i="33"/>
  <c r="D18"/>
  <c r="E18"/>
  <c r="F18"/>
  <c r="G18"/>
  <c r="H18"/>
  <c r="I18"/>
  <c r="J18"/>
  <c r="K18"/>
  <c r="L18"/>
  <c r="M18"/>
  <c r="B18"/>
  <c r="C17"/>
  <c r="C30" s="1"/>
  <c r="D17"/>
  <c r="D28" s="1"/>
  <c r="E17"/>
  <c r="E87" s="1"/>
  <c r="F17"/>
  <c r="F87" s="1"/>
  <c r="G17"/>
  <c r="G71" s="1"/>
  <c r="H17"/>
  <c r="H26" s="1"/>
  <c r="I17"/>
  <c r="I71" s="1"/>
  <c r="B17"/>
  <c r="B87" s="1"/>
  <c r="J8"/>
  <c r="J78" s="1"/>
  <c r="K8"/>
  <c r="K62" s="1"/>
  <c r="L8"/>
  <c r="L78" s="1"/>
  <c r="M8"/>
  <c r="M78" s="1"/>
  <c r="J9"/>
  <c r="J79" s="1"/>
  <c r="K9"/>
  <c r="G34" s="1"/>
  <c r="L9"/>
  <c r="L79" s="1"/>
  <c r="M9"/>
  <c r="M79" s="1"/>
  <c r="J10"/>
  <c r="J80" s="1"/>
  <c r="K10"/>
  <c r="K35" s="1"/>
  <c r="L10"/>
  <c r="L80" s="1"/>
  <c r="M10"/>
  <c r="M80" s="1"/>
  <c r="J11"/>
  <c r="J81" s="1"/>
  <c r="K11"/>
  <c r="K65" s="1"/>
  <c r="L11"/>
  <c r="L81" s="1"/>
  <c r="M11"/>
  <c r="M81" s="1"/>
  <c r="J12"/>
  <c r="J82" s="1"/>
  <c r="K12"/>
  <c r="K66" s="1"/>
  <c r="L12"/>
  <c r="L82" s="1"/>
  <c r="M12"/>
  <c r="M82" s="1"/>
  <c r="J13"/>
  <c r="J83" s="1"/>
  <c r="K13"/>
  <c r="G38" s="1"/>
  <c r="L13"/>
  <c r="L83" s="1"/>
  <c r="M13"/>
  <c r="M83" s="1"/>
  <c r="J14"/>
  <c r="J84" s="1"/>
  <c r="K14"/>
  <c r="K39" s="1"/>
  <c r="L14"/>
  <c r="L68" s="1"/>
  <c r="M14"/>
  <c r="M84" s="1"/>
  <c r="J15"/>
  <c r="J85" s="1"/>
  <c r="K15"/>
  <c r="K69" s="1"/>
  <c r="L15"/>
  <c r="L85" s="1"/>
  <c r="M15"/>
  <c r="M85" s="1"/>
  <c r="J16"/>
  <c r="J86" s="1"/>
  <c r="K16"/>
  <c r="C41" s="1"/>
  <c r="L16"/>
  <c r="L86" s="1"/>
  <c r="M16"/>
  <c r="M86" s="1"/>
  <c r="K7"/>
  <c r="K77" s="1"/>
  <c r="L7"/>
  <c r="D32" s="1"/>
  <c r="M7"/>
  <c r="M17" s="1"/>
  <c r="M87" s="1"/>
  <c r="J7"/>
  <c r="J77" s="1"/>
  <c r="C17" i="32"/>
  <c r="D17"/>
  <c r="E17"/>
  <c r="F17"/>
  <c r="G17"/>
  <c r="G29" s="1"/>
  <c r="H17"/>
  <c r="H29" s="1"/>
  <c r="I17"/>
  <c r="J17"/>
  <c r="K17"/>
  <c r="B17"/>
  <c r="L8"/>
  <c r="M8"/>
  <c r="N8"/>
  <c r="O8"/>
  <c r="P8"/>
  <c r="L9"/>
  <c r="M9"/>
  <c r="M21" s="1"/>
  <c r="N9"/>
  <c r="O9"/>
  <c r="P9"/>
  <c r="L10"/>
  <c r="M10"/>
  <c r="M22" s="1"/>
  <c r="N10"/>
  <c r="O10"/>
  <c r="P10"/>
  <c r="L11"/>
  <c r="L23" s="1"/>
  <c r="M11"/>
  <c r="N11"/>
  <c r="O11"/>
  <c r="P11"/>
  <c r="L12"/>
  <c r="M12"/>
  <c r="N12"/>
  <c r="O12"/>
  <c r="P12"/>
  <c r="L13"/>
  <c r="M13"/>
  <c r="M25" s="1"/>
  <c r="N13"/>
  <c r="O13"/>
  <c r="P13"/>
  <c r="L14"/>
  <c r="M14"/>
  <c r="M26" s="1"/>
  <c r="N14"/>
  <c r="O14"/>
  <c r="P14"/>
  <c r="L15"/>
  <c r="L27" s="1"/>
  <c r="M15"/>
  <c r="N15"/>
  <c r="O15"/>
  <c r="P15"/>
  <c r="L16"/>
  <c r="M16"/>
  <c r="N16"/>
  <c r="O16"/>
  <c r="P16"/>
  <c r="M7"/>
  <c r="N7"/>
  <c r="O7"/>
  <c r="P7"/>
  <c r="L7"/>
  <c r="C17" i="31"/>
  <c r="C30" s="1"/>
  <c r="D17"/>
  <c r="D87" s="1"/>
  <c r="E17"/>
  <c r="E87" s="1"/>
  <c r="F17"/>
  <c r="F87" s="1"/>
  <c r="G17"/>
  <c r="G30" s="1"/>
  <c r="H17"/>
  <c r="H87" s="1"/>
  <c r="I17"/>
  <c r="I87" s="1"/>
  <c r="C18"/>
  <c r="D18"/>
  <c r="E18"/>
  <c r="F18"/>
  <c r="G18"/>
  <c r="H18"/>
  <c r="I18"/>
  <c r="J18"/>
  <c r="K18"/>
  <c r="L18"/>
  <c r="M18"/>
  <c r="B18"/>
  <c r="B17"/>
  <c r="B87" s="1"/>
  <c r="J8"/>
  <c r="J62" s="1"/>
  <c r="K8"/>
  <c r="K78" s="1"/>
  <c r="L8"/>
  <c r="L78" s="1"/>
  <c r="M8"/>
  <c r="M78" s="1"/>
  <c r="J9"/>
  <c r="J79" s="1"/>
  <c r="K9"/>
  <c r="K79" s="1"/>
  <c r="L9"/>
  <c r="L79" s="1"/>
  <c r="M9"/>
  <c r="M79" s="1"/>
  <c r="J10"/>
  <c r="J80" s="1"/>
  <c r="K10"/>
  <c r="K80" s="1"/>
  <c r="L10"/>
  <c r="L80" s="1"/>
  <c r="M10"/>
  <c r="M80" s="1"/>
  <c r="J11"/>
  <c r="J81" s="1"/>
  <c r="K11"/>
  <c r="K81" s="1"/>
  <c r="L11"/>
  <c r="L81" s="1"/>
  <c r="M11"/>
  <c r="M81" s="1"/>
  <c r="J12"/>
  <c r="J82" s="1"/>
  <c r="K12"/>
  <c r="K82" s="1"/>
  <c r="L12"/>
  <c r="L82" s="1"/>
  <c r="M12"/>
  <c r="M82" s="1"/>
  <c r="J13"/>
  <c r="J83" s="1"/>
  <c r="K13"/>
  <c r="K83" s="1"/>
  <c r="L13"/>
  <c r="L83" s="1"/>
  <c r="M13"/>
  <c r="M83" s="1"/>
  <c r="J14"/>
  <c r="J84" s="1"/>
  <c r="K14"/>
  <c r="K84" s="1"/>
  <c r="L14"/>
  <c r="L84" s="1"/>
  <c r="M14"/>
  <c r="M84" s="1"/>
  <c r="J15"/>
  <c r="J85" s="1"/>
  <c r="K15"/>
  <c r="K85" s="1"/>
  <c r="L15"/>
  <c r="L85" s="1"/>
  <c r="M15"/>
  <c r="M85" s="1"/>
  <c r="J16"/>
  <c r="J70" s="1"/>
  <c r="K16"/>
  <c r="K86" s="1"/>
  <c r="L16"/>
  <c r="L86" s="1"/>
  <c r="M16"/>
  <c r="M86" s="1"/>
  <c r="K7"/>
  <c r="K77" s="1"/>
  <c r="L7"/>
  <c r="L77" s="1"/>
  <c r="M7"/>
  <c r="M77" s="1"/>
  <c r="J7"/>
  <c r="J77" s="1"/>
  <c r="C17" i="30"/>
  <c r="D17"/>
  <c r="E17"/>
  <c r="F17"/>
  <c r="G17"/>
  <c r="H17"/>
  <c r="I17"/>
  <c r="J17"/>
  <c r="K17"/>
  <c r="B17"/>
  <c r="L8"/>
  <c r="M8"/>
  <c r="N8"/>
  <c r="O8"/>
  <c r="P8"/>
  <c r="L9"/>
  <c r="M9"/>
  <c r="M21" s="1"/>
  <c r="N9"/>
  <c r="O9"/>
  <c r="P9"/>
  <c r="L10"/>
  <c r="M10"/>
  <c r="N10"/>
  <c r="O10"/>
  <c r="P10"/>
  <c r="L11"/>
  <c r="M11"/>
  <c r="N11"/>
  <c r="O11"/>
  <c r="P11"/>
  <c r="P23" s="1"/>
  <c r="L12"/>
  <c r="M12"/>
  <c r="N12"/>
  <c r="O12"/>
  <c r="P12"/>
  <c r="L13"/>
  <c r="M13"/>
  <c r="M25" s="1"/>
  <c r="N13"/>
  <c r="O13"/>
  <c r="P13"/>
  <c r="L14"/>
  <c r="M14"/>
  <c r="N14"/>
  <c r="O14"/>
  <c r="P14"/>
  <c r="L15"/>
  <c r="M15"/>
  <c r="N15"/>
  <c r="O15"/>
  <c r="P15"/>
  <c r="P27" s="1"/>
  <c r="L16"/>
  <c r="M16"/>
  <c r="N16"/>
  <c r="O16"/>
  <c r="P16"/>
  <c r="M7"/>
  <c r="N7"/>
  <c r="O7"/>
  <c r="P7"/>
  <c r="L7"/>
  <c r="C17" i="29"/>
  <c r="C30" s="1"/>
  <c r="D17"/>
  <c r="D87" s="1"/>
  <c r="E17"/>
  <c r="E87" s="1"/>
  <c r="F17"/>
  <c r="F87" s="1"/>
  <c r="G17"/>
  <c r="G30" s="1"/>
  <c r="H17"/>
  <c r="H87" s="1"/>
  <c r="I17"/>
  <c r="I87" s="1"/>
  <c r="C18"/>
  <c r="D18"/>
  <c r="E18"/>
  <c r="F18"/>
  <c r="G18"/>
  <c r="H18"/>
  <c r="I18"/>
  <c r="J18"/>
  <c r="K18"/>
  <c r="L18"/>
  <c r="M18"/>
  <c r="B18"/>
  <c r="B17"/>
  <c r="B87" s="1"/>
  <c r="J8"/>
  <c r="J33" s="1"/>
  <c r="K8"/>
  <c r="K78" s="1"/>
  <c r="L8"/>
  <c r="L78" s="1"/>
  <c r="M8"/>
  <c r="M78" s="1"/>
  <c r="J9"/>
  <c r="J34" s="1"/>
  <c r="K9"/>
  <c r="K79" s="1"/>
  <c r="L9"/>
  <c r="L79" s="1"/>
  <c r="M9"/>
  <c r="M79" s="1"/>
  <c r="J10"/>
  <c r="J35" s="1"/>
  <c r="K10"/>
  <c r="K80" s="1"/>
  <c r="L10"/>
  <c r="L80" s="1"/>
  <c r="M10"/>
  <c r="M80" s="1"/>
  <c r="J11"/>
  <c r="J36" s="1"/>
  <c r="K11"/>
  <c r="K81" s="1"/>
  <c r="L11"/>
  <c r="L81" s="1"/>
  <c r="M11"/>
  <c r="M81" s="1"/>
  <c r="J12"/>
  <c r="J37" s="1"/>
  <c r="K12"/>
  <c r="K82" s="1"/>
  <c r="L12"/>
  <c r="L82" s="1"/>
  <c r="M12"/>
  <c r="M82" s="1"/>
  <c r="J13"/>
  <c r="J38" s="1"/>
  <c r="K13"/>
  <c r="K83" s="1"/>
  <c r="L13"/>
  <c r="L83" s="1"/>
  <c r="M13"/>
  <c r="M83" s="1"/>
  <c r="J14"/>
  <c r="J39" s="1"/>
  <c r="K14"/>
  <c r="K84" s="1"/>
  <c r="L14"/>
  <c r="L84" s="1"/>
  <c r="M14"/>
  <c r="M84" s="1"/>
  <c r="J15"/>
  <c r="J40" s="1"/>
  <c r="K15"/>
  <c r="K85" s="1"/>
  <c r="L15"/>
  <c r="L85" s="1"/>
  <c r="M15"/>
  <c r="M85" s="1"/>
  <c r="J16"/>
  <c r="J41" s="1"/>
  <c r="K16"/>
  <c r="K86" s="1"/>
  <c r="L16"/>
  <c r="L86" s="1"/>
  <c r="M16"/>
  <c r="M86" s="1"/>
  <c r="K7"/>
  <c r="K77" s="1"/>
  <c r="L7"/>
  <c r="L77" s="1"/>
  <c r="M7"/>
  <c r="J7"/>
  <c r="J77" s="1"/>
  <c r="C17" i="28"/>
  <c r="D17"/>
  <c r="E17"/>
  <c r="F17"/>
  <c r="G17"/>
  <c r="H17"/>
  <c r="I17"/>
  <c r="J17"/>
  <c r="K17"/>
  <c r="B17"/>
  <c r="L8"/>
  <c r="L20" s="1"/>
  <c r="M8"/>
  <c r="N8"/>
  <c r="O8"/>
  <c r="P8"/>
  <c r="L9"/>
  <c r="M9"/>
  <c r="M21" s="1"/>
  <c r="N9"/>
  <c r="O9"/>
  <c r="P9"/>
  <c r="L10"/>
  <c r="L22" s="1"/>
  <c r="M10"/>
  <c r="N10"/>
  <c r="N22" s="1"/>
  <c r="O10"/>
  <c r="P10"/>
  <c r="L11"/>
  <c r="M11"/>
  <c r="M23" s="1"/>
  <c r="N11"/>
  <c r="O11"/>
  <c r="P11"/>
  <c r="L12"/>
  <c r="L24" s="1"/>
  <c r="M12"/>
  <c r="N12"/>
  <c r="O12"/>
  <c r="P12"/>
  <c r="L13"/>
  <c r="M13"/>
  <c r="M25" s="1"/>
  <c r="N13"/>
  <c r="O13"/>
  <c r="P13"/>
  <c r="L14"/>
  <c r="L26" s="1"/>
  <c r="M14"/>
  <c r="N14"/>
  <c r="O14"/>
  <c r="P14"/>
  <c r="L15"/>
  <c r="M15"/>
  <c r="M27" s="1"/>
  <c r="N15"/>
  <c r="O15"/>
  <c r="P15"/>
  <c r="L16"/>
  <c r="L28" s="1"/>
  <c r="M16"/>
  <c r="N16"/>
  <c r="O16"/>
  <c r="P16"/>
  <c r="M7"/>
  <c r="N7"/>
  <c r="O7"/>
  <c r="P7"/>
  <c r="L7"/>
  <c r="C18" i="27"/>
  <c r="D18"/>
  <c r="E18"/>
  <c r="F18"/>
  <c r="G18"/>
  <c r="H18"/>
  <c r="I18"/>
  <c r="J18"/>
  <c r="K18"/>
  <c r="L18"/>
  <c r="M18"/>
  <c r="B18"/>
  <c r="C17"/>
  <c r="C87" s="1"/>
  <c r="D17"/>
  <c r="D87" s="1"/>
  <c r="E17"/>
  <c r="E87" s="1"/>
  <c r="F17"/>
  <c r="F87" s="1"/>
  <c r="G17"/>
  <c r="G29" s="1"/>
  <c r="H17"/>
  <c r="H87" s="1"/>
  <c r="I17"/>
  <c r="I87" s="1"/>
  <c r="B17"/>
  <c r="B87" s="1"/>
  <c r="J8"/>
  <c r="J78" s="1"/>
  <c r="K8"/>
  <c r="K78" s="1"/>
  <c r="L8"/>
  <c r="L78" s="1"/>
  <c r="M8"/>
  <c r="M78" s="1"/>
  <c r="J9"/>
  <c r="J79" s="1"/>
  <c r="K9"/>
  <c r="K79" s="1"/>
  <c r="L9"/>
  <c r="L79" s="1"/>
  <c r="M9"/>
  <c r="M79" s="1"/>
  <c r="J10"/>
  <c r="J80" s="1"/>
  <c r="K10"/>
  <c r="K80" s="1"/>
  <c r="L10"/>
  <c r="L80" s="1"/>
  <c r="M10"/>
  <c r="M80" s="1"/>
  <c r="J11"/>
  <c r="J81" s="1"/>
  <c r="K11"/>
  <c r="K81" s="1"/>
  <c r="L11"/>
  <c r="L81" s="1"/>
  <c r="M11"/>
  <c r="M81" s="1"/>
  <c r="J12"/>
  <c r="J82" s="1"/>
  <c r="K12"/>
  <c r="K82" s="1"/>
  <c r="L12"/>
  <c r="L82" s="1"/>
  <c r="M12"/>
  <c r="M82" s="1"/>
  <c r="J13"/>
  <c r="J83" s="1"/>
  <c r="K13"/>
  <c r="K83" s="1"/>
  <c r="L13"/>
  <c r="L83" s="1"/>
  <c r="M13"/>
  <c r="M83" s="1"/>
  <c r="J14"/>
  <c r="J84" s="1"/>
  <c r="K14"/>
  <c r="K84" s="1"/>
  <c r="L14"/>
  <c r="L84" s="1"/>
  <c r="M14"/>
  <c r="M84" s="1"/>
  <c r="J15"/>
  <c r="J85" s="1"/>
  <c r="K15"/>
  <c r="K85" s="1"/>
  <c r="L15"/>
  <c r="L85" s="1"/>
  <c r="M15"/>
  <c r="M85" s="1"/>
  <c r="J16"/>
  <c r="J86" s="1"/>
  <c r="K16"/>
  <c r="K86" s="1"/>
  <c r="L16"/>
  <c r="L86" s="1"/>
  <c r="M16"/>
  <c r="M86" s="1"/>
  <c r="K7"/>
  <c r="K77" s="1"/>
  <c r="L7"/>
  <c r="L77" s="1"/>
  <c r="M7"/>
  <c r="M77" s="1"/>
  <c r="J7"/>
  <c r="J77" s="1"/>
  <c r="B20" i="24"/>
  <c r="C20"/>
  <c r="D20"/>
  <c r="E20"/>
  <c r="F20"/>
  <c r="G20"/>
  <c r="H20"/>
  <c r="I20"/>
  <c r="J20"/>
  <c r="K20"/>
  <c r="B21"/>
  <c r="C21"/>
  <c r="D21"/>
  <c r="E21"/>
  <c r="F21"/>
  <c r="G21"/>
  <c r="H21"/>
  <c r="I21"/>
  <c r="J21"/>
  <c r="K21"/>
  <c r="B22"/>
  <c r="C22"/>
  <c r="D22"/>
  <c r="E22"/>
  <c r="F22"/>
  <c r="G22"/>
  <c r="H22"/>
  <c r="I22"/>
  <c r="J22"/>
  <c r="K22"/>
  <c r="B23"/>
  <c r="C23"/>
  <c r="D23"/>
  <c r="E23"/>
  <c r="F23"/>
  <c r="G23"/>
  <c r="H23"/>
  <c r="I23"/>
  <c r="J23"/>
  <c r="K23"/>
  <c r="B24"/>
  <c r="C24"/>
  <c r="D24"/>
  <c r="E24"/>
  <c r="F24"/>
  <c r="G24"/>
  <c r="H24"/>
  <c r="I24"/>
  <c r="J24"/>
  <c r="K24"/>
  <c r="B25"/>
  <c r="C25"/>
  <c r="D25"/>
  <c r="E25"/>
  <c r="F25"/>
  <c r="G25"/>
  <c r="H25"/>
  <c r="I25"/>
  <c r="J25"/>
  <c r="K25"/>
  <c r="B26"/>
  <c r="C26"/>
  <c r="D26"/>
  <c r="E26"/>
  <c r="F26"/>
  <c r="G26"/>
  <c r="H26"/>
  <c r="I26"/>
  <c r="J26"/>
  <c r="K26"/>
  <c r="B27"/>
  <c r="C27"/>
  <c r="D27"/>
  <c r="E27"/>
  <c r="F27"/>
  <c r="G27"/>
  <c r="H27"/>
  <c r="I27"/>
  <c r="J27"/>
  <c r="K27"/>
  <c r="B28"/>
  <c r="C28"/>
  <c r="D28"/>
  <c r="E28"/>
  <c r="F28"/>
  <c r="G28"/>
  <c r="H28"/>
  <c r="I28"/>
  <c r="J28"/>
  <c r="K28"/>
  <c r="G19"/>
  <c r="H19"/>
  <c r="I19"/>
  <c r="J19"/>
  <c r="K19"/>
  <c r="L8"/>
  <c r="L20" s="1"/>
  <c r="M8"/>
  <c r="M20" s="1"/>
  <c r="N8"/>
  <c r="O8"/>
  <c r="P8"/>
  <c r="L9"/>
  <c r="L21" s="1"/>
  <c r="M9"/>
  <c r="M21" s="1"/>
  <c r="N9"/>
  <c r="O9"/>
  <c r="P9"/>
  <c r="L10"/>
  <c r="L22" s="1"/>
  <c r="M10"/>
  <c r="M22" s="1"/>
  <c r="N10"/>
  <c r="O10"/>
  <c r="P10"/>
  <c r="L11"/>
  <c r="L23" s="1"/>
  <c r="M11"/>
  <c r="M23" s="1"/>
  <c r="N11"/>
  <c r="O11"/>
  <c r="P11"/>
  <c r="L12"/>
  <c r="L24" s="1"/>
  <c r="M12"/>
  <c r="M24" s="1"/>
  <c r="N12"/>
  <c r="O12"/>
  <c r="P12"/>
  <c r="L13"/>
  <c r="L25" s="1"/>
  <c r="M13"/>
  <c r="M25" s="1"/>
  <c r="N13"/>
  <c r="O13"/>
  <c r="P13"/>
  <c r="L14"/>
  <c r="L26" s="1"/>
  <c r="M14"/>
  <c r="N14"/>
  <c r="O14"/>
  <c r="P14"/>
  <c r="L15"/>
  <c r="L27" s="1"/>
  <c r="M15"/>
  <c r="M27" s="1"/>
  <c r="N15"/>
  <c r="O15"/>
  <c r="P15"/>
  <c r="L16"/>
  <c r="L28" s="1"/>
  <c r="M16"/>
  <c r="M28" s="1"/>
  <c r="N16"/>
  <c r="O16"/>
  <c r="P16"/>
  <c r="M7"/>
  <c r="M19" s="1"/>
  <c r="N7"/>
  <c r="O7"/>
  <c r="P7"/>
  <c r="L7"/>
  <c r="L19" s="1"/>
  <c r="C17"/>
  <c r="C29" s="1"/>
  <c r="D17"/>
  <c r="E17"/>
  <c r="F17"/>
  <c r="G17"/>
  <c r="H17"/>
  <c r="H29" s="1"/>
  <c r="I17"/>
  <c r="J17"/>
  <c r="K17"/>
  <c r="B17"/>
  <c r="B29" s="1"/>
  <c r="B62" i="23"/>
  <c r="C62"/>
  <c r="D62"/>
  <c r="E62"/>
  <c r="F62"/>
  <c r="G62"/>
  <c r="H62"/>
  <c r="I62"/>
  <c r="B63"/>
  <c r="C63"/>
  <c r="D63"/>
  <c r="E63"/>
  <c r="F63"/>
  <c r="G63"/>
  <c r="H63"/>
  <c r="I63"/>
  <c r="B64"/>
  <c r="C64"/>
  <c r="D64"/>
  <c r="E64"/>
  <c r="F64"/>
  <c r="G64"/>
  <c r="H64"/>
  <c r="I64"/>
  <c r="B65"/>
  <c r="C65"/>
  <c r="D65"/>
  <c r="E65"/>
  <c r="F65"/>
  <c r="G65"/>
  <c r="H65"/>
  <c r="I65"/>
  <c r="B66"/>
  <c r="C66"/>
  <c r="D66"/>
  <c r="E66"/>
  <c r="F66"/>
  <c r="G66"/>
  <c r="H66"/>
  <c r="I66"/>
  <c r="B67"/>
  <c r="C67"/>
  <c r="D67"/>
  <c r="E67"/>
  <c r="F67"/>
  <c r="G67"/>
  <c r="H67"/>
  <c r="I67"/>
  <c r="B68"/>
  <c r="C68"/>
  <c r="D68"/>
  <c r="E68"/>
  <c r="F68"/>
  <c r="G68"/>
  <c r="H68"/>
  <c r="I68"/>
  <c r="B69"/>
  <c r="C69"/>
  <c r="D69"/>
  <c r="E69"/>
  <c r="F69"/>
  <c r="G69"/>
  <c r="H69"/>
  <c r="I69"/>
  <c r="B70"/>
  <c r="C70"/>
  <c r="D70"/>
  <c r="E70"/>
  <c r="F70"/>
  <c r="G70"/>
  <c r="H70"/>
  <c r="I70"/>
  <c r="C61"/>
  <c r="D61"/>
  <c r="E61"/>
  <c r="F61"/>
  <c r="G61"/>
  <c r="H61"/>
  <c r="I61"/>
  <c r="B45"/>
  <c r="C45"/>
  <c r="D45"/>
  <c r="E45"/>
  <c r="F45"/>
  <c r="G45"/>
  <c r="H45"/>
  <c r="I45"/>
  <c r="F46"/>
  <c r="G46"/>
  <c r="H46"/>
  <c r="I46"/>
  <c r="F47"/>
  <c r="G47"/>
  <c r="H47"/>
  <c r="I47"/>
  <c r="F52"/>
  <c r="G52"/>
  <c r="H52"/>
  <c r="I52"/>
  <c r="B53"/>
  <c r="C53"/>
  <c r="D53"/>
  <c r="E53"/>
  <c r="F44"/>
  <c r="G44"/>
  <c r="H44"/>
  <c r="I44"/>
  <c r="B33"/>
  <c r="C33"/>
  <c r="D33"/>
  <c r="E33"/>
  <c r="F33"/>
  <c r="G33"/>
  <c r="H33"/>
  <c r="I33"/>
  <c r="F34"/>
  <c r="G34"/>
  <c r="H34"/>
  <c r="I34"/>
  <c r="F35"/>
  <c r="G35"/>
  <c r="H35"/>
  <c r="I35"/>
  <c r="F40"/>
  <c r="G40"/>
  <c r="H40"/>
  <c r="I40"/>
  <c r="B41"/>
  <c r="C41"/>
  <c r="D41"/>
  <c r="E41"/>
  <c r="F32"/>
  <c r="G32"/>
  <c r="H32"/>
  <c r="I32"/>
  <c r="B21"/>
  <c r="C21"/>
  <c r="D21"/>
  <c r="E21"/>
  <c r="F21"/>
  <c r="G21"/>
  <c r="H21"/>
  <c r="I21"/>
  <c r="F22"/>
  <c r="G22"/>
  <c r="H22"/>
  <c r="I22"/>
  <c r="F23"/>
  <c r="G23"/>
  <c r="H23"/>
  <c r="I23"/>
  <c r="F28"/>
  <c r="G28"/>
  <c r="H28"/>
  <c r="I28"/>
  <c r="B29"/>
  <c r="C29"/>
  <c r="D29"/>
  <c r="E29"/>
  <c r="M18"/>
  <c r="L18"/>
  <c r="K18"/>
  <c r="J18"/>
  <c r="I18"/>
  <c r="H18"/>
  <c r="G18"/>
  <c r="F18"/>
  <c r="E18"/>
  <c r="D18"/>
  <c r="C18"/>
  <c r="B18"/>
  <c r="C17"/>
  <c r="C87" s="1"/>
  <c r="D17"/>
  <c r="D87" s="1"/>
  <c r="E17"/>
  <c r="E71" s="1"/>
  <c r="F17"/>
  <c r="F25" s="1"/>
  <c r="G17"/>
  <c r="G87" s="1"/>
  <c r="H17"/>
  <c r="H87" s="1"/>
  <c r="I17"/>
  <c r="I71" s="1"/>
  <c r="B17"/>
  <c r="B87" s="1"/>
  <c r="J8"/>
  <c r="J45" s="1"/>
  <c r="K8"/>
  <c r="K62" s="1"/>
  <c r="L8"/>
  <c r="L62" s="1"/>
  <c r="M8"/>
  <c r="M62" s="1"/>
  <c r="J9"/>
  <c r="J79" s="1"/>
  <c r="K9"/>
  <c r="K79" s="1"/>
  <c r="L9"/>
  <c r="L79" s="1"/>
  <c r="M9"/>
  <c r="M63" s="1"/>
  <c r="J10"/>
  <c r="J80" s="1"/>
  <c r="K10"/>
  <c r="K80" s="1"/>
  <c r="L10"/>
  <c r="L80" s="1"/>
  <c r="M10"/>
  <c r="M64" s="1"/>
  <c r="J11"/>
  <c r="J81" s="1"/>
  <c r="K11"/>
  <c r="K81" s="1"/>
  <c r="L11"/>
  <c r="L81" s="1"/>
  <c r="M11"/>
  <c r="M65" s="1"/>
  <c r="J12"/>
  <c r="F37" s="1"/>
  <c r="K12"/>
  <c r="K82" s="1"/>
  <c r="L12"/>
  <c r="L82" s="1"/>
  <c r="M12"/>
  <c r="M66" s="1"/>
  <c r="J13"/>
  <c r="J83" s="1"/>
  <c r="K13"/>
  <c r="K83" s="1"/>
  <c r="L13"/>
  <c r="L83" s="1"/>
  <c r="M13"/>
  <c r="M67" s="1"/>
  <c r="J14"/>
  <c r="J84" s="1"/>
  <c r="K14"/>
  <c r="K84" s="1"/>
  <c r="L14"/>
  <c r="L84" s="1"/>
  <c r="M14"/>
  <c r="M68" s="1"/>
  <c r="J15"/>
  <c r="J85" s="1"/>
  <c r="K15"/>
  <c r="K85" s="1"/>
  <c r="L15"/>
  <c r="L85" s="1"/>
  <c r="M15"/>
  <c r="M69" s="1"/>
  <c r="J16"/>
  <c r="J86" s="1"/>
  <c r="K16"/>
  <c r="K86" s="1"/>
  <c r="L16"/>
  <c r="L86" s="1"/>
  <c r="M16"/>
  <c r="M70" s="1"/>
  <c r="K7"/>
  <c r="K61" s="1"/>
  <c r="L7"/>
  <c r="L61" s="1"/>
  <c r="M7"/>
  <c r="J7"/>
  <c r="J61" s="1"/>
  <c r="B24" i="22"/>
  <c r="C24"/>
  <c r="D24"/>
  <c r="E24"/>
  <c r="F24"/>
  <c r="G24"/>
  <c r="H24"/>
  <c r="I24"/>
  <c r="J24"/>
  <c r="K24"/>
  <c r="B25"/>
  <c r="C25"/>
  <c r="D25"/>
  <c r="E25"/>
  <c r="F25"/>
  <c r="G25"/>
  <c r="H25"/>
  <c r="I25"/>
  <c r="J25"/>
  <c r="K25"/>
  <c r="B26"/>
  <c r="C26"/>
  <c r="D26"/>
  <c r="E26"/>
  <c r="F26"/>
  <c r="G26"/>
  <c r="H26"/>
  <c r="I26"/>
  <c r="J26"/>
  <c r="K26"/>
  <c r="B27"/>
  <c r="C27"/>
  <c r="D27"/>
  <c r="E27"/>
  <c r="F27"/>
  <c r="G27"/>
  <c r="H27"/>
  <c r="I27"/>
  <c r="J27"/>
  <c r="K27"/>
  <c r="B28"/>
  <c r="C28"/>
  <c r="D28"/>
  <c r="E28"/>
  <c r="F28"/>
  <c r="G28"/>
  <c r="H28"/>
  <c r="I28"/>
  <c r="J28"/>
  <c r="K28"/>
  <c r="B29"/>
  <c r="C29"/>
  <c r="D29"/>
  <c r="E29"/>
  <c r="F29"/>
  <c r="G29"/>
  <c r="H29"/>
  <c r="I29"/>
  <c r="J29"/>
  <c r="K29"/>
  <c r="B30"/>
  <c r="C30"/>
  <c r="D30"/>
  <c r="E30"/>
  <c r="F30"/>
  <c r="G30"/>
  <c r="H30"/>
  <c r="I30"/>
  <c r="J30"/>
  <c r="K30"/>
  <c r="B31"/>
  <c r="C31"/>
  <c r="D31"/>
  <c r="E31"/>
  <c r="F31"/>
  <c r="G31"/>
  <c r="H31"/>
  <c r="I31"/>
  <c r="J31"/>
  <c r="K31"/>
  <c r="B32"/>
  <c r="C32"/>
  <c r="D32"/>
  <c r="E32"/>
  <c r="F32"/>
  <c r="G32"/>
  <c r="H32"/>
  <c r="I32"/>
  <c r="J32"/>
  <c r="K32"/>
  <c r="G23"/>
  <c r="H23"/>
  <c r="I23"/>
  <c r="J23"/>
  <c r="K23"/>
  <c r="F23"/>
  <c r="E23"/>
  <c r="D23"/>
  <c r="C23"/>
  <c r="B23"/>
  <c r="C17"/>
  <c r="C33" s="1"/>
  <c r="D17"/>
  <c r="E17"/>
  <c r="F17"/>
  <c r="G17"/>
  <c r="G33" s="1"/>
  <c r="H17"/>
  <c r="H33" s="1"/>
  <c r="I17"/>
  <c r="J17"/>
  <c r="K17"/>
  <c r="B17"/>
  <c r="B33" s="1"/>
  <c r="L8"/>
  <c r="L24" s="1"/>
  <c r="M8"/>
  <c r="M24" s="1"/>
  <c r="N8"/>
  <c r="O8"/>
  <c r="P8"/>
  <c r="L9"/>
  <c r="L25" s="1"/>
  <c r="M9"/>
  <c r="M25" s="1"/>
  <c r="N9"/>
  <c r="O9"/>
  <c r="P9"/>
  <c r="L10"/>
  <c r="M10"/>
  <c r="M26" s="1"/>
  <c r="N10"/>
  <c r="O10"/>
  <c r="P10"/>
  <c r="L11"/>
  <c r="L27" s="1"/>
  <c r="M11"/>
  <c r="M27" s="1"/>
  <c r="N11"/>
  <c r="O11"/>
  <c r="P11"/>
  <c r="L12"/>
  <c r="L28" s="1"/>
  <c r="M12"/>
  <c r="M28" s="1"/>
  <c r="N12"/>
  <c r="O12"/>
  <c r="P12"/>
  <c r="L13"/>
  <c r="L29" s="1"/>
  <c r="M13"/>
  <c r="M29" s="1"/>
  <c r="N13"/>
  <c r="O13"/>
  <c r="P13"/>
  <c r="L14"/>
  <c r="L30" s="1"/>
  <c r="M14"/>
  <c r="M30" s="1"/>
  <c r="N14"/>
  <c r="O14"/>
  <c r="P14"/>
  <c r="L15"/>
  <c r="L31" s="1"/>
  <c r="M15"/>
  <c r="M31" s="1"/>
  <c r="N15"/>
  <c r="O15"/>
  <c r="P15"/>
  <c r="L16"/>
  <c r="L32" s="1"/>
  <c r="M16"/>
  <c r="M32" s="1"/>
  <c r="N16"/>
  <c r="O16"/>
  <c r="P16"/>
  <c r="M7"/>
  <c r="M23" s="1"/>
  <c r="N7"/>
  <c r="O7"/>
  <c r="P7"/>
  <c r="L7"/>
  <c r="L23" s="1"/>
  <c r="F45" i="21"/>
  <c r="G45"/>
  <c r="H45"/>
  <c r="I45"/>
  <c r="F33"/>
  <c r="G33"/>
  <c r="H33"/>
  <c r="I33"/>
  <c r="F21"/>
  <c r="G21"/>
  <c r="H21"/>
  <c r="I21"/>
  <c r="C18"/>
  <c r="D18"/>
  <c r="E18"/>
  <c r="F18"/>
  <c r="G18"/>
  <c r="H18"/>
  <c r="I18"/>
  <c r="J18"/>
  <c r="K18"/>
  <c r="L18"/>
  <c r="M18"/>
  <c r="B18"/>
  <c r="C17"/>
  <c r="C21" s="1"/>
  <c r="D17"/>
  <c r="D71" s="1"/>
  <c r="E17"/>
  <c r="E87" s="1"/>
  <c r="F17"/>
  <c r="F87" s="1"/>
  <c r="G17"/>
  <c r="G22" s="1"/>
  <c r="H17"/>
  <c r="H71" s="1"/>
  <c r="I17"/>
  <c r="I87" s="1"/>
  <c r="B17"/>
  <c r="B21" s="1"/>
  <c r="J8"/>
  <c r="J78" s="1"/>
  <c r="K8"/>
  <c r="K78" s="1"/>
  <c r="L8"/>
  <c r="L78" s="1"/>
  <c r="M8"/>
  <c r="M78" s="1"/>
  <c r="J9"/>
  <c r="J79" s="1"/>
  <c r="K9"/>
  <c r="K79" s="1"/>
  <c r="L9"/>
  <c r="L79" s="1"/>
  <c r="M9"/>
  <c r="M63" s="1"/>
  <c r="J10"/>
  <c r="J64" s="1"/>
  <c r="K10"/>
  <c r="K80" s="1"/>
  <c r="L10"/>
  <c r="L80" s="1"/>
  <c r="M10"/>
  <c r="M64" s="1"/>
  <c r="J11"/>
  <c r="J81" s="1"/>
  <c r="K11"/>
  <c r="K81" s="1"/>
  <c r="L11"/>
  <c r="L65" s="1"/>
  <c r="M11"/>
  <c r="M81" s="1"/>
  <c r="J12"/>
  <c r="J82" s="1"/>
  <c r="K12"/>
  <c r="K82" s="1"/>
  <c r="L12"/>
  <c r="L66" s="1"/>
  <c r="M12"/>
  <c r="M82" s="1"/>
  <c r="J13"/>
  <c r="J67" s="1"/>
  <c r="K13"/>
  <c r="K83" s="1"/>
  <c r="L13"/>
  <c r="L67" s="1"/>
  <c r="M13"/>
  <c r="M83" s="1"/>
  <c r="J14"/>
  <c r="J84" s="1"/>
  <c r="K14"/>
  <c r="K84" s="1"/>
  <c r="L14"/>
  <c r="L68" s="1"/>
  <c r="M14"/>
  <c r="M68" s="1"/>
  <c r="J15"/>
  <c r="J69" s="1"/>
  <c r="K15"/>
  <c r="K85" s="1"/>
  <c r="L15"/>
  <c r="L69" s="1"/>
  <c r="M15"/>
  <c r="M85" s="1"/>
  <c r="J16"/>
  <c r="J86" s="1"/>
  <c r="K16"/>
  <c r="K86" s="1"/>
  <c r="L16"/>
  <c r="L70" s="1"/>
  <c r="M16"/>
  <c r="M70" s="1"/>
  <c r="K7"/>
  <c r="K77" s="1"/>
  <c r="L7"/>
  <c r="L77" s="1"/>
  <c r="M7"/>
  <c r="M77" s="1"/>
  <c r="J7"/>
  <c r="J77" s="1"/>
  <c r="C17" i="20"/>
  <c r="D17"/>
  <c r="E17"/>
  <c r="F17"/>
  <c r="G17"/>
  <c r="H17"/>
  <c r="I17"/>
  <c r="J17"/>
  <c r="K17"/>
  <c r="B17"/>
  <c r="L8"/>
  <c r="M8"/>
  <c r="M20" s="1"/>
  <c r="N8"/>
  <c r="O8"/>
  <c r="P8"/>
  <c r="L9"/>
  <c r="L21" s="1"/>
  <c r="M9"/>
  <c r="N9"/>
  <c r="O9"/>
  <c r="P9"/>
  <c r="L10"/>
  <c r="M10"/>
  <c r="N10"/>
  <c r="O10"/>
  <c r="O22" s="1"/>
  <c r="P10"/>
  <c r="L11"/>
  <c r="M11"/>
  <c r="N11"/>
  <c r="O11"/>
  <c r="O23" s="1"/>
  <c r="P11"/>
  <c r="L12"/>
  <c r="M12"/>
  <c r="M24" s="1"/>
  <c r="N12"/>
  <c r="N24" s="1"/>
  <c r="O12"/>
  <c r="P12"/>
  <c r="L13"/>
  <c r="L25" s="1"/>
  <c r="M13"/>
  <c r="N13"/>
  <c r="O13"/>
  <c r="P13"/>
  <c r="L14"/>
  <c r="M14"/>
  <c r="N14"/>
  <c r="O14"/>
  <c r="O26" s="1"/>
  <c r="P14"/>
  <c r="L15"/>
  <c r="M15"/>
  <c r="N15"/>
  <c r="N27" s="1"/>
  <c r="O15"/>
  <c r="O27" s="1"/>
  <c r="P15"/>
  <c r="L16"/>
  <c r="M16"/>
  <c r="M28" s="1"/>
  <c r="N16"/>
  <c r="N28" s="1"/>
  <c r="O16"/>
  <c r="P16"/>
  <c r="M7"/>
  <c r="M19" s="1"/>
  <c r="N7"/>
  <c r="O7"/>
  <c r="P7"/>
  <c r="L7"/>
  <c r="L19" s="1"/>
  <c r="C18" i="19"/>
  <c r="D18"/>
  <c r="E18"/>
  <c r="F18"/>
  <c r="G18"/>
  <c r="H18"/>
  <c r="I18"/>
  <c r="J18"/>
  <c r="K18"/>
  <c r="L18"/>
  <c r="M18"/>
  <c r="B18"/>
  <c r="C17"/>
  <c r="C87" s="1"/>
  <c r="D17"/>
  <c r="D71" s="1"/>
  <c r="E17"/>
  <c r="E87" s="1"/>
  <c r="F17"/>
  <c r="F71" s="1"/>
  <c r="G17"/>
  <c r="G71" s="1"/>
  <c r="H17"/>
  <c r="H71" s="1"/>
  <c r="I17"/>
  <c r="I87" s="1"/>
  <c r="B17"/>
  <c r="B87" s="1"/>
  <c r="J8"/>
  <c r="J33" s="1"/>
  <c r="K8"/>
  <c r="K62" s="1"/>
  <c r="L8"/>
  <c r="L33" s="1"/>
  <c r="M8"/>
  <c r="M78" s="1"/>
  <c r="J9"/>
  <c r="J79" s="1"/>
  <c r="K9"/>
  <c r="K63" s="1"/>
  <c r="L9"/>
  <c r="L79" s="1"/>
  <c r="M9"/>
  <c r="M79" s="1"/>
  <c r="J10"/>
  <c r="J80" s="1"/>
  <c r="K10"/>
  <c r="K80" s="1"/>
  <c r="L10"/>
  <c r="L35" s="1"/>
  <c r="M10"/>
  <c r="M80" s="1"/>
  <c r="J11"/>
  <c r="J81" s="1"/>
  <c r="K11"/>
  <c r="K81" s="1"/>
  <c r="L11"/>
  <c r="L36" s="1"/>
  <c r="M11"/>
  <c r="M36" s="1"/>
  <c r="J12"/>
  <c r="J82" s="1"/>
  <c r="K12"/>
  <c r="K82" s="1"/>
  <c r="L12"/>
  <c r="D37" s="1"/>
  <c r="M12"/>
  <c r="E37" s="1"/>
  <c r="J13"/>
  <c r="J83" s="1"/>
  <c r="K13"/>
  <c r="K83" s="1"/>
  <c r="L13"/>
  <c r="L83" s="1"/>
  <c r="M13"/>
  <c r="M83" s="1"/>
  <c r="J14"/>
  <c r="J84" s="1"/>
  <c r="K14"/>
  <c r="K84" s="1"/>
  <c r="L14"/>
  <c r="H39" s="1"/>
  <c r="M14"/>
  <c r="M84" s="1"/>
  <c r="J15"/>
  <c r="J28" s="1"/>
  <c r="K15"/>
  <c r="K85" s="1"/>
  <c r="L15"/>
  <c r="L40" s="1"/>
  <c r="M15"/>
  <c r="M40" s="1"/>
  <c r="J16"/>
  <c r="J70" s="1"/>
  <c r="K16"/>
  <c r="K86" s="1"/>
  <c r="L16"/>
  <c r="L86" s="1"/>
  <c r="M16"/>
  <c r="M86" s="1"/>
  <c r="K7"/>
  <c r="K77" s="1"/>
  <c r="L7"/>
  <c r="L77" s="1"/>
  <c r="M7"/>
  <c r="M32" s="1"/>
  <c r="J7"/>
  <c r="J32" s="1"/>
  <c r="C17" i="18"/>
  <c r="D17"/>
  <c r="E17"/>
  <c r="F17"/>
  <c r="G17"/>
  <c r="H17"/>
  <c r="I17"/>
  <c r="J17"/>
  <c r="K17"/>
  <c r="B17"/>
  <c r="L8"/>
  <c r="M8"/>
  <c r="M20" s="1"/>
  <c r="N8"/>
  <c r="O8"/>
  <c r="P8"/>
  <c r="L9"/>
  <c r="L21" s="1"/>
  <c r="M9"/>
  <c r="N9"/>
  <c r="O9"/>
  <c r="P9"/>
  <c r="L10"/>
  <c r="M10"/>
  <c r="N10"/>
  <c r="O10"/>
  <c r="P10"/>
  <c r="L11"/>
  <c r="L23" s="1"/>
  <c r="M11"/>
  <c r="N11"/>
  <c r="O11"/>
  <c r="P11"/>
  <c r="L12"/>
  <c r="M12"/>
  <c r="M24" s="1"/>
  <c r="N12"/>
  <c r="O12"/>
  <c r="P12"/>
  <c r="L13"/>
  <c r="L25" s="1"/>
  <c r="M13"/>
  <c r="N13"/>
  <c r="O13"/>
  <c r="P13"/>
  <c r="L14"/>
  <c r="M14"/>
  <c r="N14"/>
  <c r="O14"/>
  <c r="P14"/>
  <c r="L15"/>
  <c r="L27" s="1"/>
  <c r="M15"/>
  <c r="N15"/>
  <c r="O15"/>
  <c r="P15"/>
  <c r="L16"/>
  <c r="M16"/>
  <c r="M28" s="1"/>
  <c r="N16"/>
  <c r="O16"/>
  <c r="P16"/>
  <c r="M7"/>
  <c r="M19" s="1"/>
  <c r="N7"/>
  <c r="O7"/>
  <c r="P7"/>
  <c r="L7"/>
  <c r="L19" s="1"/>
  <c r="C18" i="17"/>
  <c r="D18"/>
  <c r="E18"/>
  <c r="F18"/>
  <c r="G18"/>
  <c r="H18"/>
  <c r="I18"/>
  <c r="J18"/>
  <c r="K18"/>
  <c r="L18"/>
  <c r="M18"/>
  <c r="B18"/>
  <c r="C17"/>
  <c r="C87" s="1"/>
  <c r="D17"/>
  <c r="D87" s="1"/>
  <c r="E17"/>
  <c r="E30" s="1"/>
  <c r="F17"/>
  <c r="F87" s="1"/>
  <c r="G17"/>
  <c r="G30" s="1"/>
  <c r="H17"/>
  <c r="H87" s="1"/>
  <c r="I17"/>
  <c r="I87" s="1"/>
  <c r="B17"/>
  <c r="B71" s="1"/>
  <c r="J8"/>
  <c r="J62" s="1"/>
  <c r="K8"/>
  <c r="K78" s="1"/>
  <c r="L8"/>
  <c r="L62" s="1"/>
  <c r="M8"/>
  <c r="M62" s="1"/>
  <c r="J9"/>
  <c r="J63" s="1"/>
  <c r="K9"/>
  <c r="K79" s="1"/>
  <c r="L9"/>
  <c r="L63" s="1"/>
  <c r="M9"/>
  <c r="M63" s="1"/>
  <c r="J10"/>
  <c r="J80" s="1"/>
  <c r="K10"/>
  <c r="K80" s="1"/>
  <c r="L10"/>
  <c r="L64" s="1"/>
  <c r="M10"/>
  <c r="M80" s="1"/>
  <c r="J11"/>
  <c r="J81" s="1"/>
  <c r="K11"/>
  <c r="K81" s="1"/>
  <c r="L11"/>
  <c r="L36" s="1"/>
  <c r="M11"/>
  <c r="M81" s="1"/>
  <c r="J12"/>
  <c r="J82" s="1"/>
  <c r="K12"/>
  <c r="K82" s="1"/>
  <c r="L12"/>
  <c r="L66" s="1"/>
  <c r="M12"/>
  <c r="M66" s="1"/>
  <c r="J13"/>
  <c r="J83" s="1"/>
  <c r="K13"/>
  <c r="K83" s="1"/>
  <c r="L13"/>
  <c r="D38" s="1"/>
  <c r="M13"/>
  <c r="M67" s="1"/>
  <c r="J14"/>
  <c r="J84" s="1"/>
  <c r="K14"/>
  <c r="K84" s="1"/>
  <c r="L14"/>
  <c r="H39" s="1"/>
  <c r="M14"/>
  <c r="M84" s="1"/>
  <c r="J15"/>
  <c r="J85" s="1"/>
  <c r="K15"/>
  <c r="K85" s="1"/>
  <c r="L15"/>
  <c r="L69" s="1"/>
  <c r="M15"/>
  <c r="M85" s="1"/>
  <c r="J16"/>
  <c r="J86" s="1"/>
  <c r="K16"/>
  <c r="K86" s="1"/>
  <c r="L16"/>
  <c r="L70" s="1"/>
  <c r="M16"/>
  <c r="M70" s="1"/>
  <c r="K7"/>
  <c r="K17" s="1"/>
  <c r="K87" s="1"/>
  <c r="L7"/>
  <c r="L77" s="1"/>
  <c r="M7"/>
  <c r="M61" s="1"/>
  <c r="J7"/>
  <c r="J61" s="1"/>
  <c r="C17" i="16"/>
  <c r="D17"/>
  <c r="E17"/>
  <c r="F17"/>
  <c r="G17"/>
  <c r="H17"/>
  <c r="I17"/>
  <c r="I29" s="1"/>
  <c r="J17"/>
  <c r="K17"/>
  <c r="B17"/>
  <c r="B29" s="1"/>
  <c r="L8"/>
  <c r="M8"/>
  <c r="M20" s="1"/>
  <c r="N8"/>
  <c r="O8"/>
  <c r="P8"/>
  <c r="L9"/>
  <c r="L21" s="1"/>
  <c r="M9"/>
  <c r="N9"/>
  <c r="O9"/>
  <c r="P9"/>
  <c r="L10"/>
  <c r="M10"/>
  <c r="N10"/>
  <c r="O10"/>
  <c r="P10"/>
  <c r="L11"/>
  <c r="L23" s="1"/>
  <c r="M11"/>
  <c r="N11"/>
  <c r="O11"/>
  <c r="P11"/>
  <c r="L12"/>
  <c r="M12"/>
  <c r="M24" s="1"/>
  <c r="N12"/>
  <c r="O12"/>
  <c r="P12"/>
  <c r="L13"/>
  <c r="M13"/>
  <c r="N13"/>
  <c r="O13"/>
  <c r="P13"/>
  <c r="L14"/>
  <c r="M14"/>
  <c r="N14"/>
  <c r="O14"/>
  <c r="P14"/>
  <c r="L15"/>
  <c r="L27" s="1"/>
  <c r="M15"/>
  <c r="N15"/>
  <c r="O15"/>
  <c r="P15"/>
  <c r="L16"/>
  <c r="M16"/>
  <c r="M28" s="1"/>
  <c r="N16"/>
  <c r="O16"/>
  <c r="P16"/>
  <c r="M7"/>
  <c r="N7"/>
  <c r="O7"/>
  <c r="P7"/>
  <c r="L7"/>
  <c r="L19" s="1"/>
  <c r="E71" i="33"/>
  <c r="D71"/>
  <c r="B71"/>
  <c r="M70"/>
  <c r="L70"/>
  <c r="I70"/>
  <c r="H70"/>
  <c r="G70"/>
  <c r="F70"/>
  <c r="E70"/>
  <c r="D70"/>
  <c r="C70"/>
  <c r="B70"/>
  <c r="M69"/>
  <c r="L69"/>
  <c r="I69"/>
  <c r="H69"/>
  <c r="G69"/>
  <c r="F69"/>
  <c r="E69"/>
  <c r="D69"/>
  <c r="C69"/>
  <c r="B69"/>
  <c r="M68"/>
  <c r="K68"/>
  <c r="I68"/>
  <c r="H68"/>
  <c r="G68"/>
  <c r="F68"/>
  <c r="E68"/>
  <c r="D68"/>
  <c r="C68"/>
  <c r="B68"/>
  <c r="M67"/>
  <c r="L67"/>
  <c r="K67"/>
  <c r="I67"/>
  <c r="H67"/>
  <c r="G67"/>
  <c r="F67"/>
  <c r="E67"/>
  <c r="D67"/>
  <c r="C67"/>
  <c r="B67"/>
  <c r="M66"/>
  <c r="L66"/>
  <c r="I66"/>
  <c r="H66"/>
  <c r="G66"/>
  <c r="F66"/>
  <c r="E66"/>
  <c r="D66"/>
  <c r="C66"/>
  <c r="B66"/>
  <c r="M65"/>
  <c r="L65"/>
  <c r="I65"/>
  <c r="H65"/>
  <c r="G65"/>
  <c r="F65"/>
  <c r="E65"/>
  <c r="D65"/>
  <c r="C65"/>
  <c r="B65"/>
  <c r="M64"/>
  <c r="L64"/>
  <c r="K64"/>
  <c r="I64"/>
  <c r="H64"/>
  <c r="G64"/>
  <c r="F64"/>
  <c r="E64"/>
  <c r="D64"/>
  <c r="C64"/>
  <c r="B64"/>
  <c r="M63"/>
  <c r="L63"/>
  <c r="K63"/>
  <c r="I63"/>
  <c r="H63"/>
  <c r="G63"/>
  <c r="F63"/>
  <c r="E63"/>
  <c r="D63"/>
  <c r="C63"/>
  <c r="B63"/>
  <c r="M62"/>
  <c r="L62"/>
  <c r="I62"/>
  <c r="H62"/>
  <c r="G62"/>
  <c r="F62"/>
  <c r="E62"/>
  <c r="D62"/>
  <c r="C62"/>
  <c r="B62"/>
  <c r="M61"/>
  <c r="L61"/>
  <c r="J61"/>
  <c r="I61"/>
  <c r="H61"/>
  <c r="G61"/>
  <c r="F61"/>
  <c r="E61"/>
  <c r="D61"/>
  <c r="C61"/>
  <c r="B61"/>
  <c r="I71" i="31"/>
  <c r="H71"/>
  <c r="F71"/>
  <c r="E71"/>
  <c r="D71"/>
  <c r="B71"/>
  <c r="M70"/>
  <c r="L70"/>
  <c r="K70"/>
  <c r="I70"/>
  <c r="H70"/>
  <c r="G70"/>
  <c r="F70"/>
  <c r="E70"/>
  <c r="D70"/>
  <c r="C70"/>
  <c r="B70"/>
  <c r="M69"/>
  <c r="L69"/>
  <c r="K69"/>
  <c r="I69"/>
  <c r="H69"/>
  <c r="G69"/>
  <c r="F69"/>
  <c r="E69"/>
  <c r="D69"/>
  <c r="C69"/>
  <c r="B69"/>
  <c r="M68"/>
  <c r="L68"/>
  <c r="K68"/>
  <c r="I68"/>
  <c r="H68"/>
  <c r="G68"/>
  <c r="F68"/>
  <c r="E68"/>
  <c r="D68"/>
  <c r="C68"/>
  <c r="B68"/>
  <c r="M67"/>
  <c r="L67"/>
  <c r="K67"/>
  <c r="I67"/>
  <c r="H67"/>
  <c r="G67"/>
  <c r="F67"/>
  <c r="E67"/>
  <c r="D67"/>
  <c r="C67"/>
  <c r="B67"/>
  <c r="M66"/>
  <c r="L66"/>
  <c r="K66"/>
  <c r="I66"/>
  <c r="H66"/>
  <c r="G66"/>
  <c r="F66"/>
  <c r="E66"/>
  <c r="D66"/>
  <c r="C66"/>
  <c r="B66"/>
  <c r="M65"/>
  <c r="L65"/>
  <c r="K65"/>
  <c r="I65"/>
  <c r="H65"/>
  <c r="G65"/>
  <c r="F65"/>
  <c r="E65"/>
  <c r="D65"/>
  <c r="C65"/>
  <c r="B65"/>
  <c r="M64"/>
  <c r="L64"/>
  <c r="K64"/>
  <c r="I64"/>
  <c r="H64"/>
  <c r="G64"/>
  <c r="F64"/>
  <c r="E64"/>
  <c r="D64"/>
  <c r="C64"/>
  <c r="B64"/>
  <c r="M63"/>
  <c r="L63"/>
  <c r="K63"/>
  <c r="I63"/>
  <c r="H63"/>
  <c r="G63"/>
  <c r="F63"/>
  <c r="E63"/>
  <c r="D63"/>
  <c r="C63"/>
  <c r="B63"/>
  <c r="M62"/>
  <c r="L62"/>
  <c r="K62"/>
  <c r="I62"/>
  <c r="H62"/>
  <c r="G62"/>
  <c r="F62"/>
  <c r="E62"/>
  <c r="D62"/>
  <c r="C62"/>
  <c r="B62"/>
  <c r="M61"/>
  <c r="L61"/>
  <c r="J61"/>
  <c r="I61"/>
  <c r="H61"/>
  <c r="G61"/>
  <c r="F61"/>
  <c r="E61"/>
  <c r="D61"/>
  <c r="C61"/>
  <c r="B61"/>
  <c r="I71" i="29"/>
  <c r="H71"/>
  <c r="F71"/>
  <c r="E71"/>
  <c r="D71"/>
  <c r="B71"/>
  <c r="M70"/>
  <c r="L70"/>
  <c r="K70"/>
  <c r="I70"/>
  <c r="H70"/>
  <c r="G70"/>
  <c r="F70"/>
  <c r="E70"/>
  <c r="D70"/>
  <c r="C70"/>
  <c r="B70"/>
  <c r="M69"/>
  <c r="L69"/>
  <c r="K69"/>
  <c r="I69"/>
  <c r="H69"/>
  <c r="G69"/>
  <c r="F69"/>
  <c r="E69"/>
  <c r="D69"/>
  <c r="C69"/>
  <c r="B69"/>
  <c r="M68"/>
  <c r="L68"/>
  <c r="K68"/>
  <c r="I68"/>
  <c r="H68"/>
  <c r="G68"/>
  <c r="F68"/>
  <c r="E68"/>
  <c r="D68"/>
  <c r="C68"/>
  <c r="B68"/>
  <c r="M67"/>
  <c r="L67"/>
  <c r="K67"/>
  <c r="I67"/>
  <c r="H67"/>
  <c r="G67"/>
  <c r="F67"/>
  <c r="E67"/>
  <c r="D67"/>
  <c r="C67"/>
  <c r="B67"/>
  <c r="M66"/>
  <c r="L66"/>
  <c r="K66"/>
  <c r="I66"/>
  <c r="H66"/>
  <c r="G66"/>
  <c r="F66"/>
  <c r="E66"/>
  <c r="D66"/>
  <c r="C66"/>
  <c r="B66"/>
  <c r="M65"/>
  <c r="L65"/>
  <c r="K65"/>
  <c r="I65"/>
  <c r="H65"/>
  <c r="G65"/>
  <c r="F65"/>
  <c r="E65"/>
  <c r="D65"/>
  <c r="C65"/>
  <c r="B65"/>
  <c r="M64"/>
  <c r="L64"/>
  <c r="K64"/>
  <c r="I64"/>
  <c r="H64"/>
  <c r="G64"/>
  <c r="F64"/>
  <c r="E64"/>
  <c r="D64"/>
  <c r="C64"/>
  <c r="B64"/>
  <c r="M63"/>
  <c r="L63"/>
  <c r="K63"/>
  <c r="I63"/>
  <c r="H63"/>
  <c r="G63"/>
  <c r="F63"/>
  <c r="E63"/>
  <c r="D63"/>
  <c r="C63"/>
  <c r="B63"/>
  <c r="M62"/>
  <c r="L62"/>
  <c r="K62"/>
  <c r="I62"/>
  <c r="H62"/>
  <c r="G62"/>
  <c r="F62"/>
  <c r="E62"/>
  <c r="D62"/>
  <c r="C62"/>
  <c r="B62"/>
  <c r="M61"/>
  <c r="L61"/>
  <c r="J61"/>
  <c r="I61"/>
  <c r="H61"/>
  <c r="G61"/>
  <c r="F61"/>
  <c r="E61"/>
  <c r="D61"/>
  <c r="C61"/>
  <c r="B61"/>
  <c r="I71" i="27"/>
  <c r="H71"/>
  <c r="F71"/>
  <c r="E71"/>
  <c r="D71"/>
  <c r="B71"/>
  <c r="L70"/>
  <c r="K70"/>
  <c r="I70"/>
  <c r="H70"/>
  <c r="G70"/>
  <c r="F70"/>
  <c r="E70"/>
  <c r="D70"/>
  <c r="C70"/>
  <c r="B70"/>
  <c r="L69"/>
  <c r="K69"/>
  <c r="I69"/>
  <c r="H69"/>
  <c r="G69"/>
  <c r="F69"/>
  <c r="E69"/>
  <c r="D69"/>
  <c r="C69"/>
  <c r="B69"/>
  <c r="L68"/>
  <c r="K68"/>
  <c r="I68"/>
  <c r="H68"/>
  <c r="G68"/>
  <c r="F68"/>
  <c r="E68"/>
  <c r="D68"/>
  <c r="C68"/>
  <c r="B68"/>
  <c r="L67"/>
  <c r="K67"/>
  <c r="I67"/>
  <c r="H67"/>
  <c r="G67"/>
  <c r="F67"/>
  <c r="E67"/>
  <c r="D67"/>
  <c r="C67"/>
  <c r="B67"/>
  <c r="L66"/>
  <c r="K66"/>
  <c r="I66"/>
  <c r="H66"/>
  <c r="G66"/>
  <c r="F66"/>
  <c r="E66"/>
  <c r="D66"/>
  <c r="C66"/>
  <c r="B66"/>
  <c r="L65"/>
  <c r="K65"/>
  <c r="I65"/>
  <c r="H65"/>
  <c r="G65"/>
  <c r="F65"/>
  <c r="E65"/>
  <c r="D65"/>
  <c r="C65"/>
  <c r="B65"/>
  <c r="L64"/>
  <c r="K64"/>
  <c r="I64"/>
  <c r="H64"/>
  <c r="G64"/>
  <c r="F64"/>
  <c r="E64"/>
  <c r="D64"/>
  <c r="C64"/>
  <c r="B64"/>
  <c r="L63"/>
  <c r="K63"/>
  <c r="I63"/>
  <c r="H63"/>
  <c r="G63"/>
  <c r="F63"/>
  <c r="E63"/>
  <c r="D63"/>
  <c r="C63"/>
  <c r="B63"/>
  <c r="L62"/>
  <c r="K62"/>
  <c r="I62"/>
  <c r="H62"/>
  <c r="G62"/>
  <c r="F62"/>
  <c r="E62"/>
  <c r="D62"/>
  <c r="C62"/>
  <c r="B62"/>
  <c r="M61"/>
  <c r="L61"/>
  <c r="J61"/>
  <c r="I61"/>
  <c r="H61"/>
  <c r="G61"/>
  <c r="F61"/>
  <c r="E61"/>
  <c r="D61"/>
  <c r="C61"/>
  <c r="B61"/>
  <c r="B61" i="23"/>
  <c r="I70" i="21"/>
  <c r="H70"/>
  <c r="G70"/>
  <c r="F70"/>
  <c r="E70"/>
  <c r="D70"/>
  <c r="C70"/>
  <c r="B70"/>
  <c r="K69"/>
  <c r="I69"/>
  <c r="H69"/>
  <c r="G69"/>
  <c r="F69"/>
  <c r="E69"/>
  <c r="D69"/>
  <c r="C69"/>
  <c r="B69"/>
  <c r="K68"/>
  <c r="J68"/>
  <c r="I68"/>
  <c r="H68"/>
  <c r="G68"/>
  <c r="F68"/>
  <c r="E68"/>
  <c r="D68"/>
  <c r="C68"/>
  <c r="B68"/>
  <c r="K67"/>
  <c r="I67"/>
  <c r="H67"/>
  <c r="G67"/>
  <c r="F67"/>
  <c r="E67"/>
  <c r="D67"/>
  <c r="C67"/>
  <c r="B67"/>
  <c r="M66"/>
  <c r="K66"/>
  <c r="I66"/>
  <c r="H66"/>
  <c r="G66"/>
  <c r="F66"/>
  <c r="E66"/>
  <c r="D66"/>
  <c r="C66"/>
  <c r="B66"/>
  <c r="K65"/>
  <c r="I65"/>
  <c r="H65"/>
  <c r="G65"/>
  <c r="F65"/>
  <c r="E65"/>
  <c r="D65"/>
  <c r="C65"/>
  <c r="B65"/>
  <c r="K64"/>
  <c r="I64"/>
  <c r="H64"/>
  <c r="G64"/>
  <c r="F64"/>
  <c r="E64"/>
  <c r="D64"/>
  <c r="C64"/>
  <c r="B64"/>
  <c r="L63"/>
  <c r="K63"/>
  <c r="I63"/>
  <c r="H63"/>
  <c r="G63"/>
  <c r="F63"/>
  <c r="E63"/>
  <c r="D63"/>
  <c r="C63"/>
  <c r="B63"/>
  <c r="K62"/>
  <c r="I62"/>
  <c r="H62"/>
  <c r="G62"/>
  <c r="F62"/>
  <c r="E62"/>
  <c r="D62"/>
  <c r="C62"/>
  <c r="B62"/>
  <c r="L61"/>
  <c r="I61"/>
  <c r="H61"/>
  <c r="G61"/>
  <c r="F61"/>
  <c r="E61"/>
  <c r="D61"/>
  <c r="C61"/>
  <c r="B61"/>
  <c r="B71" i="19"/>
  <c r="I70"/>
  <c r="H70"/>
  <c r="G70"/>
  <c r="F70"/>
  <c r="E70"/>
  <c r="D70"/>
  <c r="C70"/>
  <c r="B70"/>
  <c r="M69"/>
  <c r="K69"/>
  <c r="I69"/>
  <c r="H69"/>
  <c r="G69"/>
  <c r="F69"/>
  <c r="E69"/>
  <c r="D69"/>
  <c r="C69"/>
  <c r="B69"/>
  <c r="K68"/>
  <c r="I68"/>
  <c r="H68"/>
  <c r="G68"/>
  <c r="F68"/>
  <c r="E68"/>
  <c r="D68"/>
  <c r="C68"/>
  <c r="B68"/>
  <c r="K67"/>
  <c r="I67"/>
  <c r="H67"/>
  <c r="G67"/>
  <c r="F67"/>
  <c r="E67"/>
  <c r="D67"/>
  <c r="C67"/>
  <c r="B67"/>
  <c r="M66"/>
  <c r="K66"/>
  <c r="I66"/>
  <c r="H66"/>
  <c r="G66"/>
  <c r="F66"/>
  <c r="E66"/>
  <c r="D66"/>
  <c r="C66"/>
  <c r="B66"/>
  <c r="M65"/>
  <c r="K65"/>
  <c r="I65"/>
  <c r="H65"/>
  <c r="G65"/>
  <c r="F65"/>
  <c r="E65"/>
  <c r="D65"/>
  <c r="C65"/>
  <c r="B65"/>
  <c r="K64"/>
  <c r="I64"/>
  <c r="H64"/>
  <c r="G64"/>
  <c r="F64"/>
  <c r="E64"/>
  <c r="D64"/>
  <c r="C64"/>
  <c r="B64"/>
  <c r="I63"/>
  <c r="H63"/>
  <c r="G63"/>
  <c r="F63"/>
  <c r="E63"/>
  <c r="D63"/>
  <c r="C63"/>
  <c r="B63"/>
  <c r="M62"/>
  <c r="I62"/>
  <c r="H62"/>
  <c r="G62"/>
  <c r="F62"/>
  <c r="E62"/>
  <c r="D62"/>
  <c r="C62"/>
  <c r="B62"/>
  <c r="L61"/>
  <c r="J61"/>
  <c r="I61"/>
  <c r="H61"/>
  <c r="G61"/>
  <c r="F61"/>
  <c r="E61"/>
  <c r="D61"/>
  <c r="C61"/>
  <c r="B61"/>
  <c r="H71" i="17"/>
  <c r="D71"/>
  <c r="K70"/>
  <c r="I70"/>
  <c r="H70"/>
  <c r="G70"/>
  <c r="F70"/>
  <c r="E70"/>
  <c r="D70"/>
  <c r="C70"/>
  <c r="B70"/>
  <c r="K69"/>
  <c r="I69"/>
  <c r="H69"/>
  <c r="G69"/>
  <c r="F69"/>
  <c r="E69"/>
  <c r="D69"/>
  <c r="C69"/>
  <c r="B69"/>
  <c r="M68"/>
  <c r="K68"/>
  <c r="I68"/>
  <c r="H68"/>
  <c r="G68"/>
  <c r="F68"/>
  <c r="E68"/>
  <c r="D68"/>
  <c r="C68"/>
  <c r="B68"/>
  <c r="K67"/>
  <c r="I67"/>
  <c r="H67"/>
  <c r="G67"/>
  <c r="F67"/>
  <c r="E67"/>
  <c r="D67"/>
  <c r="C67"/>
  <c r="B67"/>
  <c r="K66"/>
  <c r="I66"/>
  <c r="H66"/>
  <c r="G66"/>
  <c r="F66"/>
  <c r="E66"/>
  <c r="D66"/>
  <c r="C66"/>
  <c r="B66"/>
  <c r="L65"/>
  <c r="K65"/>
  <c r="I65"/>
  <c r="H65"/>
  <c r="G65"/>
  <c r="F65"/>
  <c r="E65"/>
  <c r="D65"/>
  <c r="C65"/>
  <c r="B65"/>
  <c r="M64"/>
  <c r="K64"/>
  <c r="I64"/>
  <c r="H64"/>
  <c r="G64"/>
  <c r="F64"/>
  <c r="E64"/>
  <c r="D64"/>
  <c r="C64"/>
  <c r="B64"/>
  <c r="K63"/>
  <c r="I63"/>
  <c r="H63"/>
  <c r="G63"/>
  <c r="F63"/>
  <c r="E63"/>
  <c r="D63"/>
  <c r="C63"/>
  <c r="B63"/>
  <c r="K62"/>
  <c r="I62"/>
  <c r="H62"/>
  <c r="G62"/>
  <c r="F62"/>
  <c r="E62"/>
  <c r="D62"/>
  <c r="C62"/>
  <c r="B62"/>
  <c r="L61"/>
  <c r="I61"/>
  <c r="H61"/>
  <c r="G61"/>
  <c r="F61"/>
  <c r="E61"/>
  <c r="D61"/>
  <c r="C61"/>
  <c r="B61"/>
  <c r="I70" i="10"/>
  <c r="H70"/>
  <c r="G70"/>
  <c r="F70"/>
  <c r="E70"/>
  <c r="D70"/>
  <c r="C70"/>
  <c r="B70"/>
  <c r="I69"/>
  <c r="H69"/>
  <c r="G69"/>
  <c r="F69"/>
  <c r="E69"/>
  <c r="D69"/>
  <c r="C69"/>
  <c r="B69"/>
  <c r="I68"/>
  <c r="H68"/>
  <c r="G68"/>
  <c r="F68"/>
  <c r="E68"/>
  <c r="D68"/>
  <c r="C68"/>
  <c r="B68"/>
  <c r="I67"/>
  <c r="H67"/>
  <c r="G67"/>
  <c r="F67"/>
  <c r="E67"/>
  <c r="D67"/>
  <c r="C67"/>
  <c r="B67"/>
  <c r="I66"/>
  <c r="H66"/>
  <c r="G66"/>
  <c r="F66"/>
  <c r="E66"/>
  <c r="D66"/>
  <c r="C66"/>
  <c r="B66"/>
  <c r="I65"/>
  <c r="H65"/>
  <c r="G65"/>
  <c r="F65"/>
  <c r="E65"/>
  <c r="D65"/>
  <c r="C65"/>
  <c r="B65"/>
  <c r="I64"/>
  <c r="H64"/>
  <c r="G64"/>
  <c r="F64"/>
  <c r="E64"/>
  <c r="D64"/>
  <c r="C64"/>
  <c r="B64"/>
  <c r="I63"/>
  <c r="H63"/>
  <c r="G63"/>
  <c r="F63"/>
  <c r="E63"/>
  <c r="D63"/>
  <c r="C63"/>
  <c r="B63"/>
  <c r="I62"/>
  <c r="H62"/>
  <c r="G62"/>
  <c r="F62"/>
  <c r="E62"/>
  <c r="D62"/>
  <c r="C62"/>
  <c r="B62"/>
  <c r="I61"/>
  <c r="H61"/>
  <c r="G61"/>
  <c r="F61"/>
  <c r="E61"/>
  <c r="D61"/>
  <c r="C61"/>
  <c r="B61"/>
  <c r="I70" i="13"/>
  <c r="H70"/>
  <c r="G70"/>
  <c r="F70"/>
  <c r="E70"/>
  <c r="D70"/>
  <c r="C70"/>
  <c r="B70"/>
  <c r="I69"/>
  <c r="H69"/>
  <c r="G69"/>
  <c r="F69"/>
  <c r="E69"/>
  <c r="D69"/>
  <c r="C69"/>
  <c r="B69"/>
  <c r="I68"/>
  <c r="H68"/>
  <c r="G68"/>
  <c r="F68"/>
  <c r="E68"/>
  <c r="D68"/>
  <c r="C68"/>
  <c r="B68"/>
  <c r="I67"/>
  <c r="H67"/>
  <c r="G67"/>
  <c r="F67"/>
  <c r="E67"/>
  <c r="D67"/>
  <c r="C67"/>
  <c r="B67"/>
  <c r="I66"/>
  <c r="H66"/>
  <c r="G66"/>
  <c r="F66"/>
  <c r="E66"/>
  <c r="D66"/>
  <c r="C66"/>
  <c r="B66"/>
  <c r="I65"/>
  <c r="H65"/>
  <c r="G65"/>
  <c r="F65"/>
  <c r="E65"/>
  <c r="D65"/>
  <c r="C65"/>
  <c r="B65"/>
  <c r="I64"/>
  <c r="H64"/>
  <c r="G64"/>
  <c r="F64"/>
  <c r="E64"/>
  <c r="D64"/>
  <c r="C64"/>
  <c r="B64"/>
  <c r="I63"/>
  <c r="H63"/>
  <c r="G63"/>
  <c r="F63"/>
  <c r="E63"/>
  <c r="D63"/>
  <c r="C63"/>
  <c r="B63"/>
  <c r="I62"/>
  <c r="H62"/>
  <c r="G62"/>
  <c r="F62"/>
  <c r="E62"/>
  <c r="D62"/>
  <c r="C62"/>
  <c r="B62"/>
  <c r="I61"/>
  <c r="H61"/>
  <c r="G61"/>
  <c r="F61"/>
  <c r="E61"/>
  <c r="D61"/>
  <c r="C61"/>
  <c r="B61"/>
  <c r="B62" i="15"/>
  <c r="C62"/>
  <c r="D62"/>
  <c r="E62"/>
  <c r="F62"/>
  <c r="G62"/>
  <c r="H62"/>
  <c r="I62"/>
  <c r="B63"/>
  <c r="C63"/>
  <c r="D63"/>
  <c r="E63"/>
  <c r="F63"/>
  <c r="G63"/>
  <c r="H63"/>
  <c r="I63"/>
  <c r="B64"/>
  <c r="C64"/>
  <c r="D64"/>
  <c r="E64"/>
  <c r="F64"/>
  <c r="G64"/>
  <c r="H64"/>
  <c r="I64"/>
  <c r="B65"/>
  <c r="C65"/>
  <c r="D65"/>
  <c r="E65"/>
  <c r="F65"/>
  <c r="G65"/>
  <c r="H65"/>
  <c r="I65"/>
  <c r="B66"/>
  <c r="C66"/>
  <c r="D66"/>
  <c r="E66"/>
  <c r="F66"/>
  <c r="G66"/>
  <c r="H66"/>
  <c r="I66"/>
  <c r="B67"/>
  <c r="C67"/>
  <c r="D67"/>
  <c r="E67"/>
  <c r="F67"/>
  <c r="G67"/>
  <c r="H67"/>
  <c r="I67"/>
  <c r="B68"/>
  <c r="C68"/>
  <c r="D68"/>
  <c r="E68"/>
  <c r="F68"/>
  <c r="G68"/>
  <c r="H68"/>
  <c r="I68"/>
  <c r="B69"/>
  <c r="C69"/>
  <c r="D69"/>
  <c r="E69"/>
  <c r="F69"/>
  <c r="G69"/>
  <c r="H69"/>
  <c r="I69"/>
  <c r="B70"/>
  <c r="C70"/>
  <c r="D70"/>
  <c r="E70"/>
  <c r="F70"/>
  <c r="G70"/>
  <c r="H70"/>
  <c r="I70"/>
  <c r="C61"/>
  <c r="D61"/>
  <c r="E61"/>
  <c r="F61"/>
  <c r="G61"/>
  <c r="H61"/>
  <c r="I61"/>
  <c r="B61"/>
  <c r="D32" i="23"/>
  <c r="B32"/>
  <c r="I20"/>
  <c r="H20"/>
  <c r="G20"/>
  <c r="F20"/>
  <c r="E20"/>
  <c r="B20"/>
  <c r="M41" i="33"/>
  <c r="L41"/>
  <c r="K41"/>
  <c r="I41"/>
  <c r="H41"/>
  <c r="G41"/>
  <c r="E41"/>
  <c r="D41"/>
  <c r="M40"/>
  <c r="L40"/>
  <c r="I40"/>
  <c r="H40"/>
  <c r="G40"/>
  <c r="E40"/>
  <c r="D40"/>
  <c r="C40"/>
  <c r="M39"/>
  <c r="L39"/>
  <c r="I39"/>
  <c r="H39"/>
  <c r="E39"/>
  <c r="D39"/>
  <c r="C39"/>
  <c r="M38"/>
  <c r="L38"/>
  <c r="K38"/>
  <c r="I38"/>
  <c r="H38"/>
  <c r="E38"/>
  <c r="D38"/>
  <c r="M37"/>
  <c r="L37"/>
  <c r="K37"/>
  <c r="I37"/>
  <c r="H37"/>
  <c r="G37"/>
  <c r="E37"/>
  <c r="D37"/>
  <c r="M36"/>
  <c r="L36"/>
  <c r="I36"/>
  <c r="H36"/>
  <c r="G36"/>
  <c r="E36"/>
  <c r="D36"/>
  <c r="C36"/>
  <c r="M35"/>
  <c r="L35"/>
  <c r="I35"/>
  <c r="H35"/>
  <c r="E35"/>
  <c r="D35"/>
  <c r="C35"/>
  <c r="M34"/>
  <c r="L34"/>
  <c r="K34"/>
  <c r="I34"/>
  <c r="H34"/>
  <c r="E34"/>
  <c r="D34"/>
  <c r="M33"/>
  <c r="L33"/>
  <c r="K33"/>
  <c r="I33"/>
  <c r="H33"/>
  <c r="G33"/>
  <c r="E33"/>
  <c r="D33"/>
  <c r="M32"/>
  <c r="L32"/>
  <c r="J32"/>
  <c r="I32"/>
  <c r="H32"/>
  <c r="F32"/>
  <c r="E32"/>
  <c r="B32"/>
  <c r="I30"/>
  <c r="F30"/>
  <c r="E30"/>
  <c r="D30"/>
  <c r="B30"/>
  <c r="I29"/>
  <c r="H29"/>
  <c r="E29"/>
  <c r="B29"/>
  <c r="I28"/>
  <c r="H28"/>
  <c r="E28"/>
  <c r="B28"/>
  <c r="I27"/>
  <c r="E27"/>
  <c r="D27"/>
  <c r="B27"/>
  <c r="I26"/>
  <c r="F26"/>
  <c r="E26"/>
  <c r="B26"/>
  <c r="I25"/>
  <c r="H25"/>
  <c r="E25"/>
  <c r="B25"/>
  <c r="I24"/>
  <c r="E24"/>
  <c r="D24"/>
  <c r="B24"/>
  <c r="I23"/>
  <c r="E23"/>
  <c r="D23"/>
  <c r="B23"/>
  <c r="I22"/>
  <c r="H22"/>
  <c r="F22"/>
  <c r="E22"/>
  <c r="B22"/>
  <c r="I21"/>
  <c r="E21"/>
  <c r="D21"/>
  <c r="B21"/>
  <c r="I20"/>
  <c r="E20"/>
  <c r="D20"/>
  <c r="B20"/>
  <c r="E53" i="31"/>
  <c r="D53"/>
  <c r="C53"/>
  <c r="B53"/>
  <c r="M41"/>
  <c r="L41"/>
  <c r="K41"/>
  <c r="I41"/>
  <c r="H41"/>
  <c r="G41"/>
  <c r="E41"/>
  <c r="D41"/>
  <c r="C41"/>
  <c r="B41"/>
  <c r="M40"/>
  <c r="L40"/>
  <c r="K40"/>
  <c r="I40"/>
  <c r="H40"/>
  <c r="G40"/>
  <c r="E40"/>
  <c r="D40"/>
  <c r="C40"/>
  <c r="M39"/>
  <c r="L39"/>
  <c r="K39"/>
  <c r="I39"/>
  <c r="H39"/>
  <c r="G39"/>
  <c r="E39"/>
  <c r="D39"/>
  <c r="C39"/>
  <c r="M38"/>
  <c r="L38"/>
  <c r="K38"/>
  <c r="I38"/>
  <c r="H38"/>
  <c r="G38"/>
  <c r="E38"/>
  <c r="D38"/>
  <c r="C38"/>
  <c r="M37"/>
  <c r="L37"/>
  <c r="K37"/>
  <c r="I37"/>
  <c r="H37"/>
  <c r="G37"/>
  <c r="E37"/>
  <c r="D37"/>
  <c r="C37"/>
  <c r="M36"/>
  <c r="L36"/>
  <c r="K36"/>
  <c r="I36"/>
  <c r="H36"/>
  <c r="G36"/>
  <c r="E36"/>
  <c r="D36"/>
  <c r="C36"/>
  <c r="M35"/>
  <c r="L35"/>
  <c r="K35"/>
  <c r="I35"/>
  <c r="H35"/>
  <c r="G35"/>
  <c r="E35"/>
  <c r="D35"/>
  <c r="C35"/>
  <c r="M34"/>
  <c r="L34"/>
  <c r="K34"/>
  <c r="I34"/>
  <c r="H34"/>
  <c r="G34"/>
  <c r="E34"/>
  <c r="D34"/>
  <c r="C34"/>
  <c r="M33"/>
  <c r="L33"/>
  <c r="K33"/>
  <c r="I33"/>
  <c r="H33"/>
  <c r="G33"/>
  <c r="F33"/>
  <c r="E33"/>
  <c r="D33"/>
  <c r="C33"/>
  <c r="B33"/>
  <c r="M32"/>
  <c r="L32"/>
  <c r="J32"/>
  <c r="I32"/>
  <c r="H32"/>
  <c r="G32"/>
  <c r="F32"/>
  <c r="E32"/>
  <c r="D32"/>
  <c r="C32"/>
  <c r="B32"/>
  <c r="I30"/>
  <c r="H30"/>
  <c r="F30"/>
  <c r="E30"/>
  <c r="D30"/>
  <c r="B30"/>
  <c r="I29"/>
  <c r="H29"/>
  <c r="F29"/>
  <c r="E29"/>
  <c r="D29"/>
  <c r="C29"/>
  <c r="B29"/>
  <c r="I28"/>
  <c r="H28"/>
  <c r="F28"/>
  <c r="E28"/>
  <c r="D28"/>
  <c r="B28"/>
  <c r="I27"/>
  <c r="H27"/>
  <c r="F27"/>
  <c r="E27"/>
  <c r="D27"/>
  <c r="B27"/>
  <c r="I26"/>
  <c r="H26"/>
  <c r="F26"/>
  <c r="E26"/>
  <c r="D26"/>
  <c r="B26"/>
  <c r="I25"/>
  <c r="H25"/>
  <c r="F25"/>
  <c r="E25"/>
  <c r="D25"/>
  <c r="B25"/>
  <c r="I24"/>
  <c r="H24"/>
  <c r="F24"/>
  <c r="E24"/>
  <c r="D24"/>
  <c r="B24"/>
  <c r="I23"/>
  <c r="H23"/>
  <c r="F23"/>
  <c r="E23"/>
  <c r="D23"/>
  <c r="B23"/>
  <c r="I22"/>
  <c r="H22"/>
  <c r="F22"/>
  <c r="E22"/>
  <c r="D22"/>
  <c r="B22"/>
  <c r="I21"/>
  <c r="H21"/>
  <c r="F21"/>
  <c r="E21"/>
  <c r="D21"/>
  <c r="B21"/>
  <c r="I20"/>
  <c r="H20"/>
  <c r="F20"/>
  <c r="E20"/>
  <c r="D20"/>
  <c r="B20"/>
  <c r="I44" i="29"/>
  <c r="H44"/>
  <c r="G44"/>
  <c r="F44"/>
  <c r="M41"/>
  <c r="L41"/>
  <c r="K41"/>
  <c r="I41"/>
  <c r="H41"/>
  <c r="G41"/>
  <c r="E41"/>
  <c r="D41"/>
  <c r="C41"/>
  <c r="M40"/>
  <c r="L40"/>
  <c r="K40"/>
  <c r="I40"/>
  <c r="H40"/>
  <c r="G40"/>
  <c r="E40"/>
  <c r="D40"/>
  <c r="C40"/>
  <c r="M39"/>
  <c r="L39"/>
  <c r="K39"/>
  <c r="I39"/>
  <c r="H39"/>
  <c r="G39"/>
  <c r="E39"/>
  <c r="D39"/>
  <c r="C39"/>
  <c r="M38"/>
  <c r="L38"/>
  <c r="K38"/>
  <c r="I38"/>
  <c r="H38"/>
  <c r="G38"/>
  <c r="E38"/>
  <c r="D38"/>
  <c r="C38"/>
  <c r="M37"/>
  <c r="L37"/>
  <c r="K37"/>
  <c r="I37"/>
  <c r="H37"/>
  <c r="G37"/>
  <c r="E37"/>
  <c r="D37"/>
  <c r="C37"/>
  <c r="M36"/>
  <c r="L36"/>
  <c r="K36"/>
  <c r="I36"/>
  <c r="H36"/>
  <c r="G36"/>
  <c r="E36"/>
  <c r="D36"/>
  <c r="C36"/>
  <c r="M35"/>
  <c r="L35"/>
  <c r="K35"/>
  <c r="I35"/>
  <c r="H35"/>
  <c r="G35"/>
  <c r="E35"/>
  <c r="D35"/>
  <c r="C35"/>
  <c r="M34"/>
  <c r="L34"/>
  <c r="K34"/>
  <c r="I34"/>
  <c r="H34"/>
  <c r="G34"/>
  <c r="E34"/>
  <c r="D34"/>
  <c r="C34"/>
  <c r="M33"/>
  <c r="L33"/>
  <c r="K33"/>
  <c r="I33"/>
  <c r="H33"/>
  <c r="G33"/>
  <c r="E33"/>
  <c r="D33"/>
  <c r="C33"/>
  <c r="M32"/>
  <c r="L32"/>
  <c r="J32"/>
  <c r="I32"/>
  <c r="H32"/>
  <c r="G32"/>
  <c r="F32"/>
  <c r="E32"/>
  <c r="D32"/>
  <c r="B32"/>
  <c r="I30"/>
  <c r="H30"/>
  <c r="F30"/>
  <c r="E30"/>
  <c r="D30"/>
  <c r="B30"/>
  <c r="I29"/>
  <c r="H29"/>
  <c r="F29"/>
  <c r="E29"/>
  <c r="D29"/>
  <c r="B29"/>
  <c r="I28"/>
  <c r="H28"/>
  <c r="F28"/>
  <c r="E28"/>
  <c r="D28"/>
  <c r="B28"/>
  <c r="I27"/>
  <c r="H27"/>
  <c r="F27"/>
  <c r="E27"/>
  <c r="D27"/>
  <c r="B27"/>
  <c r="I26"/>
  <c r="H26"/>
  <c r="F26"/>
  <c r="E26"/>
  <c r="D26"/>
  <c r="B26"/>
  <c r="I25"/>
  <c r="H25"/>
  <c r="F25"/>
  <c r="E25"/>
  <c r="D25"/>
  <c r="B25"/>
  <c r="I24"/>
  <c r="H24"/>
  <c r="F24"/>
  <c r="E24"/>
  <c r="D24"/>
  <c r="B24"/>
  <c r="I23"/>
  <c r="H23"/>
  <c r="F23"/>
  <c r="E23"/>
  <c r="D23"/>
  <c r="B23"/>
  <c r="I22"/>
  <c r="H22"/>
  <c r="F22"/>
  <c r="E22"/>
  <c r="D22"/>
  <c r="B22"/>
  <c r="I21"/>
  <c r="H21"/>
  <c r="F21"/>
  <c r="E21"/>
  <c r="D21"/>
  <c r="B21"/>
  <c r="I20"/>
  <c r="H20"/>
  <c r="G20"/>
  <c r="F20"/>
  <c r="E20"/>
  <c r="D20"/>
  <c r="B20"/>
  <c r="I44" i="27"/>
  <c r="H44"/>
  <c r="G44"/>
  <c r="F44"/>
  <c r="L41"/>
  <c r="K41"/>
  <c r="H41"/>
  <c r="G41"/>
  <c r="D41"/>
  <c r="C41"/>
  <c r="L40"/>
  <c r="K40"/>
  <c r="H40"/>
  <c r="G40"/>
  <c r="D40"/>
  <c r="C40"/>
  <c r="L39"/>
  <c r="K39"/>
  <c r="H39"/>
  <c r="G39"/>
  <c r="F39"/>
  <c r="D39"/>
  <c r="C39"/>
  <c r="L38"/>
  <c r="K38"/>
  <c r="H38"/>
  <c r="G38"/>
  <c r="D38"/>
  <c r="C38"/>
  <c r="L37"/>
  <c r="K37"/>
  <c r="H37"/>
  <c r="G37"/>
  <c r="D37"/>
  <c r="C37"/>
  <c r="L36"/>
  <c r="K36"/>
  <c r="H36"/>
  <c r="G36"/>
  <c r="D36"/>
  <c r="C36"/>
  <c r="L35"/>
  <c r="K35"/>
  <c r="H35"/>
  <c r="G35"/>
  <c r="D35"/>
  <c r="C35"/>
  <c r="L34"/>
  <c r="K34"/>
  <c r="H34"/>
  <c r="G34"/>
  <c r="D34"/>
  <c r="C34"/>
  <c r="B34"/>
  <c r="L33"/>
  <c r="K33"/>
  <c r="H33"/>
  <c r="G33"/>
  <c r="D33"/>
  <c r="C33"/>
  <c r="M32"/>
  <c r="L32"/>
  <c r="J32"/>
  <c r="I32"/>
  <c r="H32"/>
  <c r="G32"/>
  <c r="F32"/>
  <c r="E32"/>
  <c r="D32"/>
  <c r="B32"/>
  <c r="I30"/>
  <c r="H30"/>
  <c r="E30"/>
  <c r="D30"/>
  <c r="I29"/>
  <c r="H29"/>
  <c r="E29"/>
  <c r="D29"/>
  <c r="I28"/>
  <c r="H28"/>
  <c r="E28"/>
  <c r="D28"/>
  <c r="I27"/>
  <c r="H27"/>
  <c r="F27"/>
  <c r="E27"/>
  <c r="D27"/>
  <c r="B27"/>
  <c r="I26"/>
  <c r="H26"/>
  <c r="E26"/>
  <c r="D26"/>
  <c r="I25"/>
  <c r="H25"/>
  <c r="E25"/>
  <c r="D25"/>
  <c r="I24"/>
  <c r="H24"/>
  <c r="E24"/>
  <c r="D24"/>
  <c r="I23"/>
  <c r="H23"/>
  <c r="F23"/>
  <c r="E23"/>
  <c r="D23"/>
  <c r="B23"/>
  <c r="I22"/>
  <c r="H22"/>
  <c r="E22"/>
  <c r="D22"/>
  <c r="I21"/>
  <c r="H21"/>
  <c r="E21"/>
  <c r="D21"/>
  <c r="I20"/>
  <c r="H20"/>
  <c r="G20"/>
  <c r="F20"/>
  <c r="E20"/>
  <c r="D20"/>
  <c r="E53" i="19"/>
  <c r="D53"/>
  <c r="C53"/>
  <c r="B53"/>
  <c r="M52"/>
  <c r="K52"/>
  <c r="I52"/>
  <c r="H52"/>
  <c r="G52"/>
  <c r="F52"/>
  <c r="E52"/>
  <c r="D52"/>
  <c r="C52"/>
  <c r="B52"/>
  <c r="I50"/>
  <c r="H50"/>
  <c r="G50"/>
  <c r="F50"/>
  <c r="I47"/>
  <c r="H47"/>
  <c r="G47"/>
  <c r="F47"/>
  <c r="I46"/>
  <c r="H46"/>
  <c r="G46"/>
  <c r="F46"/>
  <c r="I45"/>
  <c r="H45"/>
  <c r="G45"/>
  <c r="F45"/>
  <c r="I44"/>
  <c r="H44"/>
  <c r="G44"/>
  <c r="F44"/>
  <c r="M41"/>
  <c r="K41"/>
  <c r="G41"/>
  <c r="E41"/>
  <c r="D41"/>
  <c r="C41"/>
  <c r="B41"/>
  <c r="K40"/>
  <c r="I40"/>
  <c r="H40"/>
  <c r="G40"/>
  <c r="F40"/>
  <c r="E40"/>
  <c r="D40"/>
  <c r="C40"/>
  <c r="B40"/>
  <c r="M39"/>
  <c r="K39"/>
  <c r="I39"/>
  <c r="G39"/>
  <c r="C39"/>
  <c r="K38"/>
  <c r="I38"/>
  <c r="H38"/>
  <c r="G38"/>
  <c r="F38"/>
  <c r="E38"/>
  <c r="C38"/>
  <c r="M37"/>
  <c r="K37"/>
  <c r="I37"/>
  <c r="H37"/>
  <c r="G37"/>
  <c r="F37"/>
  <c r="C37"/>
  <c r="K36"/>
  <c r="I36"/>
  <c r="H36"/>
  <c r="G36"/>
  <c r="F36"/>
  <c r="E36"/>
  <c r="C36"/>
  <c r="M35"/>
  <c r="K35"/>
  <c r="I35"/>
  <c r="H35"/>
  <c r="G35"/>
  <c r="F35"/>
  <c r="D35"/>
  <c r="C35"/>
  <c r="K34"/>
  <c r="I34"/>
  <c r="H34"/>
  <c r="G34"/>
  <c r="F34"/>
  <c r="E34"/>
  <c r="D34"/>
  <c r="C34"/>
  <c r="B34"/>
  <c r="M33"/>
  <c r="K33"/>
  <c r="I33"/>
  <c r="H33"/>
  <c r="G33"/>
  <c r="F33"/>
  <c r="E33"/>
  <c r="D33"/>
  <c r="C33"/>
  <c r="B33"/>
  <c r="L32"/>
  <c r="I32"/>
  <c r="H32"/>
  <c r="G32"/>
  <c r="F32"/>
  <c r="E32"/>
  <c r="D32"/>
  <c r="C32"/>
  <c r="B32"/>
  <c r="H30"/>
  <c r="F30"/>
  <c r="D30"/>
  <c r="B30"/>
  <c r="H29"/>
  <c r="E29"/>
  <c r="D29"/>
  <c r="C29"/>
  <c r="B29"/>
  <c r="M28"/>
  <c r="K28"/>
  <c r="I28"/>
  <c r="H28"/>
  <c r="G28"/>
  <c r="F28"/>
  <c r="E28"/>
  <c r="D28"/>
  <c r="C28"/>
  <c r="B28"/>
  <c r="H27"/>
  <c r="F27"/>
  <c r="D27"/>
  <c r="B27"/>
  <c r="I26"/>
  <c r="H26"/>
  <c r="G26"/>
  <c r="F26"/>
  <c r="D26"/>
  <c r="I25"/>
  <c r="H25"/>
  <c r="F25"/>
  <c r="D25"/>
  <c r="B25"/>
  <c r="I24"/>
  <c r="H24"/>
  <c r="F24"/>
  <c r="D24"/>
  <c r="I23"/>
  <c r="H23"/>
  <c r="G23"/>
  <c r="F23"/>
  <c r="E23"/>
  <c r="D23"/>
  <c r="I22"/>
  <c r="H22"/>
  <c r="G22"/>
  <c r="F22"/>
  <c r="E22"/>
  <c r="D22"/>
  <c r="B22"/>
  <c r="I21"/>
  <c r="H21"/>
  <c r="G21"/>
  <c r="F21"/>
  <c r="E21"/>
  <c r="D21"/>
  <c r="B21"/>
  <c r="I20"/>
  <c r="H20"/>
  <c r="G20"/>
  <c r="F20"/>
  <c r="E20"/>
  <c r="D20"/>
  <c r="B20"/>
  <c r="E53" i="17"/>
  <c r="D53"/>
  <c r="C53"/>
  <c r="B53"/>
  <c r="I47"/>
  <c r="H47"/>
  <c r="G47"/>
  <c r="F47"/>
  <c r="I46"/>
  <c r="H46"/>
  <c r="G46"/>
  <c r="F46"/>
  <c r="I45"/>
  <c r="H45"/>
  <c r="G45"/>
  <c r="F45"/>
  <c r="I44"/>
  <c r="H44"/>
  <c r="G44"/>
  <c r="F44"/>
  <c r="M41"/>
  <c r="K41"/>
  <c r="I41"/>
  <c r="H41"/>
  <c r="G41"/>
  <c r="E41"/>
  <c r="D41"/>
  <c r="C41"/>
  <c r="B41"/>
  <c r="M40"/>
  <c r="K40"/>
  <c r="I40"/>
  <c r="G40"/>
  <c r="E40"/>
  <c r="C40"/>
  <c r="M39"/>
  <c r="L39"/>
  <c r="K39"/>
  <c r="I39"/>
  <c r="G39"/>
  <c r="E39"/>
  <c r="C39"/>
  <c r="M38"/>
  <c r="K38"/>
  <c r="I38"/>
  <c r="H38"/>
  <c r="G38"/>
  <c r="E38"/>
  <c r="C38"/>
  <c r="M37"/>
  <c r="K37"/>
  <c r="I37"/>
  <c r="G37"/>
  <c r="E37"/>
  <c r="D37"/>
  <c r="C37"/>
  <c r="M36"/>
  <c r="K36"/>
  <c r="I36"/>
  <c r="G36"/>
  <c r="E36"/>
  <c r="C36"/>
  <c r="M35"/>
  <c r="L35"/>
  <c r="K35"/>
  <c r="I35"/>
  <c r="H35"/>
  <c r="G35"/>
  <c r="F35"/>
  <c r="E35"/>
  <c r="C35"/>
  <c r="M34"/>
  <c r="K34"/>
  <c r="I34"/>
  <c r="H34"/>
  <c r="G34"/>
  <c r="F34"/>
  <c r="E34"/>
  <c r="C34"/>
  <c r="M33"/>
  <c r="L33"/>
  <c r="K33"/>
  <c r="I33"/>
  <c r="H33"/>
  <c r="G33"/>
  <c r="F33"/>
  <c r="E33"/>
  <c r="C33"/>
  <c r="L32"/>
  <c r="J32"/>
  <c r="I32"/>
  <c r="H32"/>
  <c r="G32"/>
  <c r="F32"/>
  <c r="D32"/>
  <c r="B32"/>
  <c r="H30"/>
  <c r="F30"/>
  <c r="D30"/>
  <c r="B30"/>
  <c r="H29"/>
  <c r="F29"/>
  <c r="E29"/>
  <c r="D29"/>
  <c r="C29"/>
  <c r="B29"/>
  <c r="H28"/>
  <c r="F28"/>
  <c r="D28"/>
  <c r="B28"/>
  <c r="I27"/>
  <c r="H27"/>
  <c r="F27"/>
  <c r="D27"/>
  <c r="B27"/>
  <c r="H26"/>
  <c r="F26"/>
  <c r="D26"/>
  <c r="B26"/>
  <c r="H25"/>
  <c r="F25"/>
  <c r="D25"/>
  <c r="B25"/>
  <c r="H24"/>
  <c r="F24"/>
  <c r="D24"/>
  <c r="B24"/>
  <c r="I23"/>
  <c r="H23"/>
  <c r="G23"/>
  <c r="F23"/>
  <c r="D23"/>
  <c r="B23"/>
  <c r="I22"/>
  <c r="H22"/>
  <c r="G22"/>
  <c r="F22"/>
  <c r="D22"/>
  <c r="B22"/>
  <c r="I21"/>
  <c r="H21"/>
  <c r="G21"/>
  <c r="F21"/>
  <c r="D21"/>
  <c r="B21"/>
  <c r="I20"/>
  <c r="H20"/>
  <c r="G20"/>
  <c r="F20"/>
  <c r="D20"/>
  <c r="B20"/>
  <c r="F46" i="15"/>
  <c r="G46"/>
  <c r="H46"/>
  <c r="I46"/>
  <c r="F47"/>
  <c r="G47"/>
  <c r="H47"/>
  <c r="I47"/>
  <c r="F50"/>
  <c r="G50"/>
  <c r="H50"/>
  <c r="I50"/>
  <c r="B53"/>
  <c r="C53"/>
  <c r="D53"/>
  <c r="E53"/>
  <c r="F34"/>
  <c r="G34"/>
  <c r="H34"/>
  <c r="I34"/>
  <c r="F35"/>
  <c r="G35"/>
  <c r="H35"/>
  <c r="I35"/>
  <c r="F38"/>
  <c r="G38"/>
  <c r="H38"/>
  <c r="I38"/>
  <c r="B41"/>
  <c r="C41"/>
  <c r="D41"/>
  <c r="E41"/>
  <c r="F32"/>
  <c r="G32"/>
  <c r="H32"/>
  <c r="I32"/>
  <c r="E32"/>
  <c r="D32"/>
  <c r="C32"/>
  <c r="B32"/>
  <c r="F22"/>
  <c r="G22"/>
  <c r="H22"/>
  <c r="I22"/>
  <c r="F23"/>
  <c r="G23"/>
  <c r="H23"/>
  <c r="I23"/>
  <c r="F26"/>
  <c r="G26"/>
  <c r="H26"/>
  <c r="I26"/>
  <c r="B29"/>
  <c r="C29"/>
  <c r="D29"/>
  <c r="E29"/>
  <c r="J8"/>
  <c r="J62" s="1"/>
  <c r="K8"/>
  <c r="K78" s="1"/>
  <c r="L8"/>
  <c r="L78" s="1"/>
  <c r="M8"/>
  <c r="M78" s="1"/>
  <c r="J9"/>
  <c r="J63" s="1"/>
  <c r="K9"/>
  <c r="K79" s="1"/>
  <c r="L9"/>
  <c r="L79" s="1"/>
  <c r="M9"/>
  <c r="M79" s="1"/>
  <c r="J10"/>
  <c r="J64" s="1"/>
  <c r="K10"/>
  <c r="K80" s="1"/>
  <c r="L10"/>
  <c r="L80" s="1"/>
  <c r="M10"/>
  <c r="M80" s="1"/>
  <c r="J11"/>
  <c r="J65" s="1"/>
  <c r="K11"/>
  <c r="K81" s="1"/>
  <c r="L11"/>
  <c r="L81" s="1"/>
  <c r="M11"/>
  <c r="M81" s="1"/>
  <c r="J12"/>
  <c r="J66" s="1"/>
  <c r="K12"/>
  <c r="K82" s="1"/>
  <c r="L12"/>
  <c r="L82" s="1"/>
  <c r="M12"/>
  <c r="M82" s="1"/>
  <c r="J13"/>
  <c r="J67" s="1"/>
  <c r="K13"/>
  <c r="K83" s="1"/>
  <c r="L13"/>
  <c r="L83" s="1"/>
  <c r="M13"/>
  <c r="M83" s="1"/>
  <c r="J14"/>
  <c r="J68" s="1"/>
  <c r="K14"/>
  <c r="K84" s="1"/>
  <c r="L14"/>
  <c r="L84" s="1"/>
  <c r="M14"/>
  <c r="M84" s="1"/>
  <c r="J15"/>
  <c r="J69" s="1"/>
  <c r="K15"/>
  <c r="K85" s="1"/>
  <c r="L15"/>
  <c r="L85" s="1"/>
  <c r="M15"/>
  <c r="M85" s="1"/>
  <c r="J16"/>
  <c r="J70" s="1"/>
  <c r="K16"/>
  <c r="K86" s="1"/>
  <c r="L16"/>
  <c r="L86" s="1"/>
  <c r="M16"/>
  <c r="M86" s="1"/>
  <c r="K7"/>
  <c r="K61" s="1"/>
  <c r="L7"/>
  <c r="L32" s="1"/>
  <c r="M7"/>
  <c r="M32" s="1"/>
  <c r="J7"/>
  <c r="J61" s="1"/>
  <c r="C18"/>
  <c r="D18"/>
  <c r="E18"/>
  <c r="F18"/>
  <c r="G18"/>
  <c r="H18"/>
  <c r="I18"/>
  <c r="J18"/>
  <c r="K18"/>
  <c r="L18"/>
  <c r="M18"/>
  <c r="B18"/>
  <c r="C17"/>
  <c r="C87" s="1"/>
  <c r="D17"/>
  <c r="D87" s="1"/>
  <c r="E17"/>
  <c r="E87" s="1"/>
  <c r="F17"/>
  <c r="F71" s="1"/>
  <c r="G17"/>
  <c r="G87" s="1"/>
  <c r="H17"/>
  <c r="H87" s="1"/>
  <c r="I17"/>
  <c r="I87" s="1"/>
  <c r="B17"/>
  <c r="B71" s="1"/>
  <c r="K29" i="34"/>
  <c r="J29"/>
  <c r="H29"/>
  <c r="E29"/>
  <c r="D29"/>
  <c r="B29"/>
  <c r="O28"/>
  <c r="M28"/>
  <c r="L28"/>
  <c r="K28"/>
  <c r="J28"/>
  <c r="I28"/>
  <c r="H28"/>
  <c r="G28"/>
  <c r="F28"/>
  <c r="E28"/>
  <c r="D28"/>
  <c r="C28"/>
  <c r="B28"/>
  <c r="P27"/>
  <c r="N27"/>
  <c r="M27"/>
  <c r="L27"/>
  <c r="K27"/>
  <c r="J27"/>
  <c r="I27"/>
  <c r="H27"/>
  <c r="G27"/>
  <c r="F27"/>
  <c r="E27"/>
  <c r="D27"/>
  <c r="C27"/>
  <c r="B27"/>
  <c r="O26"/>
  <c r="M26"/>
  <c r="K26"/>
  <c r="J26"/>
  <c r="I26"/>
  <c r="H26"/>
  <c r="G26"/>
  <c r="F26"/>
  <c r="E26"/>
  <c r="D26"/>
  <c r="C26"/>
  <c r="B26"/>
  <c r="N25"/>
  <c r="L25"/>
  <c r="K25"/>
  <c r="J25"/>
  <c r="I25"/>
  <c r="H25"/>
  <c r="G25"/>
  <c r="F25"/>
  <c r="E25"/>
  <c r="D25"/>
  <c r="C25"/>
  <c r="B25"/>
  <c r="O24"/>
  <c r="M24"/>
  <c r="L24"/>
  <c r="K24"/>
  <c r="J24"/>
  <c r="I24"/>
  <c r="H24"/>
  <c r="G24"/>
  <c r="F24"/>
  <c r="E24"/>
  <c r="D24"/>
  <c r="C24"/>
  <c r="B24"/>
  <c r="P23"/>
  <c r="N23"/>
  <c r="M23"/>
  <c r="L23"/>
  <c r="K23"/>
  <c r="J23"/>
  <c r="I23"/>
  <c r="H23"/>
  <c r="G23"/>
  <c r="F23"/>
  <c r="E23"/>
  <c r="D23"/>
  <c r="C23"/>
  <c r="B23"/>
  <c r="O22"/>
  <c r="M22"/>
  <c r="K22"/>
  <c r="J22"/>
  <c r="I22"/>
  <c r="H22"/>
  <c r="G22"/>
  <c r="F22"/>
  <c r="E22"/>
  <c r="D22"/>
  <c r="C22"/>
  <c r="B22"/>
  <c r="N21"/>
  <c r="L21"/>
  <c r="K21"/>
  <c r="J21"/>
  <c r="I21"/>
  <c r="H21"/>
  <c r="G21"/>
  <c r="F21"/>
  <c r="E21"/>
  <c r="D21"/>
  <c r="C21"/>
  <c r="B21"/>
  <c r="O20"/>
  <c r="M20"/>
  <c r="L20"/>
  <c r="K20"/>
  <c r="J20"/>
  <c r="I20"/>
  <c r="H20"/>
  <c r="G20"/>
  <c r="F20"/>
  <c r="E20"/>
  <c r="D20"/>
  <c r="C20"/>
  <c r="B20"/>
  <c r="O19"/>
  <c r="M19"/>
  <c r="L19"/>
  <c r="K19"/>
  <c r="J19"/>
  <c r="I19"/>
  <c r="H19"/>
  <c r="G19"/>
  <c r="F19"/>
  <c r="E19"/>
  <c r="D19"/>
  <c r="C19"/>
  <c r="B19"/>
  <c r="J29" i="32"/>
  <c r="D29"/>
  <c r="B29"/>
  <c r="P28"/>
  <c r="O28"/>
  <c r="M28"/>
  <c r="L28"/>
  <c r="K28"/>
  <c r="J28"/>
  <c r="I28"/>
  <c r="H28"/>
  <c r="G28"/>
  <c r="F28"/>
  <c r="E28"/>
  <c r="D28"/>
  <c r="C28"/>
  <c r="B28"/>
  <c r="P27"/>
  <c r="N27"/>
  <c r="M27"/>
  <c r="K27"/>
  <c r="J27"/>
  <c r="I27"/>
  <c r="H27"/>
  <c r="G27"/>
  <c r="F27"/>
  <c r="E27"/>
  <c r="D27"/>
  <c r="C27"/>
  <c r="B27"/>
  <c r="O26"/>
  <c r="K26"/>
  <c r="J26"/>
  <c r="I26"/>
  <c r="H26"/>
  <c r="G26"/>
  <c r="F26"/>
  <c r="E26"/>
  <c r="D26"/>
  <c r="C26"/>
  <c r="B26"/>
  <c r="N25"/>
  <c r="L25"/>
  <c r="K25"/>
  <c r="J25"/>
  <c r="I25"/>
  <c r="H25"/>
  <c r="G25"/>
  <c r="F25"/>
  <c r="E25"/>
  <c r="D25"/>
  <c r="C25"/>
  <c r="B25"/>
  <c r="P24"/>
  <c r="O24"/>
  <c r="M24"/>
  <c r="L24"/>
  <c r="K24"/>
  <c r="J24"/>
  <c r="I24"/>
  <c r="H24"/>
  <c r="G24"/>
  <c r="F24"/>
  <c r="E24"/>
  <c r="D24"/>
  <c r="C24"/>
  <c r="B24"/>
  <c r="P23"/>
  <c r="N23"/>
  <c r="M23"/>
  <c r="K23"/>
  <c r="J23"/>
  <c r="I23"/>
  <c r="H23"/>
  <c r="G23"/>
  <c r="F23"/>
  <c r="E23"/>
  <c r="D23"/>
  <c r="C23"/>
  <c r="B23"/>
  <c r="K22"/>
  <c r="J22"/>
  <c r="I22"/>
  <c r="H22"/>
  <c r="G22"/>
  <c r="F22"/>
  <c r="E22"/>
  <c r="D22"/>
  <c r="C22"/>
  <c r="B22"/>
  <c r="N21"/>
  <c r="L21"/>
  <c r="K21"/>
  <c r="J21"/>
  <c r="I21"/>
  <c r="H21"/>
  <c r="G21"/>
  <c r="F21"/>
  <c r="E21"/>
  <c r="D21"/>
  <c r="C21"/>
  <c r="B21"/>
  <c r="P20"/>
  <c r="O20"/>
  <c r="M20"/>
  <c r="L20"/>
  <c r="K20"/>
  <c r="J20"/>
  <c r="I20"/>
  <c r="H20"/>
  <c r="G20"/>
  <c r="F20"/>
  <c r="E20"/>
  <c r="D20"/>
  <c r="C20"/>
  <c r="B20"/>
  <c r="P19"/>
  <c r="O19"/>
  <c r="M19"/>
  <c r="L19"/>
  <c r="K19"/>
  <c r="J19"/>
  <c r="I19"/>
  <c r="H19"/>
  <c r="G19"/>
  <c r="F19"/>
  <c r="E19"/>
  <c r="D19"/>
  <c r="C19"/>
  <c r="B19"/>
  <c r="J29" i="30"/>
  <c r="H29"/>
  <c r="D29"/>
  <c r="C29"/>
  <c r="B29"/>
  <c r="P28"/>
  <c r="O28"/>
  <c r="M28"/>
  <c r="L28"/>
  <c r="K28"/>
  <c r="J28"/>
  <c r="I28"/>
  <c r="H28"/>
  <c r="G28"/>
  <c r="F28"/>
  <c r="E28"/>
  <c r="D28"/>
  <c r="C28"/>
  <c r="B28"/>
  <c r="N27"/>
  <c r="M27"/>
  <c r="L27"/>
  <c r="K27"/>
  <c r="J27"/>
  <c r="I27"/>
  <c r="H27"/>
  <c r="G27"/>
  <c r="F27"/>
  <c r="E27"/>
  <c r="D27"/>
  <c r="C27"/>
  <c r="B27"/>
  <c r="O26"/>
  <c r="M26"/>
  <c r="K26"/>
  <c r="J26"/>
  <c r="I26"/>
  <c r="H26"/>
  <c r="G26"/>
  <c r="F26"/>
  <c r="E26"/>
  <c r="D26"/>
  <c r="C26"/>
  <c r="B26"/>
  <c r="L25"/>
  <c r="K25"/>
  <c r="J25"/>
  <c r="I25"/>
  <c r="H25"/>
  <c r="G25"/>
  <c r="F25"/>
  <c r="E25"/>
  <c r="D25"/>
  <c r="C25"/>
  <c r="B25"/>
  <c r="P24"/>
  <c r="O24"/>
  <c r="M24"/>
  <c r="L24"/>
  <c r="K24"/>
  <c r="J24"/>
  <c r="I24"/>
  <c r="H24"/>
  <c r="G24"/>
  <c r="F24"/>
  <c r="E24"/>
  <c r="D24"/>
  <c r="C24"/>
  <c r="B24"/>
  <c r="N23"/>
  <c r="M23"/>
  <c r="L23"/>
  <c r="K23"/>
  <c r="J23"/>
  <c r="I23"/>
  <c r="H23"/>
  <c r="G23"/>
  <c r="F23"/>
  <c r="E23"/>
  <c r="D23"/>
  <c r="C23"/>
  <c r="B23"/>
  <c r="O22"/>
  <c r="M22"/>
  <c r="K22"/>
  <c r="J22"/>
  <c r="I22"/>
  <c r="H22"/>
  <c r="G22"/>
  <c r="F22"/>
  <c r="E22"/>
  <c r="D22"/>
  <c r="C22"/>
  <c r="B22"/>
  <c r="L21"/>
  <c r="K21"/>
  <c r="J21"/>
  <c r="I21"/>
  <c r="H21"/>
  <c r="G21"/>
  <c r="F21"/>
  <c r="E21"/>
  <c r="D21"/>
  <c r="C21"/>
  <c r="B21"/>
  <c r="P20"/>
  <c r="O20"/>
  <c r="M20"/>
  <c r="L20"/>
  <c r="K20"/>
  <c r="J20"/>
  <c r="I20"/>
  <c r="H20"/>
  <c r="G20"/>
  <c r="F20"/>
  <c r="E20"/>
  <c r="D20"/>
  <c r="C20"/>
  <c r="B20"/>
  <c r="O19"/>
  <c r="M19"/>
  <c r="L19"/>
  <c r="K19"/>
  <c r="J19"/>
  <c r="I19"/>
  <c r="H19"/>
  <c r="G19"/>
  <c r="F19"/>
  <c r="E19"/>
  <c r="D19"/>
  <c r="C19"/>
  <c r="B19"/>
  <c r="J29" i="28"/>
  <c r="H29"/>
  <c r="G29"/>
  <c r="D29"/>
  <c r="B29"/>
  <c r="O28"/>
  <c r="M28"/>
  <c r="K28"/>
  <c r="J28"/>
  <c r="I28"/>
  <c r="H28"/>
  <c r="G28"/>
  <c r="F28"/>
  <c r="E28"/>
  <c r="D28"/>
  <c r="C28"/>
  <c r="B28"/>
  <c r="N27"/>
  <c r="L27"/>
  <c r="K27"/>
  <c r="J27"/>
  <c r="I27"/>
  <c r="H27"/>
  <c r="G27"/>
  <c r="F27"/>
  <c r="E27"/>
  <c r="D27"/>
  <c r="C27"/>
  <c r="B27"/>
  <c r="O26"/>
  <c r="N26"/>
  <c r="M26"/>
  <c r="K26"/>
  <c r="J26"/>
  <c r="I26"/>
  <c r="H26"/>
  <c r="G26"/>
  <c r="F26"/>
  <c r="E26"/>
  <c r="D26"/>
  <c r="C26"/>
  <c r="B26"/>
  <c r="L25"/>
  <c r="K25"/>
  <c r="J25"/>
  <c r="I25"/>
  <c r="H25"/>
  <c r="G25"/>
  <c r="F25"/>
  <c r="E25"/>
  <c r="D25"/>
  <c r="C25"/>
  <c r="B25"/>
  <c r="O24"/>
  <c r="M24"/>
  <c r="K24"/>
  <c r="J24"/>
  <c r="I24"/>
  <c r="H24"/>
  <c r="G24"/>
  <c r="F24"/>
  <c r="E24"/>
  <c r="D24"/>
  <c r="C24"/>
  <c r="B24"/>
  <c r="N23"/>
  <c r="L23"/>
  <c r="K23"/>
  <c r="J23"/>
  <c r="I23"/>
  <c r="H23"/>
  <c r="G23"/>
  <c r="F23"/>
  <c r="E23"/>
  <c r="D23"/>
  <c r="C23"/>
  <c r="B23"/>
  <c r="O22"/>
  <c r="M22"/>
  <c r="K22"/>
  <c r="J22"/>
  <c r="I22"/>
  <c r="H22"/>
  <c r="G22"/>
  <c r="F22"/>
  <c r="E22"/>
  <c r="D22"/>
  <c r="C22"/>
  <c r="B22"/>
  <c r="L21"/>
  <c r="K21"/>
  <c r="J21"/>
  <c r="I21"/>
  <c r="H21"/>
  <c r="G21"/>
  <c r="F21"/>
  <c r="E21"/>
  <c r="D21"/>
  <c r="C21"/>
  <c r="B21"/>
  <c r="P20"/>
  <c r="O20"/>
  <c r="M20"/>
  <c r="K20"/>
  <c r="J20"/>
  <c r="I20"/>
  <c r="H20"/>
  <c r="G20"/>
  <c r="F20"/>
  <c r="E20"/>
  <c r="D20"/>
  <c r="C20"/>
  <c r="B20"/>
  <c r="O19"/>
  <c r="M19"/>
  <c r="L19"/>
  <c r="K19"/>
  <c r="J19"/>
  <c r="I19"/>
  <c r="H19"/>
  <c r="G19"/>
  <c r="F19"/>
  <c r="E19"/>
  <c r="D19"/>
  <c r="C19"/>
  <c r="B19"/>
  <c r="F19" i="24"/>
  <c r="E19"/>
  <c r="D19"/>
  <c r="C19"/>
  <c r="B19"/>
  <c r="J29" i="20"/>
  <c r="H29"/>
  <c r="G29"/>
  <c r="F29"/>
  <c r="D29"/>
  <c r="C29"/>
  <c r="B29"/>
  <c r="L28"/>
  <c r="K28"/>
  <c r="J28"/>
  <c r="I28"/>
  <c r="H28"/>
  <c r="G28"/>
  <c r="F28"/>
  <c r="E28"/>
  <c r="D28"/>
  <c r="C28"/>
  <c r="B28"/>
  <c r="M27"/>
  <c r="L27"/>
  <c r="K27"/>
  <c r="J27"/>
  <c r="I27"/>
  <c r="H27"/>
  <c r="G27"/>
  <c r="F27"/>
  <c r="E27"/>
  <c r="D27"/>
  <c r="C27"/>
  <c r="B27"/>
  <c r="M26"/>
  <c r="L26"/>
  <c r="K26"/>
  <c r="J26"/>
  <c r="I26"/>
  <c r="H26"/>
  <c r="G26"/>
  <c r="F26"/>
  <c r="E26"/>
  <c r="D26"/>
  <c r="C26"/>
  <c r="B26"/>
  <c r="P25"/>
  <c r="M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P23"/>
  <c r="N23"/>
  <c r="M23"/>
  <c r="L23"/>
  <c r="K23"/>
  <c r="J23"/>
  <c r="I23"/>
  <c r="H23"/>
  <c r="G23"/>
  <c r="F23"/>
  <c r="E23"/>
  <c r="D23"/>
  <c r="C23"/>
  <c r="B23"/>
  <c r="M22"/>
  <c r="L22"/>
  <c r="K22"/>
  <c r="J22"/>
  <c r="I22"/>
  <c r="H22"/>
  <c r="G22"/>
  <c r="F22"/>
  <c r="E22"/>
  <c r="D22"/>
  <c r="C22"/>
  <c r="B22"/>
  <c r="M21"/>
  <c r="K21"/>
  <c r="J21"/>
  <c r="I21"/>
  <c r="H21"/>
  <c r="G21"/>
  <c r="F21"/>
  <c r="E21"/>
  <c r="D21"/>
  <c r="C21"/>
  <c r="B21"/>
  <c r="L20"/>
  <c r="K20"/>
  <c r="J20"/>
  <c r="I20"/>
  <c r="H20"/>
  <c r="G20"/>
  <c r="F20"/>
  <c r="E20"/>
  <c r="D20"/>
  <c r="C20"/>
  <c r="B20"/>
  <c r="K19"/>
  <c r="J19"/>
  <c r="I19"/>
  <c r="H19"/>
  <c r="G19"/>
  <c r="F19"/>
  <c r="E19"/>
  <c r="D19"/>
  <c r="C19"/>
  <c r="B19"/>
  <c r="G29" i="18"/>
  <c r="F29"/>
  <c r="C29"/>
  <c r="B29"/>
  <c r="L28"/>
  <c r="K28"/>
  <c r="J28"/>
  <c r="I28"/>
  <c r="H28"/>
  <c r="G28"/>
  <c r="F28"/>
  <c r="E28"/>
  <c r="D28"/>
  <c r="C28"/>
  <c r="B28"/>
  <c r="K27"/>
  <c r="J27"/>
  <c r="I27"/>
  <c r="H27"/>
  <c r="G27"/>
  <c r="F27"/>
  <c r="E27"/>
  <c r="D27"/>
  <c r="C27"/>
  <c r="B27"/>
  <c r="L26"/>
  <c r="K26"/>
  <c r="J26"/>
  <c r="I26"/>
  <c r="H26"/>
  <c r="G26"/>
  <c r="F26"/>
  <c r="E26"/>
  <c r="D26"/>
  <c r="C26"/>
  <c r="B26"/>
  <c r="P25"/>
  <c r="M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P21"/>
  <c r="M21"/>
  <c r="K21"/>
  <c r="J21"/>
  <c r="I21"/>
  <c r="H21"/>
  <c r="G21"/>
  <c r="F21"/>
  <c r="E21"/>
  <c r="D21"/>
  <c r="C21"/>
  <c r="B21"/>
  <c r="L20"/>
  <c r="K20"/>
  <c r="J20"/>
  <c r="I20"/>
  <c r="H20"/>
  <c r="G20"/>
  <c r="F20"/>
  <c r="E20"/>
  <c r="D20"/>
  <c r="C20"/>
  <c r="B20"/>
  <c r="K19"/>
  <c r="J19"/>
  <c r="I19"/>
  <c r="H19"/>
  <c r="G19"/>
  <c r="F19"/>
  <c r="E19"/>
  <c r="D19"/>
  <c r="C19"/>
  <c r="B19"/>
  <c r="G29" i="16"/>
  <c r="F29"/>
  <c r="C29"/>
  <c r="L28"/>
  <c r="K28"/>
  <c r="J28"/>
  <c r="I28"/>
  <c r="H28"/>
  <c r="G28"/>
  <c r="F28"/>
  <c r="E28"/>
  <c r="D28"/>
  <c r="C28"/>
  <c r="B28"/>
  <c r="P27"/>
  <c r="M27"/>
  <c r="K27"/>
  <c r="J27"/>
  <c r="I27"/>
  <c r="H27"/>
  <c r="G27"/>
  <c r="F27"/>
  <c r="E27"/>
  <c r="D27"/>
  <c r="C27"/>
  <c r="B27"/>
  <c r="L26"/>
  <c r="K26"/>
  <c r="J26"/>
  <c r="I26"/>
  <c r="H26"/>
  <c r="G26"/>
  <c r="F26"/>
  <c r="E26"/>
  <c r="D26"/>
  <c r="C26"/>
  <c r="B26"/>
  <c r="M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P23"/>
  <c r="M23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M21"/>
  <c r="K21"/>
  <c r="J21"/>
  <c r="I21"/>
  <c r="H21"/>
  <c r="G21"/>
  <c r="F21"/>
  <c r="E21"/>
  <c r="D21"/>
  <c r="C21"/>
  <c r="B21"/>
  <c r="L20"/>
  <c r="K20"/>
  <c r="J20"/>
  <c r="I20"/>
  <c r="H20"/>
  <c r="G20"/>
  <c r="F20"/>
  <c r="E20"/>
  <c r="D20"/>
  <c r="C20"/>
  <c r="B20"/>
  <c r="K19"/>
  <c r="J19"/>
  <c r="I19"/>
  <c r="H19"/>
  <c r="G19"/>
  <c r="F19"/>
  <c r="E19"/>
  <c r="D19"/>
  <c r="C19"/>
  <c r="B19"/>
  <c r="B20" i="14"/>
  <c r="C20"/>
  <c r="D20"/>
  <c r="E20"/>
  <c r="F20"/>
  <c r="G20"/>
  <c r="H20"/>
  <c r="I20"/>
  <c r="J20"/>
  <c r="K20"/>
  <c r="B21"/>
  <c r="C21"/>
  <c r="D21"/>
  <c r="E21"/>
  <c r="F21"/>
  <c r="G21"/>
  <c r="H21"/>
  <c r="I21"/>
  <c r="J21"/>
  <c r="K21"/>
  <c r="B22"/>
  <c r="C22"/>
  <c r="D22"/>
  <c r="E22"/>
  <c r="F22"/>
  <c r="G22"/>
  <c r="H22"/>
  <c r="I22"/>
  <c r="J22"/>
  <c r="K22"/>
  <c r="B23"/>
  <c r="C23"/>
  <c r="D23"/>
  <c r="E23"/>
  <c r="F23"/>
  <c r="G23"/>
  <c r="H23"/>
  <c r="I23"/>
  <c r="J23"/>
  <c r="K23"/>
  <c r="B24"/>
  <c r="C24"/>
  <c r="D24"/>
  <c r="E24"/>
  <c r="F24"/>
  <c r="G24"/>
  <c r="H24"/>
  <c r="I24"/>
  <c r="J24"/>
  <c r="K24"/>
  <c r="B25"/>
  <c r="C25"/>
  <c r="D25"/>
  <c r="E25"/>
  <c r="F25"/>
  <c r="G25"/>
  <c r="H25"/>
  <c r="I25"/>
  <c r="J25"/>
  <c r="K25"/>
  <c r="B26"/>
  <c r="C26"/>
  <c r="D26"/>
  <c r="E26"/>
  <c r="F26"/>
  <c r="G26"/>
  <c r="H26"/>
  <c r="I26"/>
  <c r="J26"/>
  <c r="K26"/>
  <c r="B27"/>
  <c r="C27"/>
  <c r="D27"/>
  <c r="E27"/>
  <c r="F27"/>
  <c r="G27"/>
  <c r="H27"/>
  <c r="I27"/>
  <c r="J27"/>
  <c r="K27"/>
  <c r="B28"/>
  <c r="C28"/>
  <c r="D28"/>
  <c r="E28"/>
  <c r="F28"/>
  <c r="G28"/>
  <c r="H28"/>
  <c r="I28"/>
  <c r="J28"/>
  <c r="K28"/>
  <c r="G19"/>
  <c r="H19"/>
  <c r="I19"/>
  <c r="J19"/>
  <c r="K19"/>
  <c r="F19"/>
  <c r="E19"/>
  <c r="D19"/>
  <c r="C19"/>
  <c r="B19"/>
  <c r="C17"/>
  <c r="D17"/>
  <c r="E17"/>
  <c r="F17"/>
  <c r="G17"/>
  <c r="G29" s="1"/>
  <c r="H17"/>
  <c r="H29" s="1"/>
  <c r="I17"/>
  <c r="J17"/>
  <c r="K17"/>
  <c r="B17"/>
  <c r="B29" s="1"/>
  <c r="L8"/>
  <c r="L20" s="1"/>
  <c r="M8"/>
  <c r="M20" s="1"/>
  <c r="N8"/>
  <c r="O8"/>
  <c r="P8"/>
  <c r="L9"/>
  <c r="L21" s="1"/>
  <c r="M9"/>
  <c r="M21" s="1"/>
  <c r="N9"/>
  <c r="O9"/>
  <c r="P9"/>
  <c r="L10"/>
  <c r="L22" s="1"/>
  <c r="M10"/>
  <c r="N10"/>
  <c r="O10"/>
  <c r="P10"/>
  <c r="L11"/>
  <c r="L23" s="1"/>
  <c r="M11"/>
  <c r="M23" s="1"/>
  <c r="N11"/>
  <c r="O11"/>
  <c r="P11"/>
  <c r="L12"/>
  <c r="L24" s="1"/>
  <c r="M12"/>
  <c r="M24" s="1"/>
  <c r="N12"/>
  <c r="O12"/>
  <c r="O24" s="1"/>
  <c r="P12"/>
  <c r="L13"/>
  <c r="L25" s="1"/>
  <c r="M13"/>
  <c r="M25" s="1"/>
  <c r="N13"/>
  <c r="O13"/>
  <c r="P13"/>
  <c r="L14"/>
  <c r="L26" s="1"/>
  <c r="M14"/>
  <c r="M26" s="1"/>
  <c r="N14"/>
  <c r="O14"/>
  <c r="P14"/>
  <c r="L15"/>
  <c r="L27" s="1"/>
  <c r="M15"/>
  <c r="M27" s="1"/>
  <c r="N15"/>
  <c r="O15"/>
  <c r="P15"/>
  <c r="L16"/>
  <c r="L28" s="1"/>
  <c r="M16"/>
  <c r="M28" s="1"/>
  <c r="N16"/>
  <c r="O16"/>
  <c r="P16"/>
  <c r="M7"/>
  <c r="M19" s="1"/>
  <c r="N7"/>
  <c r="O7"/>
  <c r="P7"/>
  <c r="L7"/>
  <c r="L19" s="1"/>
  <c r="C18" i="13"/>
  <c r="D18"/>
  <c r="E18"/>
  <c r="F18"/>
  <c r="G18"/>
  <c r="H18"/>
  <c r="I18"/>
  <c r="J18"/>
  <c r="K18"/>
  <c r="L18"/>
  <c r="M18"/>
  <c r="B18"/>
  <c r="C17"/>
  <c r="C87" s="1"/>
  <c r="D17"/>
  <c r="D87" s="1"/>
  <c r="E17"/>
  <c r="E87" s="1"/>
  <c r="F17"/>
  <c r="F87" s="1"/>
  <c r="G17"/>
  <c r="G87" s="1"/>
  <c r="H17"/>
  <c r="H87" s="1"/>
  <c r="I17"/>
  <c r="I30" s="1"/>
  <c r="B17"/>
  <c r="B87" s="1"/>
  <c r="J8"/>
  <c r="J78" s="1"/>
  <c r="K8"/>
  <c r="K78" s="1"/>
  <c r="L8"/>
  <c r="L78" s="1"/>
  <c r="M8"/>
  <c r="M62" s="1"/>
  <c r="J9"/>
  <c r="J79" s="1"/>
  <c r="K9"/>
  <c r="K79" s="1"/>
  <c r="L9"/>
  <c r="L79" s="1"/>
  <c r="M9"/>
  <c r="M34" s="1"/>
  <c r="J10"/>
  <c r="J80" s="1"/>
  <c r="K10"/>
  <c r="K80" s="1"/>
  <c r="L10"/>
  <c r="L80" s="1"/>
  <c r="M10"/>
  <c r="E35" s="1"/>
  <c r="J11"/>
  <c r="J81" s="1"/>
  <c r="K11"/>
  <c r="K81" s="1"/>
  <c r="L11"/>
  <c r="L81" s="1"/>
  <c r="M11"/>
  <c r="M81" s="1"/>
  <c r="J12"/>
  <c r="J82" s="1"/>
  <c r="K12"/>
  <c r="K82" s="1"/>
  <c r="L12"/>
  <c r="L82" s="1"/>
  <c r="M12"/>
  <c r="M66" s="1"/>
  <c r="J13"/>
  <c r="J83" s="1"/>
  <c r="K13"/>
  <c r="K83" s="1"/>
  <c r="L13"/>
  <c r="L83" s="1"/>
  <c r="M13"/>
  <c r="M38" s="1"/>
  <c r="J14"/>
  <c r="J84" s="1"/>
  <c r="K14"/>
  <c r="K84" s="1"/>
  <c r="L14"/>
  <c r="L84" s="1"/>
  <c r="M14"/>
  <c r="I39" s="1"/>
  <c r="J15"/>
  <c r="J85" s="1"/>
  <c r="K15"/>
  <c r="K85" s="1"/>
  <c r="L15"/>
  <c r="L85" s="1"/>
  <c r="M15"/>
  <c r="M85" s="1"/>
  <c r="J16"/>
  <c r="J86" s="1"/>
  <c r="K16"/>
  <c r="K86" s="1"/>
  <c r="L16"/>
  <c r="L86" s="1"/>
  <c r="M16"/>
  <c r="M70" s="1"/>
  <c r="K7"/>
  <c r="K77" s="1"/>
  <c r="L7"/>
  <c r="L77" s="1"/>
  <c r="M7"/>
  <c r="M77" s="1"/>
  <c r="J7"/>
  <c r="J17" s="1"/>
  <c r="J87" s="1"/>
  <c r="C18" i="9"/>
  <c r="D18"/>
  <c r="E18"/>
  <c r="F18"/>
  <c r="G18"/>
  <c r="H18"/>
  <c r="I18"/>
  <c r="J18"/>
  <c r="K18"/>
  <c r="L18"/>
  <c r="M18"/>
  <c r="N18"/>
  <c r="O18"/>
  <c r="P18"/>
  <c r="B18"/>
  <c r="C17"/>
  <c r="D17"/>
  <c r="E17"/>
  <c r="F17"/>
  <c r="G17"/>
  <c r="H17"/>
  <c r="H30" s="1"/>
  <c r="I17"/>
  <c r="I30" s="1"/>
  <c r="J17"/>
  <c r="K17"/>
  <c r="B17"/>
  <c r="D30" s="1"/>
  <c r="L8"/>
  <c r="L21" s="1"/>
  <c r="M8"/>
  <c r="M21" s="1"/>
  <c r="N8"/>
  <c r="O8"/>
  <c r="P8"/>
  <c r="L9"/>
  <c r="L22" s="1"/>
  <c r="M9"/>
  <c r="N9"/>
  <c r="O9"/>
  <c r="P9"/>
  <c r="P22" s="1"/>
  <c r="L10"/>
  <c r="L23" s="1"/>
  <c r="M10"/>
  <c r="M23" s="1"/>
  <c r="N10"/>
  <c r="N23" s="1"/>
  <c r="O10"/>
  <c r="P10"/>
  <c r="L11"/>
  <c r="L24" s="1"/>
  <c r="M11"/>
  <c r="M24" s="1"/>
  <c r="N11"/>
  <c r="O11"/>
  <c r="P11"/>
  <c r="L12"/>
  <c r="L25" s="1"/>
  <c r="M12"/>
  <c r="M25" s="1"/>
  <c r="N12"/>
  <c r="O12"/>
  <c r="P12"/>
  <c r="L13"/>
  <c r="L26" s="1"/>
  <c r="M13"/>
  <c r="N13"/>
  <c r="O13"/>
  <c r="P13"/>
  <c r="P26" s="1"/>
  <c r="L14"/>
  <c r="L27" s="1"/>
  <c r="M14"/>
  <c r="M27" s="1"/>
  <c r="N14"/>
  <c r="N27" s="1"/>
  <c r="O14"/>
  <c r="P14"/>
  <c r="L15"/>
  <c r="L28" s="1"/>
  <c r="M15"/>
  <c r="N15"/>
  <c r="O15"/>
  <c r="P15"/>
  <c r="L16"/>
  <c r="L29" s="1"/>
  <c r="M16"/>
  <c r="M29" s="1"/>
  <c r="N16"/>
  <c r="O16"/>
  <c r="P16"/>
  <c r="M7"/>
  <c r="M20" s="1"/>
  <c r="N7"/>
  <c r="O7"/>
  <c r="P7"/>
  <c r="L7"/>
  <c r="L20" s="1"/>
  <c r="C18" i="10"/>
  <c r="D18"/>
  <c r="E18"/>
  <c r="F18"/>
  <c r="G18"/>
  <c r="H18"/>
  <c r="I18"/>
  <c r="J18"/>
  <c r="K18"/>
  <c r="L18"/>
  <c r="M18"/>
  <c r="B18"/>
  <c r="C17"/>
  <c r="C87" s="1"/>
  <c r="D17"/>
  <c r="D87" s="1"/>
  <c r="E17"/>
  <c r="E87" s="1"/>
  <c r="F17"/>
  <c r="F87" s="1"/>
  <c r="G17"/>
  <c r="G87" s="1"/>
  <c r="H17"/>
  <c r="H87" s="1"/>
  <c r="I17"/>
  <c r="I87" s="1"/>
  <c r="B17"/>
  <c r="B87" s="1"/>
  <c r="J8"/>
  <c r="J78" s="1"/>
  <c r="K8"/>
  <c r="K78" s="1"/>
  <c r="L8"/>
  <c r="L78" s="1"/>
  <c r="M8"/>
  <c r="M78" s="1"/>
  <c r="J9"/>
  <c r="J79" s="1"/>
  <c r="K9"/>
  <c r="K79" s="1"/>
  <c r="L9"/>
  <c r="L79" s="1"/>
  <c r="M9"/>
  <c r="M79" s="1"/>
  <c r="J10"/>
  <c r="J80" s="1"/>
  <c r="K10"/>
  <c r="K80" s="1"/>
  <c r="L10"/>
  <c r="L80" s="1"/>
  <c r="M10"/>
  <c r="M80" s="1"/>
  <c r="J11"/>
  <c r="J81" s="1"/>
  <c r="K11"/>
  <c r="K81" s="1"/>
  <c r="L11"/>
  <c r="L81" s="1"/>
  <c r="M11"/>
  <c r="M81" s="1"/>
  <c r="J12"/>
  <c r="J82" s="1"/>
  <c r="K12"/>
  <c r="K82" s="1"/>
  <c r="L12"/>
  <c r="L82" s="1"/>
  <c r="M12"/>
  <c r="M82" s="1"/>
  <c r="J13"/>
  <c r="J83" s="1"/>
  <c r="K13"/>
  <c r="K83" s="1"/>
  <c r="L13"/>
  <c r="L83" s="1"/>
  <c r="M13"/>
  <c r="M83" s="1"/>
  <c r="J14"/>
  <c r="J84" s="1"/>
  <c r="K14"/>
  <c r="K84" s="1"/>
  <c r="L14"/>
  <c r="L84" s="1"/>
  <c r="M14"/>
  <c r="M84" s="1"/>
  <c r="J15"/>
  <c r="J85" s="1"/>
  <c r="K15"/>
  <c r="K85" s="1"/>
  <c r="L15"/>
  <c r="L85" s="1"/>
  <c r="M15"/>
  <c r="M85" s="1"/>
  <c r="J16"/>
  <c r="J86" s="1"/>
  <c r="K16"/>
  <c r="K86" s="1"/>
  <c r="L16"/>
  <c r="L86" s="1"/>
  <c r="M16"/>
  <c r="M86" s="1"/>
  <c r="K7"/>
  <c r="K77" s="1"/>
  <c r="L7"/>
  <c r="L17" s="1"/>
  <c r="L87" s="1"/>
  <c r="M7"/>
  <c r="M77" s="1"/>
  <c r="J7"/>
  <c r="J77" s="1"/>
  <c r="G30" i="9"/>
  <c r="E30"/>
  <c r="C30"/>
  <c r="B30"/>
  <c r="K29"/>
  <c r="J29"/>
  <c r="I29"/>
  <c r="H29"/>
  <c r="G29"/>
  <c r="F29"/>
  <c r="E29"/>
  <c r="D29"/>
  <c r="C29"/>
  <c r="B29"/>
  <c r="K28"/>
  <c r="J28"/>
  <c r="I28"/>
  <c r="H28"/>
  <c r="G28"/>
  <c r="F28"/>
  <c r="E28"/>
  <c r="D28"/>
  <c r="C28"/>
  <c r="B28"/>
  <c r="K27"/>
  <c r="J27"/>
  <c r="I27"/>
  <c r="H27"/>
  <c r="G27"/>
  <c r="F27"/>
  <c r="E27"/>
  <c r="D27"/>
  <c r="C27"/>
  <c r="B27"/>
  <c r="M26"/>
  <c r="K26"/>
  <c r="J26"/>
  <c r="I26"/>
  <c r="H26"/>
  <c r="G26"/>
  <c r="F26"/>
  <c r="E26"/>
  <c r="D26"/>
  <c r="C26"/>
  <c r="B26"/>
  <c r="K25"/>
  <c r="J25"/>
  <c r="I25"/>
  <c r="H25"/>
  <c r="G25"/>
  <c r="F25"/>
  <c r="E25"/>
  <c r="D25"/>
  <c r="C25"/>
  <c r="B25"/>
  <c r="K24"/>
  <c r="J24"/>
  <c r="I24"/>
  <c r="H24"/>
  <c r="G24"/>
  <c r="F24"/>
  <c r="E24"/>
  <c r="D24"/>
  <c r="C24"/>
  <c r="B24"/>
  <c r="K23"/>
  <c r="J23"/>
  <c r="I23"/>
  <c r="H23"/>
  <c r="G23"/>
  <c r="F23"/>
  <c r="E23"/>
  <c r="D23"/>
  <c r="C23"/>
  <c r="B23"/>
  <c r="M22"/>
  <c r="K22"/>
  <c r="J22"/>
  <c r="I22"/>
  <c r="H22"/>
  <c r="G22"/>
  <c r="F22"/>
  <c r="E22"/>
  <c r="D22"/>
  <c r="C22"/>
  <c r="B22"/>
  <c r="K21"/>
  <c r="J21"/>
  <c r="I21"/>
  <c r="H21"/>
  <c r="G21"/>
  <c r="F21"/>
  <c r="E21"/>
  <c r="D21"/>
  <c r="C21"/>
  <c r="B21"/>
  <c r="K20"/>
  <c r="J20"/>
  <c r="I20"/>
  <c r="H20"/>
  <c r="G20"/>
  <c r="F20"/>
  <c r="E20"/>
  <c r="D20"/>
  <c r="C20"/>
  <c r="B20"/>
  <c r="B21" i="7"/>
  <c r="C21"/>
  <c r="D21"/>
  <c r="E21"/>
  <c r="F21"/>
  <c r="G21"/>
  <c r="H21"/>
  <c r="I21"/>
  <c r="J21"/>
  <c r="K21"/>
  <c r="B22"/>
  <c r="C22"/>
  <c r="D22"/>
  <c r="E22"/>
  <c r="F22"/>
  <c r="G22"/>
  <c r="H22"/>
  <c r="I22"/>
  <c r="J22"/>
  <c r="K22"/>
  <c r="B23"/>
  <c r="C23"/>
  <c r="D23"/>
  <c r="E23"/>
  <c r="F23"/>
  <c r="G23"/>
  <c r="H23"/>
  <c r="I23"/>
  <c r="J23"/>
  <c r="K23"/>
  <c r="B24"/>
  <c r="C24"/>
  <c r="D24"/>
  <c r="E24"/>
  <c r="F24"/>
  <c r="G24"/>
  <c r="H24"/>
  <c r="I24"/>
  <c r="J24"/>
  <c r="K24"/>
  <c r="B25"/>
  <c r="C25"/>
  <c r="D25"/>
  <c r="E25"/>
  <c r="F25"/>
  <c r="G25"/>
  <c r="H25"/>
  <c r="I25"/>
  <c r="J25"/>
  <c r="K25"/>
  <c r="B26"/>
  <c r="C26"/>
  <c r="D26"/>
  <c r="E26"/>
  <c r="F26"/>
  <c r="G26"/>
  <c r="H26"/>
  <c r="I26"/>
  <c r="J26"/>
  <c r="K26"/>
  <c r="B27"/>
  <c r="C27"/>
  <c r="D27"/>
  <c r="E27"/>
  <c r="F27"/>
  <c r="G27"/>
  <c r="H27"/>
  <c r="I27"/>
  <c r="J27"/>
  <c r="K27"/>
  <c r="B28"/>
  <c r="C28"/>
  <c r="D28"/>
  <c r="E28"/>
  <c r="F28"/>
  <c r="G28"/>
  <c r="H28"/>
  <c r="I28"/>
  <c r="J28"/>
  <c r="K28"/>
  <c r="B29"/>
  <c r="C29"/>
  <c r="D29"/>
  <c r="E29"/>
  <c r="F29"/>
  <c r="G29"/>
  <c r="H29"/>
  <c r="I29"/>
  <c r="J29"/>
  <c r="K29"/>
  <c r="G20"/>
  <c r="H20"/>
  <c r="I20"/>
  <c r="J20"/>
  <c r="K20"/>
  <c r="F20"/>
  <c r="E20"/>
  <c r="D20"/>
  <c r="C20"/>
  <c r="B20"/>
  <c r="C18"/>
  <c r="D18"/>
  <c r="E18"/>
  <c r="F18"/>
  <c r="G18"/>
  <c r="H18"/>
  <c r="I18"/>
  <c r="J18"/>
  <c r="K18"/>
  <c r="L18"/>
  <c r="M18"/>
  <c r="N18"/>
  <c r="O18"/>
  <c r="P18"/>
  <c r="B18"/>
  <c r="C17"/>
  <c r="C30" s="1"/>
  <c r="D17"/>
  <c r="E17"/>
  <c r="F17"/>
  <c r="G17"/>
  <c r="G30" s="1"/>
  <c r="H17"/>
  <c r="H30" s="1"/>
  <c r="I17"/>
  <c r="J17"/>
  <c r="K17"/>
  <c r="K30" s="1"/>
  <c r="B17"/>
  <c r="B30" s="1"/>
  <c r="L8"/>
  <c r="L21" s="1"/>
  <c r="M8"/>
  <c r="M21" s="1"/>
  <c r="N8"/>
  <c r="O8"/>
  <c r="P8"/>
  <c r="L9"/>
  <c r="L22" s="1"/>
  <c r="M9"/>
  <c r="M22" s="1"/>
  <c r="N9"/>
  <c r="O9"/>
  <c r="P9"/>
  <c r="L10"/>
  <c r="L23" s="1"/>
  <c r="M10"/>
  <c r="M23" s="1"/>
  <c r="N10"/>
  <c r="O10"/>
  <c r="P10"/>
  <c r="L11"/>
  <c r="L24" s="1"/>
  <c r="M11"/>
  <c r="M24" s="1"/>
  <c r="N11"/>
  <c r="O11"/>
  <c r="P11"/>
  <c r="L12"/>
  <c r="L25" s="1"/>
  <c r="M12"/>
  <c r="M25" s="1"/>
  <c r="N12"/>
  <c r="O12"/>
  <c r="P12"/>
  <c r="L13"/>
  <c r="L26" s="1"/>
  <c r="M13"/>
  <c r="M26" s="1"/>
  <c r="N13"/>
  <c r="O13"/>
  <c r="P13"/>
  <c r="L14"/>
  <c r="L27" s="1"/>
  <c r="M14"/>
  <c r="M27" s="1"/>
  <c r="N14"/>
  <c r="O14"/>
  <c r="P14"/>
  <c r="L15"/>
  <c r="L28" s="1"/>
  <c r="M15"/>
  <c r="M28" s="1"/>
  <c r="N15"/>
  <c r="O15"/>
  <c r="P15"/>
  <c r="L16"/>
  <c r="L29" s="1"/>
  <c r="M16"/>
  <c r="M29" s="1"/>
  <c r="N16"/>
  <c r="O16"/>
  <c r="P16"/>
  <c r="M7"/>
  <c r="N7"/>
  <c r="O7"/>
  <c r="P7"/>
  <c r="L7"/>
  <c r="B78" i="6"/>
  <c r="C78"/>
  <c r="D78"/>
  <c r="E78"/>
  <c r="F78"/>
  <c r="G78"/>
  <c r="H78"/>
  <c r="I78"/>
  <c r="B79"/>
  <c r="C79"/>
  <c r="D79"/>
  <c r="E79"/>
  <c r="F79"/>
  <c r="G79"/>
  <c r="H79"/>
  <c r="I79"/>
  <c r="B80"/>
  <c r="C80"/>
  <c r="D80"/>
  <c r="E80"/>
  <c r="F80"/>
  <c r="G80"/>
  <c r="H80"/>
  <c r="I80"/>
  <c r="B81"/>
  <c r="C81"/>
  <c r="D81"/>
  <c r="E81"/>
  <c r="F81"/>
  <c r="G81"/>
  <c r="H81"/>
  <c r="I81"/>
  <c r="B82"/>
  <c r="C82"/>
  <c r="D82"/>
  <c r="E82"/>
  <c r="F82"/>
  <c r="G82"/>
  <c r="H82"/>
  <c r="I82"/>
  <c r="B83"/>
  <c r="C83"/>
  <c r="D83"/>
  <c r="E83"/>
  <c r="F83"/>
  <c r="G83"/>
  <c r="H83"/>
  <c r="I83"/>
  <c r="B84"/>
  <c r="C84"/>
  <c r="D84"/>
  <c r="E84"/>
  <c r="F84"/>
  <c r="G84"/>
  <c r="H84"/>
  <c r="I84"/>
  <c r="B85"/>
  <c r="C85"/>
  <c r="D85"/>
  <c r="E85"/>
  <c r="F85"/>
  <c r="G85"/>
  <c r="H85"/>
  <c r="I85"/>
  <c r="B86"/>
  <c r="C86"/>
  <c r="D86"/>
  <c r="E86"/>
  <c r="F86"/>
  <c r="G86"/>
  <c r="H86"/>
  <c r="I86"/>
  <c r="C77"/>
  <c r="D77"/>
  <c r="E77"/>
  <c r="F77"/>
  <c r="G77"/>
  <c r="H77"/>
  <c r="I77"/>
  <c r="B77"/>
  <c r="C18"/>
  <c r="D18"/>
  <c r="E18"/>
  <c r="F18"/>
  <c r="G18"/>
  <c r="H18"/>
  <c r="I18"/>
  <c r="J18"/>
  <c r="K18"/>
  <c r="L18"/>
  <c r="M18"/>
  <c r="B18"/>
  <c r="C17"/>
  <c r="D17"/>
  <c r="D71" s="1"/>
  <c r="E17"/>
  <c r="E87" s="1"/>
  <c r="F17"/>
  <c r="F71" s="1"/>
  <c r="G17"/>
  <c r="H17"/>
  <c r="H71" s="1"/>
  <c r="I17"/>
  <c r="I87" s="1"/>
  <c r="J8"/>
  <c r="J62" s="1"/>
  <c r="K8"/>
  <c r="L8"/>
  <c r="L62" s="1"/>
  <c r="M8"/>
  <c r="M78" s="1"/>
  <c r="J9"/>
  <c r="J63" s="1"/>
  <c r="K9"/>
  <c r="L9"/>
  <c r="L63" s="1"/>
  <c r="M9"/>
  <c r="M79" s="1"/>
  <c r="J10"/>
  <c r="J64" s="1"/>
  <c r="K10"/>
  <c r="L10"/>
  <c r="L64" s="1"/>
  <c r="M10"/>
  <c r="M80" s="1"/>
  <c r="J11"/>
  <c r="J65" s="1"/>
  <c r="K11"/>
  <c r="L11"/>
  <c r="L65" s="1"/>
  <c r="M11"/>
  <c r="M81" s="1"/>
  <c r="J12"/>
  <c r="J66" s="1"/>
  <c r="K12"/>
  <c r="L12"/>
  <c r="L66" s="1"/>
  <c r="M12"/>
  <c r="M82" s="1"/>
  <c r="J13"/>
  <c r="J67" s="1"/>
  <c r="K13"/>
  <c r="L13"/>
  <c r="L67" s="1"/>
  <c r="M13"/>
  <c r="M83" s="1"/>
  <c r="J14"/>
  <c r="J68" s="1"/>
  <c r="K14"/>
  <c r="L14"/>
  <c r="L68" s="1"/>
  <c r="M14"/>
  <c r="M84" s="1"/>
  <c r="J15"/>
  <c r="J69" s="1"/>
  <c r="K15"/>
  <c r="L15"/>
  <c r="L69" s="1"/>
  <c r="M15"/>
  <c r="M85" s="1"/>
  <c r="J16"/>
  <c r="J70" s="1"/>
  <c r="K16"/>
  <c r="L16"/>
  <c r="L70" s="1"/>
  <c r="M16"/>
  <c r="M86" s="1"/>
  <c r="K7"/>
  <c r="K77" s="1"/>
  <c r="L7"/>
  <c r="M7"/>
  <c r="M77" s="1"/>
  <c r="B17"/>
  <c r="B71" s="1"/>
  <c r="J7"/>
  <c r="J17" s="1"/>
  <c r="J54" s="1"/>
  <c r="B22" i="5"/>
  <c r="C22"/>
  <c r="D22"/>
  <c r="E22"/>
  <c r="F22"/>
  <c r="G22"/>
  <c r="H22"/>
  <c r="I22"/>
  <c r="J22"/>
  <c r="K22"/>
  <c r="B23"/>
  <c r="C23"/>
  <c r="D23"/>
  <c r="E23"/>
  <c r="F23"/>
  <c r="G23"/>
  <c r="H23"/>
  <c r="I23"/>
  <c r="J23"/>
  <c r="K23"/>
  <c r="B24"/>
  <c r="C24"/>
  <c r="D24"/>
  <c r="E24"/>
  <c r="F24"/>
  <c r="G24"/>
  <c r="H24"/>
  <c r="I24"/>
  <c r="J24"/>
  <c r="K24"/>
  <c r="B25"/>
  <c r="C25"/>
  <c r="D25"/>
  <c r="E25"/>
  <c r="F25"/>
  <c r="G25"/>
  <c r="H25"/>
  <c r="I25"/>
  <c r="J25"/>
  <c r="K25"/>
  <c r="B26"/>
  <c r="C26"/>
  <c r="D26"/>
  <c r="E26"/>
  <c r="F26"/>
  <c r="G26"/>
  <c r="H26"/>
  <c r="I26"/>
  <c r="J26"/>
  <c r="K26"/>
  <c r="B27"/>
  <c r="C27"/>
  <c r="D27"/>
  <c r="E27"/>
  <c r="F27"/>
  <c r="G27"/>
  <c r="H27"/>
  <c r="I27"/>
  <c r="J27"/>
  <c r="K27"/>
  <c r="B28"/>
  <c r="C28"/>
  <c r="D28"/>
  <c r="E28"/>
  <c r="F28"/>
  <c r="G28"/>
  <c r="H28"/>
  <c r="I28"/>
  <c r="J28"/>
  <c r="K28"/>
  <c r="B29"/>
  <c r="C29"/>
  <c r="D29"/>
  <c r="E29"/>
  <c r="F29"/>
  <c r="G29"/>
  <c r="H29"/>
  <c r="I29"/>
  <c r="J29"/>
  <c r="K29"/>
  <c r="B30"/>
  <c r="C30"/>
  <c r="D30"/>
  <c r="E30"/>
  <c r="F30"/>
  <c r="G30"/>
  <c r="H30"/>
  <c r="I30"/>
  <c r="J30"/>
  <c r="K30"/>
  <c r="G21"/>
  <c r="H21"/>
  <c r="I21"/>
  <c r="J21"/>
  <c r="K21"/>
  <c r="F21"/>
  <c r="E21"/>
  <c r="D21"/>
  <c r="C21"/>
  <c r="B21"/>
  <c r="C18"/>
  <c r="D18"/>
  <c r="E18"/>
  <c r="F18"/>
  <c r="G18"/>
  <c r="H18"/>
  <c r="I18"/>
  <c r="J18"/>
  <c r="K18"/>
  <c r="L18"/>
  <c r="M18"/>
  <c r="N18"/>
  <c r="O18"/>
  <c r="P18"/>
  <c r="B18"/>
  <c r="L8"/>
  <c r="L22" s="1"/>
  <c r="M8"/>
  <c r="M22" s="1"/>
  <c r="N8"/>
  <c r="O8"/>
  <c r="P8"/>
  <c r="P22" s="1"/>
  <c r="L9"/>
  <c r="L23" s="1"/>
  <c r="M9"/>
  <c r="N9"/>
  <c r="O9"/>
  <c r="O23" s="1"/>
  <c r="P9"/>
  <c r="L10"/>
  <c r="L24" s="1"/>
  <c r="M10"/>
  <c r="M24" s="1"/>
  <c r="N10"/>
  <c r="O10"/>
  <c r="P10"/>
  <c r="L11"/>
  <c r="L25" s="1"/>
  <c r="M11"/>
  <c r="M25" s="1"/>
  <c r="N11"/>
  <c r="O11"/>
  <c r="P11"/>
  <c r="L12"/>
  <c r="L26" s="1"/>
  <c r="M12"/>
  <c r="M26" s="1"/>
  <c r="N12"/>
  <c r="O12"/>
  <c r="P12"/>
  <c r="P26" s="1"/>
  <c r="L13"/>
  <c r="L27" s="1"/>
  <c r="M13"/>
  <c r="M27" s="1"/>
  <c r="N13"/>
  <c r="O13"/>
  <c r="P13"/>
  <c r="L14"/>
  <c r="L28" s="1"/>
  <c r="M14"/>
  <c r="M28" s="1"/>
  <c r="N14"/>
  <c r="O14"/>
  <c r="P14"/>
  <c r="L15"/>
  <c r="L29" s="1"/>
  <c r="M15"/>
  <c r="M29" s="1"/>
  <c r="N15"/>
  <c r="O15"/>
  <c r="P15"/>
  <c r="L16"/>
  <c r="L30" s="1"/>
  <c r="M16"/>
  <c r="M30" s="1"/>
  <c r="N16"/>
  <c r="O16"/>
  <c r="P16"/>
  <c r="P30" s="1"/>
  <c r="M7"/>
  <c r="M21" s="1"/>
  <c r="N7"/>
  <c r="O7"/>
  <c r="P7"/>
  <c r="P21" s="1"/>
  <c r="L7"/>
  <c r="L21" s="1"/>
  <c r="B63" i="4"/>
  <c r="C63"/>
  <c r="D63"/>
  <c r="E63"/>
  <c r="F63"/>
  <c r="G63"/>
  <c r="H63"/>
  <c r="I63"/>
  <c r="B64"/>
  <c r="C64"/>
  <c r="D64"/>
  <c r="E64"/>
  <c r="F64"/>
  <c r="G64"/>
  <c r="H64"/>
  <c r="I64"/>
  <c r="B65"/>
  <c r="C65"/>
  <c r="D65"/>
  <c r="E65"/>
  <c r="F65"/>
  <c r="G65"/>
  <c r="H65"/>
  <c r="I65"/>
  <c r="B66"/>
  <c r="C66"/>
  <c r="D66"/>
  <c r="E66"/>
  <c r="F66"/>
  <c r="G66"/>
  <c r="H66"/>
  <c r="I66"/>
  <c r="B67"/>
  <c r="C67"/>
  <c r="D67"/>
  <c r="E67"/>
  <c r="F67"/>
  <c r="G67"/>
  <c r="H67"/>
  <c r="I67"/>
  <c r="B68"/>
  <c r="C68"/>
  <c r="D68"/>
  <c r="E68"/>
  <c r="F68"/>
  <c r="G68"/>
  <c r="H68"/>
  <c r="I68"/>
  <c r="B69"/>
  <c r="C69"/>
  <c r="D69"/>
  <c r="E69"/>
  <c r="F69"/>
  <c r="G69"/>
  <c r="H69"/>
  <c r="I69"/>
  <c r="B70"/>
  <c r="C70"/>
  <c r="D70"/>
  <c r="E70"/>
  <c r="F70"/>
  <c r="G70"/>
  <c r="H70"/>
  <c r="I70"/>
  <c r="B71"/>
  <c r="C71"/>
  <c r="D71"/>
  <c r="E71"/>
  <c r="F71"/>
  <c r="G71"/>
  <c r="H71"/>
  <c r="I71"/>
  <c r="C62"/>
  <c r="D62"/>
  <c r="E62"/>
  <c r="F62"/>
  <c r="G62"/>
  <c r="H62"/>
  <c r="I62"/>
  <c r="B62"/>
  <c r="C18"/>
  <c r="D18"/>
  <c r="E18"/>
  <c r="F18"/>
  <c r="G18"/>
  <c r="H18"/>
  <c r="I18"/>
  <c r="J18"/>
  <c r="K18"/>
  <c r="L18"/>
  <c r="M18"/>
  <c r="B18"/>
  <c r="C17"/>
  <c r="C72" s="1"/>
  <c r="D17"/>
  <c r="D72" s="1"/>
  <c r="E17"/>
  <c r="E72" s="1"/>
  <c r="F17"/>
  <c r="F72" s="1"/>
  <c r="G17"/>
  <c r="G72" s="1"/>
  <c r="H17"/>
  <c r="H72" s="1"/>
  <c r="I17"/>
  <c r="I72" s="1"/>
  <c r="B17"/>
  <c r="B72" s="1"/>
  <c r="J8"/>
  <c r="J79" s="1"/>
  <c r="K8"/>
  <c r="K63" s="1"/>
  <c r="L8"/>
  <c r="L63" s="1"/>
  <c r="M8"/>
  <c r="M63" s="1"/>
  <c r="J9"/>
  <c r="J80" s="1"/>
  <c r="K9"/>
  <c r="K64" s="1"/>
  <c r="L9"/>
  <c r="L64" s="1"/>
  <c r="M9"/>
  <c r="M64" s="1"/>
  <c r="J10"/>
  <c r="J81" s="1"/>
  <c r="K10"/>
  <c r="K65" s="1"/>
  <c r="L10"/>
  <c r="L65" s="1"/>
  <c r="M10"/>
  <c r="M65" s="1"/>
  <c r="J11"/>
  <c r="J82" s="1"/>
  <c r="K11"/>
  <c r="K66" s="1"/>
  <c r="L11"/>
  <c r="L66" s="1"/>
  <c r="M11"/>
  <c r="M66" s="1"/>
  <c r="J12"/>
  <c r="J83" s="1"/>
  <c r="K12"/>
  <c r="K67" s="1"/>
  <c r="L12"/>
  <c r="L67" s="1"/>
  <c r="M12"/>
  <c r="M67" s="1"/>
  <c r="J13"/>
  <c r="J84" s="1"/>
  <c r="K13"/>
  <c r="K68" s="1"/>
  <c r="L13"/>
  <c r="L68" s="1"/>
  <c r="M13"/>
  <c r="M68" s="1"/>
  <c r="J14"/>
  <c r="J85" s="1"/>
  <c r="K14"/>
  <c r="K69" s="1"/>
  <c r="L14"/>
  <c r="L69" s="1"/>
  <c r="M14"/>
  <c r="M69" s="1"/>
  <c r="J15"/>
  <c r="J86" s="1"/>
  <c r="K15"/>
  <c r="K70" s="1"/>
  <c r="L15"/>
  <c r="L70" s="1"/>
  <c r="M15"/>
  <c r="M70" s="1"/>
  <c r="J16"/>
  <c r="J87" s="1"/>
  <c r="K16"/>
  <c r="K71" s="1"/>
  <c r="L16"/>
  <c r="L71" s="1"/>
  <c r="M16"/>
  <c r="M71" s="1"/>
  <c r="K7"/>
  <c r="G33" s="1"/>
  <c r="L7"/>
  <c r="L78" s="1"/>
  <c r="M7"/>
  <c r="M78" s="1"/>
  <c r="J7"/>
  <c r="J78" s="1"/>
  <c r="C17" i="5"/>
  <c r="C31" s="1"/>
  <c r="D17"/>
  <c r="E17"/>
  <c r="F17"/>
  <c r="G17"/>
  <c r="G31" s="1"/>
  <c r="H17"/>
  <c r="H31" s="1"/>
  <c r="I17"/>
  <c r="J17"/>
  <c r="K17"/>
  <c r="B17"/>
  <c r="B31" s="1"/>
  <c r="M8" i="36"/>
  <c r="N8"/>
  <c r="M9"/>
  <c r="N9"/>
  <c r="M10"/>
  <c r="N10"/>
  <c r="N25" s="1"/>
  <c r="M11"/>
  <c r="N11"/>
  <c r="M12"/>
  <c r="N12"/>
  <c r="N27" s="1"/>
  <c r="M13"/>
  <c r="M28" s="1"/>
  <c r="N13"/>
  <c r="M14"/>
  <c r="N14"/>
  <c r="N29" s="1"/>
  <c r="M16"/>
  <c r="M31" s="1"/>
  <c r="N16"/>
  <c r="M17"/>
  <c r="N17"/>
  <c r="M18"/>
  <c r="M33" s="1"/>
  <c r="N18"/>
  <c r="M19"/>
  <c r="N19"/>
  <c r="N34" s="1"/>
  <c r="M20"/>
  <c r="M35" s="1"/>
  <c r="N20"/>
  <c r="N7"/>
  <c r="M7"/>
  <c r="O8"/>
  <c r="P8"/>
  <c r="Q8"/>
  <c r="O9"/>
  <c r="P9"/>
  <c r="P24" s="1"/>
  <c r="Q9"/>
  <c r="Q24" s="1"/>
  <c r="O10"/>
  <c r="O25" s="1"/>
  <c r="P10"/>
  <c r="Q10"/>
  <c r="O11"/>
  <c r="P11"/>
  <c r="Q11"/>
  <c r="O12"/>
  <c r="P12"/>
  <c r="Q12"/>
  <c r="O13"/>
  <c r="P13"/>
  <c r="P28" s="1"/>
  <c r="Q13"/>
  <c r="Q28" s="1"/>
  <c r="O14"/>
  <c r="O29" s="1"/>
  <c r="P14"/>
  <c r="Q14"/>
  <c r="O16"/>
  <c r="P16"/>
  <c r="Q16"/>
  <c r="O17"/>
  <c r="P17"/>
  <c r="Q17"/>
  <c r="O18"/>
  <c r="P18"/>
  <c r="P33" s="1"/>
  <c r="Q18"/>
  <c r="Q33" s="1"/>
  <c r="O19"/>
  <c r="P19"/>
  <c r="P34" s="1"/>
  <c r="Q19"/>
  <c r="O20"/>
  <c r="P20"/>
  <c r="Q20"/>
  <c r="P7"/>
  <c r="Q7"/>
  <c r="O7"/>
  <c r="C93" i="35"/>
  <c r="D93"/>
  <c r="E93"/>
  <c r="F93"/>
  <c r="G93"/>
  <c r="H93"/>
  <c r="I93"/>
  <c r="J93"/>
  <c r="C94"/>
  <c r="D94"/>
  <c r="E94"/>
  <c r="F94"/>
  <c r="G94"/>
  <c r="H94"/>
  <c r="I94"/>
  <c r="J94"/>
  <c r="C95"/>
  <c r="D95"/>
  <c r="E95"/>
  <c r="F95"/>
  <c r="G95"/>
  <c r="H95"/>
  <c r="I95"/>
  <c r="J95"/>
  <c r="C96"/>
  <c r="D96"/>
  <c r="E96"/>
  <c r="F96"/>
  <c r="G96"/>
  <c r="H96"/>
  <c r="I96"/>
  <c r="J96"/>
  <c r="C97"/>
  <c r="D97"/>
  <c r="E97"/>
  <c r="F97"/>
  <c r="G97"/>
  <c r="H97"/>
  <c r="I97"/>
  <c r="J97"/>
  <c r="C98"/>
  <c r="D98"/>
  <c r="E98"/>
  <c r="F98"/>
  <c r="G98"/>
  <c r="H98"/>
  <c r="I98"/>
  <c r="J98"/>
  <c r="C99"/>
  <c r="D99"/>
  <c r="E99"/>
  <c r="F99"/>
  <c r="G99"/>
  <c r="H99"/>
  <c r="I99"/>
  <c r="J99"/>
  <c r="C101"/>
  <c r="D101"/>
  <c r="E101"/>
  <c r="F101"/>
  <c r="G101"/>
  <c r="H101"/>
  <c r="I101"/>
  <c r="J101"/>
  <c r="C102"/>
  <c r="D102"/>
  <c r="E102"/>
  <c r="F102"/>
  <c r="G102"/>
  <c r="H102"/>
  <c r="I102"/>
  <c r="J102"/>
  <c r="C103"/>
  <c r="D103"/>
  <c r="E103"/>
  <c r="F103"/>
  <c r="G103"/>
  <c r="H103"/>
  <c r="I103"/>
  <c r="J103"/>
  <c r="C104"/>
  <c r="D104"/>
  <c r="E104"/>
  <c r="F104"/>
  <c r="G104"/>
  <c r="H104"/>
  <c r="I104"/>
  <c r="J104"/>
  <c r="C105"/>
  <c r="D105"/>
  <c r="E105"/>
  <c r="F105"/>
  <c r="G105"/>
  <c r="H105"/>
  <c r="I105"/>
  <c r="J105"/>
  <c r="D92"/>
  <c r="E92"/>
  <c r="F92"/>
  <c r="G92"/>
  <c r="H92"/>
  <c r="I92"/>
  <c r="J92"/>
  <c r="C74"/>
  <c r="D74"/>
  <c r="E74"/>
  <c r="F74"/>
  <c r="G74"/>
  <c r="H74"/>
  <c r="I74"/>
  <c r="J74"/>
  <c r="C75"/>
  <c r="D75"/>
  <c r="E75"/>
  <c r="F75"/>
  <c r="G75"/>
  <c r="H75"/>
  <c r="I75"/>
  <c r="J75"/>
  <c r="C76"/>
  <c r="D76"/>
  <c r="E76"/>
  <c r="F76"/>
  <c r="G76"/>
  <c r="H76"/>
  <c r="I76"/>
  <c r="J76"/>
  <c r="C77"/>
  <c r="D77"/>
  <c r="E77"/>
  <c r="F77"/>
  <c r="G77"/>
  <c r="H77"/>
  <c r="I77"/>
  <c r="J77"/>
  <c r="C78"/>
  <c r="D78"/>
  <c r="E78"/>
  <c r="F78"/>
  <c r="G78"/>
  <c r="H78"/>
  <c r="I78"/>
  <c r="J78"/>
  <c r="C79"/>
  <c r="D79"/>
  <c r="E79"/>
  <c r="F79"/>
  <c r="G79"/>
  <c r="H79"/>
  <c r="I79"/>
  <c r="J79"/>
  <c r="C80"/>
  <c r="D80"/>
  <c r="E80"/>
  <c r="F80"/>
  <c r="G80"/>
  <c r="H80"/>
  <c r="I80"/>
  <c r="J80"/>
  <c r="C82"/>
  <c r="D82"/>
  <c r="E82"/>
  <c r="F82"/>
  <c r="G82"/>
  <c r="H82"/>
  <c r="I82"/>
  <c r="J82"/>
  <c r="C83"/>
  <c r="D83"/>
  <c r="E83"/>
  <c r="F83"/>
  <c r="G83"/>
  <c r="H83"/>
  <c r="I83"/>
  <c r="J83"/>
  <c r="C84"/>
  <c r="D84"/>
  <c r="E84"/>
  <c r="F84"/>
  <c r="G84"/>
  <c r="H84"/>
  <c r="I84"/>
  <c r="J84"/>
  <c r="C85"/>
  <c r="D85"/>
  <c r="E85"/>
  <c r="F85"/>
  <c r="G85"/>
  <c r="H85"/>
  <c r="I85"/>
  <c r="J85"/>
  <c r="C86"/>
  <c r="D86"/>
  <c r="E86"/>
  <c r="F86"/>
  <c r="G86"/>
  <c r="H86"/>
  <c r="I86"/>
  <c r="J86"/>
  <c r="D73"/>
  <c r="E73"/>
  <c r="F73"/>
  <c r="G73"/>
  <c r="H73"/>
  <c r="I73"/>
  <c r="J73"/>
  <c r="C73"/>
  <c r="K20"/>
  <c r="C54" s="1"/>
  <c r="L20"/>
  <c r="D54" s="1"/>
  <c r="M20"/>
  <c r="E54" s="1"/>
  <c r="N20"/>
  <c r="F53" s="1"/>
  <c r="C53"/>
  <c r="C51"/>
  <c r="F51"/>
  <c r="G51"/>
  <c r="K51"/>
  <c r="N51"/>
  <c r="C23"/>
  <c r="D21"/>
  <c r="E21"/>
  <c r="F21"/>
  <c r="G21"/>
  <c r="H21"/>
  <c r="I21"/>
  <c r="J21"/>
  <c r="K21"/>
  <c r="L21"/>
  <c r="M21"/>
  <c r="N21"/>
  <c r="C21"/>
  <c r="K8"/>
  <c r="K54" s="1"/>
  <c r="L8"/>
  <c r="L93" s="1"/>
  <c r="M8"/>
  <c r="M54" s="1"/>
  <c r="N8"/>
  <c r="N54" s="1"/>
  <c r="K9"/>
  <c r="K55" s="1"/>
  <c r="L9"/>
  <c r="L94" s="1"/>
  <c r="M9"/>
  <c r="M55" s="1"/>
  <c r="N9"/>
  <c r="N55" s="1"/>
  <c r="K10"/>
  <c r="K56" s="1"/>
  <c r="L10"/>
  <c r="L95" s="1"/>
  <c r="M10"/>
  <c r="M56" s="1"/>
  <c r="N10"/>
  <c r="N56" s="1"/>
  <c r="K11"/>
  <c r="K57" s="1"/>
  <c r="L11"/>
  <c r="L96" s="1"/>
  <c r="M11"/>
  <c r="M57" s="1"/>
  <c r="N11"/>
  <c r="N57" s="1"/>
  <c r="K12"/>
  <c r="K58" s="1"/>
  <c r="L12"/>
  <c r="L97" s="1"/>
  <c r="M12"/>
  <c r="M58" s="1"/>
  <c r="N12"/>
  <c r="N58" s="1"/>
  <c r="K13"/>
  <c r="K59" s="1"/>
  <c r="L13"/>
  <c r="L98" s="1"/>
  <c r="M13"/>
  <c r="M59" s="1"/>
  <c r="N13"/>
  <c r="N59" s="1"/>
  <c r="K14"/>
  <c r="K60" s="1"/>
  <c r="L14"/>
  <c r="L99" s="1"/>
  <c r="M14"/>
  <c r="M60" s="1"/>
  <c r="N14"/>
  <c r="N60" s="1"/>
  <c r="K16"/>
  <c r="K62" s="1"/>
  <c r="L16"/>
  <c r="L101" s="1"/>
  <c r="M16"/>
  <c r="M62" s="1"/>
  <c r="N16"/>
  <c r="N62" s="1"/>
  <c r="K17"/>
  <c r="K63" s="1"/>
  <c r="L17"/>
  <c r="L102" s="1"/>
  <c r="M17"/>
  <c r="M63" s="1"/>
  <c r="N17"/>
  <c r="N63" s="1"/>
  <c r="K18"/>
  <c r="K64" s="1"/>
  <c r="L18"/>
  <c r="L103" s="1"/>
  <c r="M18"/>
  <c r="M64" s="1"/>
  <c r="N18"/>
  <c r="N64" s="1"/>
  <c r="K19"/>
  <c r="K65" s="1"/>
  <c r="L19"/>
  <c r="L104" s="1"/>
  <c r="M19"/>
  <c r="M65" s="1"/>
  <c r="N19"/>
  <c r="N65" s="1"/>
  <c r="L7"/>
  <c r="H38" s="1"/>
  <c r="M7"/>
  <c r="M92" s="1"/>
  <c r="N7"/>
  <c r="N53" s="1"/>
  <c r="K7"/>
  <c r="G38" s="1"/>
  <c r="I71" i="6"/>
  <c r="I70"/>
  <c r="H70"/>
  <c r="G70"/>
  <c r="F70"/>
  <c r="E70"/>
  <c r="D70"/>
  <c r="C70"/>
  <c r="B70"/>
  <c r="I69"/>
  <c r="H69"/>
  <c r="G69"/>
  <c r="F69"/>
  <c r="E69"/>
  <c r="D69"/>
  <c r="C69"/>
  <c r="B69"/>
  <c r="M68"/>
  <c r="I68"/>
  <c r="H68"/>
  <c r="G68"/>
  <c r="F68"/>
  <c r="E68"/>
  <c r="D68"/>
  <c r="C68"/>
  <c r="B68"/>
  <c r="I67"/>
  <c r="H67"/>
  <c r="G67"/>
  <c r="F67"/>
  <c r="E67"/>
  <c r="D67"/>
  <c r="C67"/>
  <c r="B67"/>
  <c r="I66"/>
  <c r="H66"/>
  <c r="G66"/>
  <c r="F66"/>
  <c r="E66"/>
  <c r="D66"/>
  <c r="C66"/>
  <c r="B66"/>
  <c r="I65"/>
  <c r="H65"/>
  <c r="G65"/>
  <c r="F65"/>
  <c r="E65"/>
  <c r="D65"/>
  <c r="C65"/>
  <c r="B65"/>
  <c r="I64"/>
  <c r="H64"/>
  <c r="G64"/>
  <c r="F64"/>
  <c r="E64"/>
  <c r="D64"/>
  <c r="C64"/>
  <c r="B64"/>
  <c r="I63"/>
  <c r="H63"/>
  <c r="G63"/>
  <c r="F63"/>
  <c r="E63"/>
  <c r="D63"/>
  <c r="C63"/>
  <c r="B63"/>
  <c r="M62"/>
  <c r="I62"/>
  <c r="H62"/>
  <c r="G62"/>
  <c r="F62"/>
  <c r="E62"/>
  <c r="D62"/>
  <c r="C62"/>
  <c r="B62"/>
  <c r="K61"/>
  <c r="I61"/>
  <c r="H61"/>
  <c r="G61"/>
  <c r="F61"/>
  <c r="E61"/>
  <c r="D61"/>
  <c r="C61"/>
  <c r="B61"/>
  <c r="G88" i="4"/>
  <c r="E88"/>
  <c r="C88"/>
  <c r="K87"/>
  <c r="I87"/>
  <c r="H87"/>
  <c r="G87"/>
  <c r="F87"/>
  <c r="E87"/>
  <c r="D87"/>
  <c r="C87"/>
  <c r="B87"/>
  <c r="L86"/>
  <c r="I86"/>
  <c r="H86"/>
  <c r="G86"/>
  <c r="F86"/>
  <c r="E86"/>
  <c r="D86"/>
  <c r="C86"/>
  <c r="B86"/>
  <c r="I85"/>
  <c r="H85"/>
  <c r="G85"/>
  <c r="F85"/>
  <c r="E85"/>
  <c r="D85"/>
  <c r="C85"/>
  <c r="B85"/>
  <c r="K84"/>
  <c r="I84"/>
  <c r="H84"/>
  <c r="G84"/>
  <c r="F84"/>
  <c r="E84"/>
  <c r="D84"/>
  <c r="C84"/>
  <c r="B84"/>
  <c r="K83"/>
  <c r="I83"/>
  <c r="H83"/>
  <c r="G83"/>
  <c r="F83"/>
  <c r="E83"/>
  <c r="D83"/>
  <c r="C83"/>
  <c r="B83"/>
  <c r="M82"/>
  <c r="L82"/>
  <c r="I82"/>
  <c r="H82"/>
  <c r="G82"/>
  <c r="F82"/>
  <c r="E82"/>
  <c r="D82"/>
  <c r="C82"/>
  <c r="B82"/>
  <c r="I81"/>
  <c r="H81"/>
  <c r="G81"/>
  <c r="F81"/>
  <c r="E81"/>
  <c r="D81"/>
  <c r="C81"/>
  <c r="B81"/>
  <c r="K80"/>
  <c r="I80"/>
  <c r="H80"/>
  <c r="G80"/>
  <c r="F80"/>
  <c r="E80"/>
  <c r="D80"/>
  <c r="C80"/>
  <c r="B80"/>
  <c r="K79"/>
  <c r="I79"/>
  <c r="H79"/>
  <c r="G79"/>
  <c r="F79"/>
  <c r="E79"/>
  <c r="D79"/>
  <c r="C79"/>
  <c r="B79"/>
  <c r="I78"/>
  <c r="H78"/>
  <c r="G78"/>
  <c r="F78"/>
  <c r="E78"/>
  <c r="D78"/>
  <c r="C78"/>
  <c r="B78"/>
  <c r="I31"/>
  <c r="I29"/>
  <c r="I27"/>
  <c r="I25"/>
  <c r="I23"/>
  <c r="I21"/>
  <c r="P35" i="36"/>
  <c r="O35"/>
  <c r="N35"/>
  <c r="L35"/>
  <c r="K35"/>
  <c r="J35"/>
  <c r="I35"/>
  <c r="H35"/>
  <c r="G35"/>
  <c r="F35"/>
  <c r="E35"/>
  <c r="D35"/>
  <c r="C35"/>
  <c r="O34"/>
  <c r="M34"/>
  <c r="L34"/>
  <c r="K34"/>
  <c r="J34"/>
  <c r="I34"/>
  <c r="H34"/>
  <c r="G34"/>
  <c r="F34"/>
  <c r="E34"/>
  <c r="D34"/>
  <c r="C34"/>
  <c r="N33"/>
  <c r="L33"/>
  <c r="K33"/>
  <c r="J33"/>
  <c r="I33"/>
  <c r="H33"/>
  <c r="G33"/>
  <c r="F33"/>
  <c r="E33"/>
  <c r="D33"/>
  <c r="C33"/>
  <c r="N32"/>
  <c r="M32"/>
  <c r="L32"/>
  <c r="K32"/>
  <c r="J32"/>
  <c r="I32"/>
  <c r="H32"/>
  <c r="G32"/>
  <c r="F32"/>
  <c r="E32"/>
  <c r="D32"/>
  <c r="C32"/>
  <c r="N31"/>
  <c r="L31"/>
  <c r="K31"/>
  <c r="J31"/>
  <c r="I31"/>
  <c r="H31"/>
  <c r="G31"/>
  <c r="F31"/>
  <c r="E31"/>
  <c r="D31"/>
  <c r="C31"/>
  <c r="M29"/>
  <c r="L29"/>
  <c r="K29"/>
  <c r="J29"/>
  <c r="I29"/>
  <c r="H29"/>
  <c r="G29"/>
  <c r="F29"/>
  <c r="E29"/>
  <c r="D29"/>
  <c r="C29"/>
  <c r="N28"/>
  <c r="L28"/>
  <c r="K28"/>
  <c r="J28"/>
  <c r="I28"/>
  <c r="H28"/>
  <c r="G28"/>
  <c r="F28"/>
  <c r="E28"/>
  <c r="D28"/>
  <c r="C28"/>
  <c r="O27"/>
  <c r="M27"/>
  <c r="L27"/>
  <c r="K27"/>
  <c r="J27"/>
  <c r="I27"/>
  <c r="H27"/>
  <c r="G27"/>
  <c r="F27"/>
  <c r="E27"/>
  <c r="D27"/>
  <c r="C27"/>
  <c r="P26"/>
  <c r="N26"/>
  <c r="M26"/>
  <c r="L26"/>
  <c r="K26"/>
  <c r="J26"/>
  <c r="I26"/>
  <c r="H26"/>
  <c r="G26"/>
  <c r="F26"/>
  <c r="E26"/>
  <c r="D26"/>
  <c r="C26"/>
  <c r="P25"/>
  <c r="M25"/>
  <c r="L25"/>
  <c r="K25"/>
  <c r="J25"/>
  <c r="I25"/>
  <c r="H25"/>
  <c r="G25"/>
  <c r="F25"/>
  <c r="E25"/>
  <c r="D25"/>
  <c r="C25"/>
  <c r="N24"/>
  <c r="M24"/>
  <c r="L24"/>
  <c r="K24"/>
  <c r="J24"/>
  <c r="I24"/>
  <c r="H24"/>
  <c r="G24"/>
  <c r="F24"/>
  <c r="E24"/>
  <c r="D24"/>
  <c r="C24"/>
  <c r="P23"/>
  <c r="M23"/>
  <c r="L23"/>
  <c r="K23"/>
  <c r="J23"/>
  <c r="I23"/>
  <c r="H23"/>
  <c r="G23"/>
  <c r="F23"/>
  <c r="E23"/>
  <c r="D23"/>
  <c r="C23"/>
  <c r="P22"/>
  <c r="N22"/>
  <c r="M22"/>
  <c r="L22"/>
  <c r="K22"/>
  <c r="J22"/>
  <c r="I22"/>
  <c r="H22"/>
  <c r="G22"/>
  <c r="F22"/>
  <c r="E22"/>
  <c r="D22"/>
  <c r="C22"/>
  <c r="C92" i="35"/>
  <c r="K36"/>
  <c r="J36"/>
  <c r="I36"/>
  <c r="H36"/>
  <c r="G36"/>
  <c r="F36"/>
  <c r="E36"/>
  <c r="D36"/>
  <c r="C36"/>
  <c r="N35"/>
  <c r="K35"/>
  <c r="J35"/>
  <c r="I35"/>
  <c r="H35"/>
  <c r="G35"/>
  <c r="F35"/>
  <c r="E35"/>
  <c r="D35"/>
  <c r="C35"/>
  <c r="L34"/>
  <c r="J34"/>
  <c r="I34"/>
  <c r="H34"/>
  <c r="G34"/>
  <c r="F34"/>
  <c r="E34"/>
  <c r="D34"/>
  <c r="C34"/>
  <c r="N33"/>
  <c r="K33"/>
  <c r="J33"/>
  <c r="I33"/>
  <c r="H33"/>
  <c r="G33"/>
  <c r="F33"/>
  <c r="E33"/>
  <c r="D33"/>
  <c r="C33"/>
  <c r="J32"/>
  <c r="I32"/>
  <c r="H32"/>
  <c r="G32"/>
  <c r="F32"/>
  <c r="E32"/>
  <c r="D32"/>
  <c r="C32"/>
  <c r="N30"/>
  <c r="K30"/>
  <c r="J30"/>
  <c r="I30"/>
  <c r="H30"/>
  <c r="G30"/>
  <c r="F30"/>
  <c r="E30"/>
  <c r="D30"/>
  <c r="C30"/>
  <c r="K29"/>
  <c r="J29"/>
  <c r="I29"/>
  <c r="H29"/>
  <c r="G29"/>
  <c r="F29"/>
  <c r="E29"/>
  <c r="D29"/>
  <c r="C29"/>
  <c r="J28"/>
  <c r="I28"/>
  <c r="H28"/>
  <c r="G28"/>
  <c r="F28"/>
  <c r="E28"/>
  <c r="D28"/>
  <c r="C28"/>
  <c r="N27"/>
  <c r="J27"/>
  <c r="I27"/>
  <c r="H27"/>
  <c r="G27"/>
  <c r="F27"/>
  <c r="E27"/>
  <c r="D27"/>
  <c r="C27"/>
  <c r="J26"/>
  <c r="I26"/>
  <c r="H26"/>
  <c r="G26"/>
  <c r="F26"/>
  <c r="E26"/>
  <c r="D26"/>
  <c r="C26"/>
  <c r="M25"/>
  <c r="J25"/>
  <c r="I25"/>
  <c r="H25"/>
  <c r="G25"/>
  <c r="F25"/>
  <c r="E25"/>
  <c r="D25"/>
  <c r="C25"/>
  <c r="K24"/>
  <c r="J24"/>
  <c r="I24"/>
  <c r="H24"/>
  <c r="G24"/>
  <c r="F24"/>
  <c r="E24"/>
  <c r="D24"/>
  <c r="C24"/>
  <c r="K23"/>
  <c r="J23"/>
  <c r="I23"/>
  <c r="H23"/>
  <c r="G23"/>
  <c r="F23"/>
  <c r="E23"/>
  <c r="D23"/>
  <c r="P19" i="28" l="1"/>
  <c r="P28"/>
  <c r="P24"/>
  <c r="I29" i="18"/>
  <c r="N22"/>
  <c r="K70" i="33"/>
  <c r="D29" i="18"/>
  <c r="N24" i="16"/>
  <c r="N20" i="9"/>
  <c r="Q35" i="36"/>
  <c r="O31"/>
  <c r="P31"/>
  <c r="Q31"/>
  <c r="O28"/>
  <c r="Q26"/>
  <c r="M17" i="29"/>
  <c r="M87" s="1"/>
  <c r="M86" i="23"/>
  <c r="M82"/>
  <c r="M78"/>
  <c r="E87"/>
  <c r="M83"/>
  <c r="M79"/>
  <c r="J77"/>
  <c r="I87"/>
  <c r="M84"/>
  <c r="M80"/>
  <c r="M85"/>
  <c r="M81"/>
  <c r="J85" i="21"/>
  <c r="J83"/>
  <c r="J80"/>
  <c r="N28" i="35"/>
  <c r="D87" i="19"/>
  <c r="H87"/>
  <c r="G87" i="17"/>
  <c r="J86" i="15"/>
  <c r="J82"/>
  <c r="J78"/>
  <c r="B87"/>
  <c r="J83"/>
  <c r="J79"/>
  <c r="K77"/>
  <c r="F87"/>
  <c r="J84"/>
  <c r="J80"/>
  <c r="J85"/>
  <c r="J81"/>
  <c r="O24" i="36"/>
  <c r="M67" i="6"/>
  <c r="M69"/>
  <c r="M70"/>
  <c r="M65"/>
  <c r="P19" i="34"/>
  <c r="P28"/>
  <c r="P24"/>
  <c r="P20"/>
  <c r="O27" i="28"/>
  <c r="O23"/>
  <c r="N20" i="16"/>
  <c r="P26" i="14"/>
  <c r="P22"/>
  <c r="K29"/>
  <c r="O33" i="36"/>
  <c r="Q32"/>
  <c r="O32"/>
  <c r="O23"/>
  <c r="F29" i="34"/>
  <c r="L77" i="33"/>
  <c r="G87"/>
  <c r="C87"/>
  <c r="K86"/>
  <c r="K85"/>
  <c r="K84"/>
  <c r="K83"/>
  <c r="K82"/>
  <c r="K81"/>
  <c r="K80"/>
  <c r="K79"/>
  <c r="K78"/>
  <c r="H21"/>
  <c r="H24"/>
  <c r="D26"/>
  <c r="H27"/>
  <c r="D29"/>
  <c r="H30"/>
  <c r="C34"/>
  <c r="G35"/>
  <c r="K36"/>
  <c r="C38"/>
  <c r="G39"/>
  <c r="K40"/>
  <c r="H71"/>
  <c r="M77"/>
  <c r="H87"/>
  <c r="D87"/>
  <c r="L84"/>
  <c r="H20"/>
  <c r="D22"/>
  <c r="H23"/>
  <c r="D25"/>
  <c r="C33"/>
  <c r="C37"/>
  <c r="I87"/>
  <c r="J86" i="31"/>
  <c r="J78"/>
  <c r="G87"/>
  <c r="C87"/>
  <c r="M77" i="29"/>
  <c r="J86"/>
  <c r="J85"/>
  <c r="J84"/>
  <c r="J83"/>
  <c r="J82"/>
  <c r="J81"/>
  <c r="J80"/>
  <c r="J79"/>
  <c r="J78"/>
  <c r="G87"/>
  <c r="C87"/>
  <c r="G87" i="27"/>
  <c r="M17" i="23"/>
  <c r="K77"/>
  <c r="F87"/>
  <c r="J82"/>
  <c r="J78"/>
  <c r="L77"/>
  <c r="K78"/>
  <c r="D20"/>
  <c r="M77"/>
  <c r="L78"/>
  <c r="J61" i="21"/>
  <c r="G87"/>
  <c r="C87"/>
  <c r="M65"/>
  <c r="B71"/>
  <c r="H87"/>
  <c r="D87"/>
  <c r="L86"/>
  <c r="L85"/>
  <c r="L84"/>
  <c r="L83"/>
  <c r="L82"/>
  <c r="L81"/>
  <c r="B87"/>
  <c r="M69"/>
  <c r="M86"/>
  <c r="M84"/>
  <c r="M80"/>
  <c r="M79"/>
  <c r="P21" i="20"/>
  <c r="E29"/>
  <c r="H41" i="19"/>
  <c r="L68"/>
  <c r="E71"/>
  <c r="G87"/>
  <c r="K79"/>
  <c r="K78"/>
  <c r="M77"/>
  <c r="L85"/>
  <c r="L84"/>
  <c r="L82"/>
  <c r="L81"/>
  <c r="L80"/>
  <c r="L78"/>
  <c r="J77"/>
  <c r="M85"/>
  <c r="M82"/>
  <c r="M81"/>
  <c r="D39"/>
  <c r="L64"/>
  <c r="F87"/>
  <c r="J86"/>
  <c r="J85"/>
  <c r="J78"/>
  <c r="I25" i="17"/>
  <c r="D34"/>
  <c r="D36"/>
  <c r="H37"/>
  <c r="L38"/>
  <c r="D40"/>
  <c r="L41"/>
  <c r="L67"/>
  <c r="M77"/>
  <c r="L86"/>
  <c r="L85"/>
  <c r="L84"/>
  <c r="L83"/>
  <c r="L82"/>
  <c r="L81"/>
  <c r="L80"/>
  <c r="L79"/>
  <c r="L78"/>
  <c r="E23"/>
  <c r="L34"/>
  <c r="H36"/>
  <c r="L37"/>
  <c r="D39"/>
  <c r="H40"/>
  <c r="J77"/>
  <c r="E87"/>
  <c r="M86"/>
  <c r="M83"/>
  <c r="M82"/>
  <c r="M79"/>
  <c r="M78"/>
  <c r="D33"/>
  <c r="D35"/>
  <c r="L40"/>
  <c r="K77"/>
  <c r="B87"/>
  <c r="J79"/>
  <c r="J78"/>
  <c r="L77" i="15"/>
  <c r="M77"/>
  <c r="J77"/>
  <c r="K25" i="35"/>
  <c r="J77" i="13"/>
  <c r="I87"/>
  <c r="M86"/>
  <c r="M84"/>
  <c r="M83"/>
  <c r="M82"/>
  <c r="M80"/>
  <c r="M79"/>
  <c r="M78"/>
  <c r="Q23" i="36"/>
  <c r="O22"/>
  <c r="M64" i="6"/>
  <c r="E71"/>
  <c r="M63"/>
  <c r="M66"/>
  <c r="N24" i="35"/>
  <c r="M26"/>
  <c r="N29"/>
  <c r="N36"/>
  <c r="M24"/>
  <c r="N25"/>
  <c r="N32"/>
  <c r="N34"/>
  <c r="M36"/>
  <c r="M51"/>
  <c r="M85" i="4"/>
  <c r="M80"/>
  <c r="P32" i="36"/>
  <c r="O26"/>
  <c r="N23"/>
  <c r="P27"/>
  <c r="Q29"/>
  <c r="Q34"/>
  <c r="Q25"/>
  <c r="P29"/>
  <c r="Q27"/>
  <c r="Q22"/>
  <c r="P27" i="28"/>
  <c r="P23"/>
  <c r="I29" i="20"/>
  <c r="N28" i="14"/>
  <c r="O27"/>
  <c r="N24"/>
  <c r="O23"/>
  <c r="N20"/>
  <c r="P27"/>
  <c r="P23"/>
  <c r="O20" i="9"/>
  <c r="P25"/>
  <c r="P21"/>
  <c r="O20" i="7"/>
  <c r="O29"/>
  <c r="N26"/>
  <c r="O25"/>
  <c r="O21"/>
  <c r="P29"/>
  <c r="P25"/>
  <c r="P21"/>
  <c r="O21" i="5"/>
  <c r="K26" i="35"/>
  <c r="L77" i="10"/>
  <c r="J61" i="6"/>
  <c r="E21" i="4"/>
  <c r="E23"/>
  <c r="E25"/>
  <c r="E27"/>
  <c r="E29"/>
  <c r="E31"/>
  <c r="L79"/>
  <c r="L81"/>
  <c r="L83"/>
  <c r="I24"/>
  <c r="I26"/>
  <c r="I28"/>
  <c r="I30"/>
  <c r="L85"/>
  <c r="L87"/>
  <c r="I88"/>
  <c r="I22"/>
  <c r="E22"/>
  <c r="E24"/>
  <c r="E26"/>
  <c r="E28"/>
  <c r="E30"/>
  <c r="L80"/>
  <c r="L84"/>
  <c r="N28" i="34"/>
  <c r="O27"/>
  <c r="P26"/>
  <c r="N24"/>
  <c r="O23"/>
  <c r="P22"/>
  <c r="N20"/>
  <c r="K29" i="32"/>
  <c r="P26"/>
  <c r="P22"/>
  <c r="K29" i="30"/>
  <c r="N28"/>
  <c r="O27"/>
  <c r="P26"/>
  <c r="N24"/>
  <c r="O23"/>
  <c r="P22"/>
  <c r="N20"/>
  <c r="K29" i="28"/>
  <c r="N28"/>
  <c r="P26"/>
  <c r="N24"/>
  <c r="P22"/>
  <c r="N20"/>
  <c r="F29" i="24"/>
  <c r="N27"/>
  <c r="O26"/>
  <c r="K33" i="22"/>
  <c r="K29" i="20"/>
  <c r="P26"/>
  <c r="P22"/>
  <c r="O20"/>
  <c r="N26" i="18"/>
  <c r="O25"/>
  <c r="O21"/>
  <c r="E29"/>
  <c r="P25" i="16"/>
  <c r="P21"/>
  <c r="N26" i="9"/>
  <c r="F30"/>
  <c r="P27" i="7"/>
  <c r="P23"/>
  <c r="O30" i="5"/>
  <c r="N17" i="34"/>
  <c r="N26"/>
  <c r="N22"/>
  <c r="I29"/>
  <c r="N26" i="32"/>
  <c r="N22"/>
  <c r="E29"/>
  <c r="I29" i="30"/>
  <c r="N26"/>
  <c r="N22"/>
  <c r="E29"/>
  <c r="K17" i="29"/>
  <c r="K87" s="1"/>
  <c r="I29" i="28"/>
  <c r="E29"/>
  <c r="K17" i="27"/>
  <c r="I25" i="23"/>
  <c r="I37"/>
  <c r="I49"/>
  <c r="G25"/>
  <c r="G37"/>
  <c r="H25"/>
  <c r="H37"/>
  <c r="O28" i="20"/>
  <c r="P27" i="18"/>
  <c r="P23"/>
  <c r="O19" i="16"/>
  <c r="P21" i="32"/>
  <c r="O22"/>
  <c r="P25"/>
  <c r="I29"/>
  <c r="N19"/>
  <c r="N28"/>
  <c r="O27"/>
  <c r="N24"/>
  <c r="O23"/>
  <c r="N20"/>
  <c r="N19" i="30"/>
  <c r="F29"/>
  <c r="N25"/>
  <c r="N21"/>
  <c r="P19"/>
  <c r="N25" i="28"/>
  <c r="N21"/>
  <c r="N23" i="24"/>
  <c r="O32" i="22"/>
  <c r="N29"/>
  <c r="O28"/>
  <c r="N25"/>
  <c r="O24"/>
  <c r="P23"/>
  <c r="N20" i="20"/>
  <c r="O19" i="18"/>
  <c r="O20"/>
  <c r="P24"/>
  <c r="O24"/>
  <c r="O28"/>
  <c r="N19"/>
  <c r="O27"/>
  <c r="O23"/>
  <c r="M19" i="16"/>
  <c r="O24"/>
  <c r="N22" i="9"/>
  <c r="N27" i="5"/>
  <c r="O26"/>
  <c r="M35" i="35"/>
  <c r="L17" i="33"/>
  <c r="L87" s="1"/>
  <c r="G20"/>
  <c r="C21"/>
  <c r="G25"/>
  <c r="C26"/>
  <c r="G26"/>
  <c r="C27"/>
  <c r="K34" i="35"/>
  <c r="J33" i="31"/>
  <c r="B34"/>
  <c r="F34"/>
  <c r="J34"/>
  <c r="B35"/>
  <c r="F35"/>
  <c r="J35"/>
  <c r="B36"/>
  <c r="F36"/>
  <c r="J36"/>
  <c r="B37"/>
  <c r="F37"/>
  <c r="J37"/>
  <c r="B38"/>
  <c r="F38"/>
  <c r="J38"/>
  <c r="B39"/>
  <c r="F39"/>
  <c r="J39"/>
  <c r="B40"/>
  <c r="F40"/>
  <c r="J40"/>
  <c r="F41"/>
  <c r="J41"/>
  <c r="L17" i="29"/>
  <c r="L87" s="1"/>
  <c r="K32" i="35"/>
  <c r="G25" i="27"/>
  <c r="G30"/>
  <c r="C32"/>
  <c r="K32"/>
  <c r="B38"/>
  <c r="J69"/>
  <c r="G22"/>
  <c r="C23"/>
  <c r="G23"/>
  <c r="G28"/>
  <c r="J36"/>
  <c r="J65"/>
  <c r="C20"/>
  <c r="F35"/>
  <c r="J40"/>
  <c r="K61"/>
  <c r="J62" i="21"/>
  <c r="G71"/>
  <c r="C23"/>
  <c r="C71"/>
  <c r="C27"/>
  <c r="K61"/>
  <c r="J65"/>
  <c r="J17"/>
  <c r="C31"/>
  <c r="K28" i="35"/>
  <c r="N19" i="20"/>
  <c r="J62" i="19"/>
  <c r="J52"/>
  <c r="N28" i="18"/>
  <c r="N24"/>
  <c r="N25"/>
  <c r="B33" i="17"/>
  <c r="J33"/>
  <c r="B34"/>
  <c r="J34"/>
  <c r="B35"/>
  <c r="J35"/>
  <c r="B36"/>
  <c r="F36"/>
  <c r="J36"/>
  <c r="B37"/>
  <c r="F37"/>
  <c r="J37"/>
  <c r="B38"/>
  <c r="F38"/>
  <c r="J38"/>
  <c r="B39"/>
  <c r="F39"/>
  <c r="J39"/>
  <c r="B40"/>
  <c r="F40"/>
  <c r="J40"/>
  <c r="F41"/>
  <c r="J41"/>
  <c r="C71"/>
  <c r="N25" i="16"/>
  <c r="F29" i="14"/>
  <c r="E37" i="13"/>
  <c r="M69"/>
  <c r="M35"/>
  <c r="E41"/>
  <c r="M65"/>
  <c r="M17"/>
  <c r="M87" s="1"/>
  <c r="I34"/>
  <c r="M39"/>
  <c r="E33"/>
  <c r="I38"/>
  <c r="K17" i="10"/>
  <c r="K87" s="1"/>
  <c r="L26" i="35"/>
  <c r="L35"/>
  <c r="M23"/>
  <c r="M27"/>
  <c r="M28"/>
  <c r="M29"/>
  <c r="M30"/>
  <c r="M32"/>
  <c r="L25"/>
  <c r="L36"/>
  <c r="L23"/>
  <c r="L27"/>
  <c r="L28"/>
  <c r="L29"/>
  <c r="L30"/>
  <c r="L32"/>
  <c r="L33"/>
  <c r="F22" i="4"/>
  <c r="F26"/>
  <c r="F31"/>
  <c r="F28"/>
  <c r="M81"/>
  <c r="M84"/>
  <c r="M86"/>
  <c r="B88"/>
  <c r="F21"/>
  <c r="F23"/>
  <c r="F24"/>
  <c r="F25"/>
  <c r="F27"/>
  <c r="F29"/>
  <c r="F30"/>
  <c r="M83"/>
  <c r="B21"/>
  <c r="B22"/>
  <c r="B23"/>
  <c r="B24"/>
  <c r="B25"/>
  <c r="B26"/>
  <c r="B27"/>
  <c r="B28"/>
  <c r="B29"/>
  <c r="B30"/>
  <c r="B31"/>
  <c r="M79"/>
  <c r="M87"/>
  <c r="F88"/>
  <c r="M17"/>
  <c r="M72" s="1"/>
  <c r="P25" i="34"/>
  <c r="P21"/>
  <c r="C29"/>
  <c r="G29" i="30"/>
  <c r="P21"/>
  <c r="P25"/>
  <c r="P21" i="28"/>
  <c r="P25"/>
  <c r="C29"/>
  <c r="O21"/>
  <c r="O25"/>
  <c r="F29"/>
  <c r="M17" i="24"/>
  <c r="M29" s="1"/>
  <c r="N28"/>
  <c r="O27"/>
  <c r="N24"/>
  <c r="P22"/>
  <c r="P19"/>
  <c r="P28"/>
  <c r="P24"/>
  <c r="P20"/>
  <c r="N32" i="22"/>
  <c r="O31"/>
  <c r="N28"/>
  <c r="O27"/>
  <c r="N24"/>
  <c r="P31"/>
  <c r="P27"/>
  <c r="O19" i="20"/>
  <c r="P27"/>
  <c r="N25"/>
  <c r="O24"/>
  <c r="N21"/>
  <c r="P19"/>
  <c r="P28"/>
  <c r="N26"/>
  <c r="O25"/>
  <c r="P24"/>
  <c r="N22"/>
  <c r="O21"/>
  <c r="P20"/>
  <c r="P28" i="18"/>
  <c r="P20"/>
  <c r="N26" i="16"/>
  <c r="O25"/>
  <c r="N22"/>
  <c r="N21"/>
  <c r="L25"/>
  <c r="N19"/>
  <c r="N28"/>
  <c r="O27"/>
  <c r="O23"/>
  <c r="O20"/>
  <c r="O28"/>
  <c r="P19"/>
  <c r="P28"/>
  <c r="P24"/>
  <c r="O21"/>
  <c r="P20"/>
  <c r="E29"/>
  <c r="N25" i="14"/>
  <c r="N27"/>
  <c r="O26"/>
  <c r="O22"/>
  <c r="J30" i="9"/>
  <c r="P29"/>
  <c r="N28"/>
  <c r="O27"/>
  <c r="N24"/>
  <c r="O23"/>
  <c r="P27"/>
  <c r="P23"/>
  <c r="N29" i="7"/>
  <c r="O28"/>
  <c r="N25"/>
  <c r="O24"/>
  <c r="N21"/>
  <c r="P28"/>
  <c r="P24"/>
  <c r="N23" i="5"/>
  <c r="O29"/>
  <c r="N19" i="34"/>
  <c r="F49" i="35"/>
  <c r="N49"/>
  <c r="K61" i="31"/>
  <c r="M17"/>
  <c r="K32"/>
  <c r="N83" i="35"/>
  <c r="J48"/>
  <c r="K61" i="29"/>
  <c r="C71"/>
  <c r="G71"/>
  <c r="C20"/>
  <c r="C21"/>
  <c r="G21"/>
  <c r="C22"/>
  <c r="G22"/>
  <c r="C23"/>
  <c r="G23"/>
  <c r="C24"/>
  <c r="G24"/>
  <c r="C25"/>
  <c r="G25"/>
  <c r="C26"/>
  <c r="G26"/>
  <c r="C27"/>
  <c r="G27"/>
  <c r="C28"/>
  <c r="G28"/>
  <c r="C29"/>
  <c r="G29"/>
  <c r="C32"/>
  <c r="K32"/>
  <c r="J62"/>
  <c r="J63"/>
  <c r="J64"/>
  <c r="J65"/>
  <c r="J66"/>
  <c r="J67"/>
  <c r="J68"/>
  <c r="J69"/>
  <c r="J70"/>
  <c r="B33"/>
  <c r="F33"/>
  <c r="B34"/>
  <c r="F34"/>
  <c r="B35"/>
  <c r="F35"/>
  <c r="B36"/>
  <c r="F36"/>
  <c r="B37"/>
  <c r="F37"/>
  <c r="B38"/>
  <c r="F38"/>
  <c r="B39"/>
  <c r="F39"/>
  <c r="B40"/>
  <c r="F40"/>
  <c r="B41"/>
  <c r="F41"/>
  <c r="J17"/>
  <c r="J87" s="1"/>
  <c r="C47" i="35"/>
  <c r="K47"/>
  <c r="N17" i="28"/>
  <c r="I29" i="24"/>
  <c r="P26"/>
  <c r="E32" i="23"/>
  <c r="N17" i="22"/>
  <c r="L64" i="21"/>
  <c r="G31"/>
  <c r="G27"/>
  <c r="G23"/>
  <c r="L62"/>
  <c r="C29"/>
  <c r="C25"/>
  <c r="K33"/>
  <c r="G29"/>
  <c r="G25"/>
  <c r="C33"/>
  <c r="E24" i="19"/>
  <c r="L28"/>
  <c r="I29"/>
  <c r="L37"/>
  <c r="L62"/>
  <c r="L69"/>
  <c r="B23"/>
  <c r="E27"/>
  <c r="E30"/>
  <c r="M34"/>
  <c r="D36"/>
  <c r="D38"/>
  <c r="M38"/>
  <c r="L39"/>
  <c r="M63"/>
  <c r="L66"/>
  <c r="M67"/>
  <c r="M70"/>
  <c r="I71"/>
  <c r="E26"/>
  <c r="L41"/>
  <c r="L52"/>
  <c r="L65"/>
  <c r="B24"/>
  <c r="E25"/>
  <c r="B26"/>
  <c r="I27"/>
  <c r="F29"/>
  <c r="I30"/>
  <c r="L34"/>
  <c r="E35"/>
  <c r="L38"/>
  <c r="E39"/>
  <c r="I41"/>
  <c r="L63"/>
  <c r="M64"/>
  <c r="L67"/>
  <c r="M68"/>
  <c r="L70"/>
  <c r="J42" i="35"/>
  <c r="N96"/>
  <c r="N20" i="18"/>
  <c r="N21"/>
  <c r="J29"/>
  <c r="P19"/>
  <c r="O17"/>
  <c r="O26"/>
  <c r="O22"/>
  <c r="E20" i="17"/>
  <c r="E24"/>
  <c r="E26"/>
  <c r="E28"/>
  <c r="I30"/>
  <c r="E21"/>
  <c r="I24"/>
  <c r="I26"/>
  <c r="I28"/>
  <c r="E32"/>
  <c r="L68"/>
  <c r="E22"/>
  <c r="E25"/>
  <c r="E27"/>
  <c r="I29"/>
  <c r="M32"/>
  <c r="N26" i="35"/>
  <c r="J29" i="16"/>
  <c r="O26"/>
  <c r="O22"/>
  <c r="I35" i="13"/>
  <c r="E38"/>
  <c r="M40"/>
  <c r="M64"/>
  <c r="M68"/>
  <c r="M33"/>
  <c r="I36"/>
  <c r="M37"/>
  <c r="E39"/>
  <c r="I40"/>
  <c r="M41"/>
  <c r="M63"/>
  <c r="M67"/>
  <c r="E34"/>
  <c r="M36"/>
  <c r="I33"/>
  <c r="E36"/>
  <c r="I37"/>
  <c r="E40"/>
  <c r="I41"/>
  <c r="L24" i="35"/>
  <c r="O29" i="9"/>
  <c r="O25"/>
  <c r="O26"/>
  <c r="O28"/>
  <c r="M17" i="10"/>
  <c r="M87" s="1"/>
  <c r="N23" i="35"/>
  <c r="B54" i="6"/>
  <c r="J53"/>
  <c r="J52"/>
  <c r="J51"/>
  <c r="J50"/>
  <c r="J49"/>
  <c r="J48"/>
  <c r="J47"/>
  <c r="J46"/>
  <c r="J45"/>
  <c r="F54"/>
  <c r="M61"/>
  <c r="D21" i="4"/>
  <c r="H21"/>
  <c r="D22"/>
  <c r="H22"/>
  <c r="D23"/>
  <c r="H23"/>
  <c r="D24"/>
  <c r="H24"/>
  <c r="D25"/>
  <c r="H25"/>
  <c r="D26"/>
  <c r="H26"/>
  <c r="D27"/>
  <c r="H27"/>
  <c r="D28"/>
  <c r="H28"/>
  <c r="D29"/>
  <c r="H29"/>
  <c r="D30"/>
  <c r="H30"/>
  <c r="D31"/>
  <c r="H31"/>
  <c r="K81"/>
  <c r="K85"/>
  <c r="C21"/>
  <c r="G21"/>
  <c r="C22"/>
  <c r="G22"/>
  <c r="C23"/>
  <c r="G23"/>
  <c r="C24"/>
  <c r="G24"/>
  <c r="C25"/>
  <c r="G25"/>
  <c r="C26"/>
  <c r="G26"/>
  <c r="C27"/>
  <c r="G27"/>
  <c r="C28"/>
  <c r="G28"/>
  <c r="C29"/>
  <c r="G29"/>
  <c r="C30"/>
  <c r="G30"/>
  <c r="C31"/>
  <c r="G31"/>
  <c r="K78"/>
  <c r="K82"/>
  <c r="K86"/>
  <c r="D88"/>
  <c r="H88"/>
  <c r="O21" i="34"/>
  <c r="L22"/>
  <c r="O25"/>
  <c r="L26"/>
  <c r="G29"/>
  <c r="L17"/>
  <c r="L29" s="1"/>
  <c r="M17"/>
  <c r="M29" s="1"/>
  <c r="O21" i="32"/>
  <c r="L22"/>
  <c r="O25"/>
  <c r="L26"/>
  <c r="C29"/>
  <c r="F29"/>
  <c r="L17"/>
  <c r="L29" s="1"/>
  <c r="M17"/>
  <c r="M29" s="1"/>
  <c r="O21" i="30"/>
  <c r="L22"/>
  <c r="O25"/>
  <c r="L26"/>
  <c r="L17"/>
  <c r="L29" s="1"/>
  <c r="M17"/>
  <c r="M29" s="1"/>
  <c r="L17" i="28"/>
  <c r="L29" s="1"/>
  <c r="M17"/>
  <c r="M29" s="1"/>
  <c r="J29" i="24"/>
  <c r="O23"/>
  <c r="G29"/>
  <c r="K29"/>
  <c r="M26"/>
  <c r="N20"/>
  <c r="O19"/>
  <c r="O28"/>
  <c r="P27"/>
  <c r="N25"/>
  <c r="O24"/>
  <c r="P23"/>
  <c r="N21"/>
  <c r="O20"/>
  <c r="N19"/>
  <c r="D29"/>
  <c r="N26"/>
  <c r="O25"/>
  <c r="N22"/>
  <c r="O21"/>
  <c r="E29"/>
  <c r="P25"/>
  <c r="O22"/>
  <c r="P32" i="22"/>
  <c r="P28"/>
  <c r="P24"/>
  <c r="I33"/>
  <c r="J33"/>
  <c r="N30"/>
  <c r="O29"/>
  <c r="N26"/>
  <c r="O25"/>
  <c r="E33"/>
  <c r="N31"/>
  <c r="O30"/>
  <c r="P29"/>
  <c r="N27"/>
  <c r="O26"/>
  <c r="P25"/>
  <c r="F33"/>
  <c r="D33"/>
  <c r="P30"/>
  <c r="L17"/>
  <c r="L33" s="1"/>
  <c r="M17"/>
  <c r="M33" s="1"/>
  <c r="L26"/>
  <c r="L17" i="20"/>
  <c r="L29" s="1"/>
  <c r="M17"/>
  <c r="M29" s="1"/>
  <c r="M22" i="18"/>
  <c r="N23"/>
  <c r="M26"/>
  <c r="N27"/>
  <c r="H29"/>
  <c r="P22"/>
  <c r="M23"/>
  <c r="P26"/>
  <c r="M27"/>
  <c r="K29"/>
  <c r="L17"/>
  <c r="L29" s="1"/>
  <c r="M17"/>
  <c r="M29" s="1"/>
  <c r="N23" i="16"/>
  <c r="H29"/>
  <c r="M22"/>
  <c r="K29"/>
  <c r="P22"/>
  <c r="M26"/>
  <c r="N27"/>
  <c r="D29"/>
  <c r="P26"/>
  <c r="P25" i="14"/>
  <c r="J29"/>
  <c r="I29"/>
  <c r="O19"/>
  <c r="O28"/>
  <c r="M17"/>
  <c r="M29" s="1"/>
  <c r="N21"/>
  <c r="O20"/>
  <c r="D29"/>
  <c r="C29"/>
  <c r="P19"/>
  <c r="P28"/>
  <c r="N26"/>
  <c r="O25"/>
  <c r="P24"/>
  <c r="N22"/>
  <c r="O21"/>
  <c r="P20"/>
  <c r="E29"/>
  <c r="N23"/>
  <c r="P21"/>
  <c r="M22"/>
  <c r="M28" i="9"/>
  <c r="P24"/>
  <c r="L17"/>
  <c r="L30" s="1"/>
  <c r="M17"/>
  <c r="O24"/>
  <c r="P28"/>
  <c r="N29"/>
  <c r="N25"/>
  <c r="I30" i="7"/>
  <c r="L17"/>
  <c r="L30" s="1"/>
  <c r="M17"/>
  <c r="M30" s="1"/>
  <c r="J30"/>
  <c r="D30"/>
  <c r="N27"/>
  <c r="O26"/>
  <c r="N23"/>
  <c r="O22"/>
  <c r="E30"/>
  <c r="L20"/>
  <c r="N28"/>
  <c r="O27"/>
  <c r="P26"/>
  <c r="N24"/>
  <c r="P22"/>
  <c r="F30"/>
  <c r="M20"/>
  <c r="N20"/>
  <c r="I31" i="5"/>
  <c r="J31"/>
  <c r="K31"/>
  <c r="N30"/>
  <c r="P28"/>
  <c r="N26"/>
  <c r="O25"/>
  <c r="P24"/>
  <c r="O22"/>
  <c r="E31"/>
  <c r="N28"/>
  <c r="O27"/>
  <c r="N24"/>
  <c r="F31"/>
  <c r="N29"/>
  <c r="O28"/>
  <c r="P27"/>
  <c r="N25"/>
  <c r="O24"/>
  <c r="P23"/>
  <c r="M17"/>
  <c r="M31" s="1"/>
  <c r="N22"/>
  <c r="M23"/>
  <c r="D31"/>
  <c r="P29"/>
  <c r="P25"/>
  <c r="J50" i="35"/>
  <c r="M85"/>
  <c r="M104"/>
  <c r="K50"/>
  <c r="C50"/>
  <c r="N85"/>
  <c r="N104"/>
  <c r="N50"/>
  <c r="F50"/>
  <c r="K85"/>
  <c r="K104"/>
  <c r="G50"/>
  <c r="L85"/>
  <c r="P17" i="34"/>
  <c r="O17"/>
  <c r="G21" i="33"/>
  <c r="C22"/>
  <c r="G22"/>
  <c r="C23"/>
  <c r="G27"/>
  <c r="C28"/>
  <c r="K61"/>
  <c r="G23"/>
  <c r="C24"/>
  <c r="G28"/>
  <c r="C29"/>
  <c r="C71"/>
  <c r="C20"/>
  <c r="G24"/>
  <c r="C25"/>
  <c r="G29"/>
  <c r="G30"/>
  <c r="C32"/>
  <c r="G32"/>
  <c r="K32"/>
  <c r="M34" i="35"/>
  <c r="G49"/>
  <c r="N84"/>
  <c r="N103"/>
  <c r="M103"/>
  <c r="J49"/>
  <c r="K84"/>
  <c r="K103"/>
  <c r="M84"/>
  <c r="K49"/>
  <c r="C49"/>
  <c r="L84"/>
  <c r="M102"/>
  <c r="M33"/>
  <c r="K48"/>
  <c r="C48"/>
  <c r="K83"/>
  <c r="N102"/>
  <c r="N48"/>
  <c r="F48"/>
  <c r="L83"/>
  <c r="K102"/>
  <c r="G48"/>
  <c r="M83"/>
  <c r="N17" i="30"/>
  <c r="P17"/>
  <c r="O17"/>
  <c r="O29" s="1"/>
  <c r="N47" i="35"/>
  <c r="F47"/>
  <c r="N82"/>
  <c r="M101"/>
  <c r="G47"/>
  <c r="K82"/>
  <c r="N101"/>
  <c r="J47"/>
  <c r="L82"/>
  <c r="K101"/>
  <c r="M82"/>
  <c r="N19" i="28"/>
  <c r="O17"/>
  <c r="P17"/>
  <c r="C21" i="27"/>
  <c r="C24"/>
  <c r="C26"/>
  <c r="C29"/>
  <c r="B33"/>
  <c r="F34"/>
  <c r="J35"/>
  <c r="B37"/>
  <c r="F38"/>
  <c r="J39"/>
  <c r="B41"/>
  <c r="J62"/>
  <c r="J66"/>
  <c r="J70"/>
  <c r="C71"/>
  <c r="G71"/>
  <c r="G21"/>
  <c r="G24"/>
  <c r="G26"/>
  <c r="C27"/>
  <c r="G27"/>
  <c r="F33"/>
  <c r="J34"/>
  <c r="B36"/>
  <c r="F37"/>
  <c r="J38"/>
  <c r="B40"/>
  <c r="F41"/>
  <c r="J63"/>
  <c r="J67"/>
  <c r="C22"/>
  <c r="C25"/>
  <c r="C28"/>
  <c r="C30"/>
  <c r="J33"/>
  <c r="B35"/>
  <c r="F36"/>
  <c r="J37"/>
  <c r="B39"/>
  <c r="F40"/>
  <c r="J41"/>
  <c r="J64"/>
  <c r="J68"/>
  <c r="J17"/>
  <c r="J44" i="35"/>
  <c r="L79"/>
  <c r="K98"/>
  <c r="K44"/>
  <c r="C44"/>
  <c r="M79"/>
  <c r="N44"/>
  <c r="F44"/>
  <c r="N79"/>
  <c r="M98"/>
  <c r="G44"/>
  <c r="K79"/>
  <c r="N98"/>
  <c r="P17" i="24"/>
  <c r="P29" s="1"/>
  <c r="P21"/>
  <c r="G29" i="23"/>
  <c r="C28"/>
  <c r="G27"/>
  <c r="C27"/>
  <c r="G26"/>
  <c r="C26"/>
  <c r="C25"/>
  <c r="G24"/>
  <c r="C24"/>
  <c r="C23"/>
  <c r="C22"/>
  <c r="K21"/>
  <c r="G30"/>
  <c r="C30"/>
  <c r="K32"/>
  <c r="K41"/>
  <c r="G41"/>
  <c r="K40"/>
  <c r="C40"/>
  <c r="K39"/>
  <c r="G39"/>
  <c r="C39"/>
  <c r="K38"/>
  <c r="G38"/>
  <c r="C38"/>
  <c r="K37"/>
  <c r="C37"/>
  <c r="K36"/>
  <c r="G36"/>
  <c r="C36"/>
  <c r="K35"/>
  <c r="C35"/>
  <c r="K34"/>
  <c r="C34"/>
  <c r="K33"/>
  <c r="K45"/>
  <c r="F71"/>
  <c r="B71"/>
  <c r="J70"/>
  <c r="J69"/>
  <c r="J68"/>
  <c r="J67"/>
  <c r="J66"/>
  <c r="J65"/>
  <c r="J64"/>
  <c r="J63"/>
  <c r="J62"/>
  <c r="H29"/>
  <c r="D28"/>
  <c r="H27"/>
  <c r="D27"/>
  <c r="H26"/>
  <c r="D26"/>
  <c r="D25"/>
  <c r="H24"/>
  <c r="D24"/>
  <c r="D23"/>
  <c r="D22"/>
  <c r="L21"/>
  <c r="H30"/>
  <c r="D30"/>
  <c r="L32"/>
  <c r="L41"/>
  <c r="H41"/>
  <c r="L40"/>
  <c r="D40"/>
  <c r="L39"/>
  <c r="H39"/>
  <c r="D39"/>
  <c r="L38"/>
  <c r="H38"/>
  <c r="D38"/>
  <c r="L37"/>
  <c r="D37"/>
  <c r="L36"/>
  <c r="H36"/>
  <c r="D36"/>
  <c r="L35"/>
  <c r="D35"/>
  <c r="L34"/>
  <c r="D34"/>
  <c r="L33"/>
  <c r="L45"/>
  <c r="G71"/>
  <c r="C71"/>
  <c r="K70"/>
  <c r="K69"/>
  <c r="K68"/>
  <c r="K67"/>
  <c r="K66"/>
  <c r="K65"/>
  <c r="K64"/>
  <c r="K63"/>
  <c r="M29"/>
  <c r="I29"/>
  <c r="M28"/>
  <c r="E28"/>
  <c r="M27"/>
  <c r="I27"/>
  <c r="E27"/>
  <c r="M26"/>
  <c r="I26"/>
  <c r="E26"/>
  <c r="M25"/>
  <c r="E25"/>
  <c r="M24"/>
  <c r="I24"/>
  <c r="E24"/>
  <c r="M23"/>
  <c r="E23"/>
  <c r="M22"/>
  <c r="E22"/>
  <c r="M21"/>
  <c r="M30"/>
  <c r="I30"/>
  <c r="E30"/>
  <c r="M32"/>
  <c r="M42"/>
  <c r="I42"/>
  <c r="E42"/>
  <c r="M41"/>
  <c r="I41"/>
  <c r="M40"/>
  <c r="E40"/>
  <c r="M39"/>
  <c r="I39"/>
  <c r="E39"/>
  <c r="M38"/>
  <c r="I38"/>
  <c r="E38"/>
  <c r="M37"/>
  <c r="E37"/>
  <c r="M36"/>
  <c r="I36"/>
  <c r="E36"/>
  <c r="M35"/>
  <c r="E35"/>
  <c r="M34"/>
  <c r="E34"/>
  <c r="M33"/>
  <c r="M44"/>
  <c r="M54"/>
  <c r="I54"/>
  <c r="E54"/>
  <c r="M53"/>
  <c r="I53"/>
  <c r="M52"/>
  <c r="E52"/>
  <c r="M51"/>
  <c r="I51"/>
  <c r="E51"/>
  <c r="M50"/>
  <c r="I50"/>
  <c r="E50"/>
  <c r="M49"/>
  <c r="E49"/>
  <c r="M48"/>
  <c r="I48"/>
  <c r="E48"/>
  <c r="M47"/>
  <c r="E47"/>
  <c r="M46"/>
  <c r="E46"/>
  <c r="M45"/>
  <c r="M61"/>
  <c r="H71"/>
  <c r="D71"/>
  <c r="L70"/>
  <c r="L69"/>
  <c r="L68"/>
  <c r="L67"/>
  <c r="L66"/>
  <c r="L65"/>
  <c r="L64"/>
  <c r="L63"/>
  <c r="K17"/>
  <c r="F29"/>
  <c r="B28"/>
  <c r="F27"/>
  <c r="B27"/>
  <c r="F26"/>
  <c r="B26"/>
  <c r="B25"/>
  <c r="F24"/>
  <c r="B24"/>
  <c r="B23"/>
  <c r="B22"/>
  <c r="J21"/>
  <c r="F30"/>
  <c r="B30"/>
  <c r="J32"/>
  <c r="J41"/>
  <c r="F41"/>
  <c r="J40"/>
  <c r="B40"/>
  <c r="J39"/>
  <c r="F39"/>
  <c r="B39"/>
  <c r="J38"/>
  <c r="F38"/>
  <c r="B38"/>
  <c r="J37"/>
  <c r="B37"/>
  <c r="J36"/>
  <c r="F36"/>
  <c r="B36"/>
  <c r="J35"/>
  <c r="B35"/>
  <c r="J34"/>
  <c r="B34"/>
  <c r="J33"/>
  <c r="J45" i="35"/>
  <c r="N80"/>
  <c r="M99"/>
  <c r="K45"/>
  <c r="C45"/>
  <c r="K80"/>
  <c r="N99"/>
  <c r="N45"/>
  <c r="F45"/>
  <c r="L80"/>
  <c r="K99"/>
  <c r="G45"/>
  <c r="M80"/>
  <c r="O17" i="22"/>
  <c r="P17"/>
  <c r="N23"/>
  <c r="O23"/>
  <c r="P26"/>
  <c r="J63" i="21"/>
  <c r="M67"/>
  <c r="J54"/>
  <c r="J52"/>
  <c r="J51"/>
  <c r="J50"/>
  <c r="J49"/>
  <c r="J48"/>
  <c r="J46"/>
  <c r="C30"/>
  <c r="C28"/>
  <c r="C26"/>
  <c r="C24"/>
  <c r="C22"/>
  <c r="I71"/>
  <c r="J47"/>
  <c r="M62"/>
  <c r="J66"/>
  <c r="J70"/>
  <c r="F71"/>
  <c r="G30"/>
  <c r="G28"/>
  <c r="G26"/>
  <c r="G24"/>
  <c r="J43" i="35"/>
  <c r="L78"/>
  <c r="K97"/>
  <c r="K43"/>
  <c r="C43"/>
  <c r="M78"/>
  <c r="N43"/>
  <c r="F43"/>
  <c r="N78"/>
  <c r="M97"/>
  <c r="G43"/>
  <c r="K78"/>
  <c r="N97"/>
  <c r="N17" i="20"/>
  <c r="N29" s="1"/>
  <c r="P17"/>
  <c r="O17"/>
  <c r="K77" i="35"/>
  <c r="K27"/>
  <c r="K42"/>
  <c r="C42"/>
  <c r="L77"/>
  <c r="K96"/>
  <c r="N42"/>
  <c r="F42"/>
  <c r="M77"/>
  <c r="G42"/>
  <c r="N77"/>
  <c r="M96"/>
  <c r="N17" i="18"/>
  <c r="P17"/>
  <c r="J41" i="35"/>
  <c r="K76"/>
  <c r="N95"/>
  <c r="K41"/>
  <c r="C41"/>
  <c r="L76"/>
  <c r="K95"/>
  <c r="N41"/>
  <c r="F41"/>
  <c r="M76"/>
  <c r="G41"/>
  <c r="N76"/>
  <c r="M95"/>
  <c r="K40"/>
  <c r="C40"/>
  <c r="L75"/>
  <c r="K94"/>
  <c r="N40"/>
  <c r="F40"/>
  <c r="M75"/>
  <c r="G40"/>
  <c r="N75"/>
  <c r="M94"/>
  <c r="J40"/>
  <c r="K75"/>
  <c r="N94"/>
  <c r="N17" i="14"/>
  <c r="N19"/>
  <c r="D20" i="13"/>
  <c r="H20"/>
  <c r="D21"/>
  <c r="H21"/>
  <c r="D22"/>
  <c r="H22"/>
  <c r="D23"/>
  <c r="H23"/>
  <c r="D24"/>
  <c r="H24"/>
  <c r="D25"/>
  <c r="H25"/>
  <c r="D26"/>
  <c r="H26"/>
  <c r="D27"/>
  <c r="H27"/>
  <c r="D28"/>
  <c r="H28"/>
  <c r="D29"/>
  <c r="H29"/>
  <c r="D30"/>
  <c r="H30"/>
  <c r="D32"/>
  <c r="H32"/>
  <c r="L32"/>
  <c r="D33"/>
  <c r="H33"/>
  <c r="L33"/>
  <c r="D34"/>
  <c r="H34"/>
  <c r="L34"/>
  <c r="D35"/>
  <c r="H35"/>
  <c r="L35"/>
  <c r="D36"/>
  <c r="H36"/>
  <c r="L36"/>
  <c r="D37"/>
  <c r="H37"/>
  <c r="L37"/>
  <c r="D38"/>
  <c r="H38"/>
  <c r="L38"/>
  <c r="D39"/>
  <c r="H39"/>
  <c r="L39"/>
  <c r="D40"/>
  <c r="H40"/>
  <c r="L40"/>
  <c r="D41"/>
  <c r="H41"/>
  <c r="L41"/>
  <c r="L61"/>
  <c r="L62"/>
  <c r="L63"/>
  <c r="L64"/>
  <c r="L65"/>
  <c r="L66"/>
  <c r="L67"/>
  <c r="L68"/>
  <c r="L69"/>
  <c r="L70"/>
  <c r="D71"/>
  <c r="H71"/>
  <c r="I20"/>
  <c r="E21"/>
  <c r="M21"/>
  <c r="I22"/>
  <c r="E23"/>
  <c r="I24"/>
  <c r="E25"/>
  <c r="I26"/>
  <c r="E27"/>
  <c r="I27"/>
  <c r="E28"/>
  <c r="I29"/>
  <c r="E30"/>
  <c r="I32"/>
  <c r="E49"/>
  <c r="M51"/>
  <c r="E71"/>
  <c r="I71"/>
  <c r="C20"/>
  <c r="G20"/>
  <c r="C21"/>
  <c r="G21"/>
  <c r="C22"/>
  <c r="G22"/>
  <c r="C23"/>
  <c r="G23"/>
  <c r="C24"/>
  <c r="G24"/>
  <c r="C25"/>
  <c r="G25"/>
  <c r="C26"/>
  <c r="G26"/>
  <c r="C27"/>
  <c r="G27"/>
  <c r="C28"/>
  <c r="G28"/>
  <c r="C29"/>
  <c r="G29"/>
  <c r="C30"/>
  <c r="G30"/>
  <c r="C32"/>
  <c r="G32"/>
  <c r="K32"/>
  <c r="C33"/>
  <c r="G33"/>
  <c r="K33"/>
  <c r="C34"/>
  <c r="G34"/>
  <c r="K34"/>
  <c r="C35"/>
  <c r="G35"/>
  <c r="K35"/>
  <c r="C36"/>
  <c r="G36"/>
  <c r="K36"/>
  <c r="C37"/>
  <c r="G37"/>
  <c r="K37"/>
  <c r="C38"/>
  <c r="G38"/>
  <c r="K38"/>
  <c r="C39"/>
  <c r="G39"/>
  <c r="K39"/>
  <c r="C40"/>
  <c r="G40"/>
  <c r="K40"/>
  <c r="C41"/>
  <c r="G41"/>
  <c r="K41"/>
  <c r="K61"/>
  <c r="K62"/>
  <c r="K63"/>
  <c r="K64"/>
  <c r="K65"/>
  <c r="K66"/>
  <c r="K67"/>
  <c r="K68"/>
  <c r="K69"/>
  <c r="K70"/>
  <c r="C71"/>
  <c r="G71"/>
  <c r="E20"/>
  <c r="I21"/>
  <c r="E22"/>
  <c r="I23"/>
  <c r="E24"/>
  <c r="I25"/>
  <c r="E26"/>
  <c r="I28"/>
  <c r="E29"/>
  <c r="E32"/>
  <c r="M32"/>
  <c r="E42"/>
  <c r="I45"/>
  <c r="M47"/>
  <c r="I52"/>
  <c r="M54"/>
  <c r="M61"/>
  <c r="L17"/>
  <c r="B20"/>
  <c r="F20"/>
  <c r="J20"/>
  <c r="B21"/>
  <c r="F21"/>
  <c r="J21"/>
  <c r="B22"/>
  <c r="F22"/>
  <c r="J22"/>
  <c r="B23"/>
  <c r="F23"/>
  <c r="J23"/>
  <c r="B24"/>
  <c r="F24"/>
  <c r="J24"/>
  <c r="B25"/>
  <c r="F25"/>
  <c r="J25"/>
  <c r="B26"/>
  <c r="F26"/>
  <c r="J26"/>
  <c r="B27"/>
  <c r="F27"/>
  <c r="J27"/>
  <c r="B28"/>
  <c r="F28"/>
  <c r="J28"/>
  <c r="B29"/>
  <c r="F29"/>
  <c r="J29"/>
  <c r="B30"/>
  <c r="F30"/>
  <c r="J30"/>
  <c r="B32"/>
  <c r="F32"/>
  <c r="J32"/>
  <c r="B33"/>
  <c r="F33"/>
  <c r="J33"/>
  <c r="B34"/>
  <c r="F34"/>
  <c r="J34"/>
  <c r="B35"/>
  <c r="F35"/>
  <c r="J35"/>
  <c r="B36"/>
  <c r="F36"/>
  <c r="J36"/>
  <c r="B37"/>
  <c r="F37"/>
  <c r="J37"/>
  <c r="B38"/>
  <c r="F38"/>
  <c r="J38"/>
  <c r="B39"/>
  <c r="F39"/>
  <c r="J39"/>
  <c r="B40"/>
  <c r="F40"/>
  <c r="J40"/>
  <c r="B41"/>
  <c r="F41"/>
  <c r="J41"/>
  <c r="B42"/>
  <c r="F42"/>
  <c r="J42"/>
  <c r="B44"/>
  <c r="F44"/>
  <c r="J44"/>
  <c r="B45"/>
  <c r="F45"/>
  <c r="J45"/>
  <c r="B46"/>
  <c r="F46"/>
  <c r="J46"/>
  <c r="B47"/>
  <c r="F47"/>
  <c r="J47"/>
  <c r="B48"/>
  <c r="F48"/>
  <c r="J48"/>
  <c r="B49"/>
  <c r="F49"/>
  <c r="J49"/>
  <c r="B50"/>
  <c r="F50"/>
  <c r="J50"/>
  <c r="B51"/>
  <c r="F51"/>
  <c r="J51"/>
  <c r="B52"/>
  <c r="F52"/>
  <c r="J52"/>
  <c r="B53"/>
  <c r="F53"/>
  <c r="J53"/>
  <c r="B54"/>
  <c r="F54"/>
  <c r="J54"/>
  <c r="J61"/>
  <c r="J62"/>
  <c r="J63"/>
  <c r="J64"/>
  <c r="J65"/>
  <c r="J66"/>
  <c r="J67"/>
  <c r="J68"/>
  <c r="J69"/>
  <c r="J70"/>
  <c r="B71"/>
  <c r="F71"/>
  <c r="J71"/>
  <c r="K39" i="35"/>
  <c r="C39"/>
  <c r="L74"/>
  <c r="K93"/>
  <c r="N39"/>
  <c r="F39"/>
  <c r="M74"/>
  <c r="G39"/>
  <c r="N74"/>
  <c r="M93"/>
  <c r="J39"/>
  <c r="K74"/>
  <c r="N93"/>
  <c r="N17" i="9"/>
  <c r="O17"/>
  <c r="P17"/>
  <c r="J17" i="10"/>
  <c r="J52" s="1"/>
  <c r="E20"/>
  <c r="I20"/>
  <c r="E21"/>
  <c r="I21"/>
  <c r="E22"/>
  <c r="I22"/>
  <c r="E23"/>
  <c r="I23"/>
  <c r="E24"/>
  <c r="I24"/>
  <c r="E25"/>
  <c r="I25"/>
  <c r="E26"/>
  <c r="I26"/>
  <c r="E27"/>
  <c r="I27"/>
  <c r="E28"/>
  <c r="I28"/>
  <c r="M28"/>
  <c r="E29"/>
  <c r="I29"/>
  <c r="E30"/>
  <c r="I30"/>
  <c r="E32"/>
  <c r="I32"/>
  <c r="M32"/>
  <c r="E33"/>
  <c r="I33"/>
  <c r="M33"/>
  <c r="E34"/>
  <c r="I34"/>
  <c r="M34"/>
  <c r="E35"/>
  <c r="I35"/>
  <c r="M35"/>
  <c r="E36"/>
  <c r="I36"/>
  <c r="M36"/>
  <c r="E37"/>
  <c r="I37"/>
  <c r="M37"/>
  <c r="E38"/>
  <c r="I38"/>
  <c r="M38"/>
  <c r="E39"/>
  <c r="I39"/>
  <c r="M39"/>
  <c r="E40"/>
  <c r="I40"/>
  <c r="M40"/>
  <c r="E41"/>
  <c r="I41"/>
  <c r="M41"/>
  <c r="I45"/>
  <c r="M46"/>
  <c r="E48"/>
  <c r="I49"/>
  <c r="M50"/>
  <c r="E52"/>
  <c r="I53"/>
  <c r="M54"/>
  <c r="M61"/>
  <c r="M62"/>
  <c r="M63"/>
  <c r="M64"/>
  <c r="M65"/>
  <c r="M66"/>
  <c r="M67"/>
  <c r="M68"/>
  <c r="M69"/>
  <c r="M70"/>
  <c r="E71"/>
  <c r="I71"/>
  <c r="D20"/>
  <c r="H20"/>
  <c r="L20"/>
  <c r="D21"/>
  <c r="H21"/>
  <c r="L21"/>
  <c r="D22"/>
  <c r="H22"/>
  <c r="L22"/>
  <c r="D23"/>
  <c r="H23"/>
  <c r="L23"/>
  <c r="D24"/>
  <c r="H24"/>
  <c r="L24"/>
  <c r="D25"/>
  <c r="H25"/>
  <c r="L25"/>
  <c r="D26"/>
  <c r="H26"/>
  <c r="L26"/>
  <c r="D27"/>
  <c r="H27"/>
  <c r="L27"/>
  <c r="D28"/>
  <c r="H28"/>
  <c r="L28"/>
  <c r="D29"/>
  <c r="H29"/>
  <c r="L29"/>
  <c r="D30"/>
  <c r="H30"/>
  <c r="L30"/>
  <c r="D32"/>
  <c r="H32"/>
  <c r="L32"/>
  <c r="D33"/>
  <c r="H33"/>
  <c r="L33"/>
  <c r="D34"/>
  <c r="H34"/>
  <c r="L34"/>
  <c r="D35"/>
  <c r="H35"/>
  <c r="L35"/>
  <c r="D36"/>
  <c r="H36"/>
  <c r="L36"/>
  <c r="D37"/>
  <c r="H37"/>
  <c r="L37"/>
  <c r="D38"/>
  <c r="H38"/>
  <c r="L38"/>
  <c r="D39"/>
  <c r="H39"/>
  <c r="L39"/>
  <c r="D40"/>
  <c r="H40"/>
  <c r="L40"/>
  <c r="D41"/>
  <c r="H41"/>
  <c r="L41"/>
  <c r="D42"/>
  <c r="H42"/>
  <c r="L42"/>
  <c r="D44"/>
  <c r="H44"/>
  <c r="L44"/>
  <c r="D45"/>
  <c r="H45"/>
  <c r="L45"/>
  <c r="D46"/>
  <c r="H46"/>
  <c r="L46"/>
  <c r="D47"/>
  <c r="H47"/>
  <c r="L47"/>
  <c r="D48"/>
  <c r="H48"/>
  <c r="L48"/>
  <c r="D49"/>
  <c r="H49"/>
  <c r="L49"/>
  <c r="D50"/>
  <c r="H50"/>
  <c r="L50"/>
  <c r="D51"/>
  <c r="H51"/>
  <c r="L51"/>
  <c r="D52"/>
  <c r="H52"/>
  <c r="L52"/>
  <c r="D53"/>
  <c r="H53"/>
  <c r="L53"/>
  <c r="D54"/>
  <c r="H54"/>
  <c r="L54"/>
  <c r="L61"/>
  <c r="L62"/>
  <c r="L63"/>
  <c r="L64"/>
  <c r="L65"/>
  <c r="L66"/>
  <c r="L67"/>
  <c r="L68"/>
  <c r="L69"/>
  <c r="L70"/>
  <c r="D71"/>
  <c r="H71"/>
  <c r="L71"/>
  <c r="C20"/>
  <c r="G20"/>
  <c r="C21"/>
  <c r="G21"/>
  <c r="C22"/>
  <c r="G22"/>
  <c r="C23"/>
  <c r="G23"/>
  <c r="C24"/>
  <c r="G24"/>
  <c r="C25"/>
  <c r="G25"/>
  <c r="K25"/>
  <c r="C26"/>
  <c r="G26"/>
  <c r="C27"/>
  <c r="G27"/>
  <c r="C28"/>
  <c r="G28"/>
  <c r="C29"/>
  <c r="G29"/>
  <c r="C30"/>
  <c r="G30"/>
  <c r="C32"/>
  <c r="G32"/>
  <c r="K32"/>
  <c r="C33"/>
  <c r="G33"/>
  <c r="K33"/>
  <c r="C34"/>
  <c r="G34"/>
  <c r="K34"/>
  <c r="C35"/>
  <c r="G35"/>
  <c r="K35"/>
  <c r="C36"/>
  <c r="G36"/>
  <c r="K36"/>
  <c r="C37"/>
  <c r="G37"/>
  <c r="K37"/>
  <c r="C38"/>
  <c r="G38"/>
  <c r="K38"/>
  <c r="C39"/>
  <c r="G39"/>
  <c r="K39"/>
  <c r="C40"/>
  <c r="G40"/>
  <c r="K40"/>
  <c r="C41"/>
  <c r="G41"/>
  <c r="K41"/>
  <c r="G46"/>
  <c r="K51"/>
  <c r="K61"/>
  <c r="K62"/>
  <c r="K63"/>
  <c r="K64"/>
  <c r="K65"/>
  <c r="K66"/>
  <c r="K67"/>
  <c r="K68"/>
  <c r="K69"/>
  <c r="K70"/>
  <c r="C71"/>
  <c r="G71"/>
  <c r="B20"/>
  <c r="F20"/>
  <c r="B21"/>
  <c r="F21"/>
  <c r="B22"/>
  <c r="F22"/>
  <c r="J22"/>
  <c r="B23"/>
  <c r="F23"/>
  <c r="B24"/>
  <c r="F24"/>
  <c r="B25"/>
  <c r="F25"/>
  <c r="B26"/>
  <c r="F26"/>
  <c r="J26"/>
  <c r="B27"/>
  <c r="F27"/>
  <c r="B28"/>
  <c r="F28"/>
  <c r="B29"/>
  <c r="F29"/>
  <c r="B30"/>
  <c r="F30"/>
  <c r="B32"/>
  <c r="F32"/>
  <c r="J32"/>
  <c r="B33"/>
  <c r="F33"/>
  <c r="J33"/>
  <c r="B34"/>
  <c r="F34"/>
  <c r="J34"/>
  <c r="B35"/>
  <c r="F35"/>
  <c r="J35"/>
  <c r="B36"/>
  <c r="F36"/>
  <c r="J36"/>
  <c r="B37"/>
  <c r="F37"/>
  <c r="J37"/>
  <c r="B38"/>
  <c r="F38"/>
  <c r="J38"/>
  <c r="B39"/>
  <c r="F39"/>
  <c r="J39"/>
  <c r="B40"/>
  <c r="F40"/>
  <c r="J40"/>
  <c r="B41"/>
  <c r="F41"/>
  <c r="J41"/>
  <c r="J44"/>
  <c r="J48"/>
  <c r="J61"/>
  <c r="J62"/>
  <c r="J63"/>
  <c r="J64"/>
  <c r="J65"/>
  <c r="J66"/>
  <c r="J67"/>
  <c r="J68"/>
  <c r="J69"/>
  <c r="J70"/>
  <c r="B71"/>
  <c r="F71"/>
  <c r="K73" i="35"/>
  <c r="N92"/>
  <c r="L73"/>
  <c r="K92"/>
  <c r="D38"/>
  <c r="M73"/>
  <c r="L92"/>
  <c r="C38"/>
  <c r="N73"/>
  <c r="N17" i="7"/>
  <c r="N30" s="1"/>
  <c r="P17"/>
  <c r="P30" s="1"/>
  <c r="O17"/>
  <c r="O30" s="1"/>
  <c r="P20"/>
  <c r="O23"/>
  <c r="N22"/>
  <c r="L77" i="6"/>
  <c r="G87"/>
  <c r="C87"/>
  <c r="K86"/>
  <c r="K85"/>
  <c r="K84"/>
  <c r="K83"/>
  <c r="K82"/>
  <c r="K81"/>
  <c r="K80"/>
  <c r="K79"/>
  <c r="K78"/>
  <c r="E20"/>
  <c r="I20"/>
  <c r="E21"/>
  <c r="I21"/>
  <c r="E22"/>
  <c r="I22"/>
  <c r="E23"/>
  <c r="I23"/>
  <c r="E24"/>
  <c r="I24"/>
  <c r="E25"/>
  <c r="I25"/>
  <c r="E26"/>
  <c r="I26"/>
  <c r="E27"/>
  <c r="I27"/>
  <c r="E28"/>
  <c r="I28"/>
  <c r="E29"/>
  <c r="I29"/>
  <c r="E30"/>
  <c r="I30"/>
  <c r="E32"/>
  <c r="I32"/>
  <c r="M32"/>
  <c r="E33"/>
  <c r="I33"/>
  <c r="M33"/>
  <c r="E34"/>
  <c r="I34"/>
  <c r="M34"/>
  <c r="E35"/>
  <c r="I35"/>
  <c r="M35"/>
  <c r="E36"/>
  <c r="I36"/>
  <c r="M36"/>
  <c r="E37"/>
  <c r="I37"/>
  <c r="M37"/>
  <c r="E38"/>
  <c r="I38"/>
  <c r="M38"/>
  <c r="E39"/>
  <c r="I39"/>
  <c r="M39"/>
  <c r="E40"/>
  <c r="I40"/>
  <c r="M40"/>
  <c r="E41"/>
  <c r="I41"/>
  <c r="M41"/>
  <c r="H87"/>
  <c r="D87"/>
  <c r="L86"/>
  <c r="L85"/>
  <c r="L84"/>
  <c r="L83"/>
  <c r="L82"/>
  <c r="L81"/>
  <c r="L80"/>
  <c r="L79"/>
  <c r="L78"/>
  <c r="D20"/>
  <c r="H20"/>
  <c r="D21"/>
  <c r="H21"/>
  <c r="D22"/>
  <c r="H22"/>
  <c r="D23"/>
  <c r="H23"/>
  <c r="D24"/>
  <c r="H24"/>
  <c r="D25"/>
  <c r="H25"/>
  <c r="D26"/>
  <c r="H26"/>
  <c r="D27"/>
  <c r="H27"/>
  <c r="D28"/>
  <c r="H28"/>
  <c r="D29"/>
  <c r="H29"/>
  <c r="D30"/>
  <c r="H30"/>
  <c r="D32"/>
  <c r="H32"/>
  <c r="L32"/>
  <c r="D33"/>
  <c r="H33"/>
  <c r="L33"/>
  <c r="D34"/>
  <c r="H34"/>
  <c r="L34"/>
  <c r="D35"/>
  <c r="H35"/>
  <c r="L35"/>
  <c r="D36"/>
  <c r="H36"/>
  <c r="L36"/>
  <c r="D37"/>
  <c r="H37"/>
  <c r="L37"/>
  <c r="D38"/>
  <c r="H38"/>
  <c r="L38"/>
  <c r="D39"/>
  <c r="H39"/>
  <c r="L39"/>
  <c r="D40"/>
  <c r="H40"/>
  <c r="L40"/>
  <c r="D41"/>
  <c r="H41"/>
  <c r="L41"/>
  <c r="J77"/>
  <c r="C20"/>
  <c r="G20"/>
  <c r="C21"/>
  <c r="G21"/>
  <c r="C22"/>
  <c r="G22"/>
  <c r="C23"/>
  <c r="G23"/>
  <c r="C24"/>
  <c r="G24"/>
  <c r="C25"/>
  <c r="G25"/>
  <c r="C26"/>
  <c r="G26"/>
  <c r="C27"/>
  <c r="G27"/>
  <c r="C28"/>
  <c r="G28"/>
  <c r="C29"/>
  <c r="G29"/>
  <c r="C30"/>
  <c r="G30"/>
  <c r="C32"/>
  <c r="G32"/>
  <c r="K32"/>
  <c r="C33"/>
  <c r="G33"/>
  <c r="K33"/>
  <c r="C34"/>
  <c r="G34"/>
  <c r="K34"/>
  <c r="C35"/>
  <c r="G35"/>
  <c r="K35"/>
  <c r="C36"/>
  <c r="G36"/>
  <c r="K36"/>
  <c r="C37"/>
  <c r="G37"/>
  <c r="K37"/>
  <c r="C38"/>
  <c r="G38"/>
  <c r="K38"/>
  <c r="C39"/>
  <c r="G39"/>
  <c r="K39"/>
  <c r="C40"/>
  <c r="G40"/>
  <c r="K40"/>
  <c r="C41"/>
  <c r="G41"/>
  <c r="K41"/>
  <c r="J87"/>
  <c r="F87"/>
  <c r="B87"/>
  <c r="J86"/>
  <c r="J85"/>
  <c r="J84"/>
  <c r="J83"/>
  <c r="J82"/>
  <c r="J81"/>
  <c r="J80"/>
  <c r="J79"/>
  <c r="J78"/>
  <c r="B20"/>
  <c r="F20"/>
  <c r="J20"/>
  <c r="B21"/>
  <c r="F21"/>
  <c r="J21"/>
  <c r="B22"/>
  <c r="F22"/>
  <c r="J22"/>
  <c r="B23"/>
  <c r="F23"/>
  <c r="J23"/>
  <c r="B24"/>
  <c r="F24"/>
  <c r="J24"/>
  <c r="B25"/>
  <c r="F25"/>
  <c r="J25"/>
  <c r="B26"/>
  <c r="F26"/>
  <c r="J26"/>
  <c r="B27"/>
  <c r="F27"/>
  <c r="J27"/>
  <c r="B28"/>
  <c r="F28"/>
  <c r="J28"/>
  <c r="B29"/>
  <c r="F29"/>
  <c r="J29"/>
  <c r="B30"/>
  <c r="F30"/>
  <c r="J30"/>
  <c r="B32"/>
  <c r="F32"/>
  <c r="J32"/>
  <c r="B33"/>
  <c r="F33"/>
  <c r="J33"/>
  <c r="B34"/>
  <c r="F34"/>
  <c r="J34"/>
  <c r="B35"/>
  <c r="F35"/>
  <c r="J35"/>
  <c r="B36"/>
  <c r="F36"/>
  <c r="J36"/>
  <c r="B37"/>
  <c r="F37"/>
  <c r="J37"/>
  <c r="B38"/>
  <c r="F38"/>
  <c r="J38"/>
  <c r="B39"/>
  <c r="F39"/>
  <c r="J39"/>
  <c r="B40"/>
  <c r="F40"/>
  <c r="J40"/>
  <c r="B41"/>
  <c r="F41"/>
  <c r="J41"/>
  <c r="B42"/>
  <c r="F42"/>
  <c r="J42"/>
  <c r="B44"/>
  <c r="F44"/>
  <c r="J44"/>
  <c r="B45"/>
  <c r="F45"/>
  <c r="B46"/>
  <c r="F46"/>
  <c r="B47"/>
  <c r="F47"/>
  <c r="B48"/>
  <c r="F48"/>
  <c r="B49"/>
  <c r="F49"/>
  <c r="B50"/>
  <c r="F50"/>
  <c r="B51"/>
  <c r="F51"/>
  <c r="B52"/>
  <c r="F52"/>
  <c r="B53"/>
  <c r="F53"/>
  <c r="K86" i="35"/>
  <c r="N105"/>
  <c r="L86"/>
  <c r="K105"/>
  <c r="M86"/>
  <c r="L105"/>
  <c r="N86"/>
  <c r="M105"/>
  <c r="N17" i="5"/>
  <c r="N21"/>
  <c r="K33" i="4"/>
  <c r="J17"/>
  <c r="J88" s="1"/>
  <c r="C33"/>
  <c r="L17"/>
  <c r="L72" s="1"/>
  <c r="K17" i="33"/>
  <c r="C54" s="1"/>
  <c r="J17"/>
  <c r="F53" s="1"/>
  <c r="G44"/>
  <c r="K27"/>
  <c r="C52"/>
  <c r="C53"/>
  <c r="K49"/>
  <c r="K42"/>
  <c r="L51"/>
  <c r="H48"/>
  <c r="L28"/>
  <c r="H51"/>
  <c r="L44"/>
  <c r="L54"/>
  <c r="H52"/>
  <c r="H46"/>
  <c r="D42"/>
  <c r="L20"/>
  <c r="L50"/>
  <c r="D44"/>
  <c r="M71"/>
  <c r="I53"/>
  <c r="E52"/>
  <c r="M50"/>
  <c r="M48"/>
  <c r="I47"/>
  <c r="I45"/>
  <c r="E44"/>
  <c r="M24"/>
  <c r="M22"/>
  <c r="E53"/>
  <c r="M51"/>
  <c r="I50"/>
  <c r="E50"/>
  <c r="M49"/>
  <c r="I48"/>
  <c r="E47"/>
  <c r="E45"/>
  <c r="M42"/>
  <c r="M28"/>
  <c r="M26"/>
  <c r="M21"/>
  <c r="M52"/>
  <c r="I51"/>
  <c r="I49"/>
  <c r="E48"/>
  <c r="M46"/>
  <c r="M44"/>
  <c r="I42"/>
  <c r="M25"/>
  <c r="M23"/>
  <c r="M54"/>
  <c r="I54"/>
  <c r="E54"/>
  <c r="M53"/>
  <c r="I52"/>
  <c r="E51"/>
  <c r="E49"/>
  <c r="M47"/>
  <c r="I46"/>
  <c r="E46"/>
  <c r="M45"/>
  <c r="I44"/>
  <c r="E42"/>
  <c r="M30"/>
  <c r="M29"/>
  <c r="M27"/>
  <c r="M20"/>
  <c r="F46"/>
  <c r="B50"/>
  <c r="F23"/>
  <c r="F27"/>
  <c r="B47"/>
  <c r="F71"/>
  <c r="F24"/>
  <c r="F28"/>
  <c r="B48"/>
  <c r="F20"/>
  <c r="F21"/>
  <c r="F25"/>
  <c r="F29"/>
  <c r="J42"/>
  <c r="B45"/>
  <c r="J24"/>
  <c r="J28"/>
  <c r="B33"/>
  <c r="F33"/>
  <c r="J33"/>
  <c r="B34"/>
  <c r="F34"/>
  <c r="J34"/>
  <c r="B35"/>
  <c r="F35"/>
  <c r="J35"/>
  <c r="B36"/>
  <c r="F36"/>
  <c r="J36"/>
  <c r="B37"/>
  <c r="F37"/>
  <c r="J37"/>
  <c r="B38"/>
  <c r="F38"/>
  <c r="J38"/>
  <c r="B39"/>
  <c r="F39"/>
  <c r="J39"/>
  <c r="B40"/>
  <c r="F40"/>
  <c r="J40"/>
  <c r="B41"/>
  <c r="F41"/>
  <c r="J41"/>
  <c r="J48"/>
  <c r="J52"/>
  <c r="J62"/>
  <c r="J63"/>
  <c r="J64"/>
  <c r="J65"/>
  <c r="J66"/>
  <c r="J67"/>
  <c r="J68"/>
  <c r="J69"/>
  <c r="J70"/>
  <c r="O17" i="32"/>
  <c r="P17"/>
  <c r="N17"/>
  <c r="L17" i="31"/>
  <c r="C71"/>
  <c r="G71"/>
  <c r="C20"/>
  <c r="G20"/>
  <c r="C21"/>
  <c r="G21"/>
  <c r="C22"/>
  <c r="G22"/>
  <c r="C23"/>
  <c r="G23"/>
  <c r="C24"/>
  <c r="G24"/>
  <c r="C25"/>
  <c r="G25"/>
  <c r="C26"/>
  <c r="G26"/>
  <c r="C27"/>
  <c r="G27"/>
  <c r="C28"/>
  <c r="G28"/>
  <c r="G29"/>
  <c r="J63"/>
  <c r="J64"/>
  <c r="J65"/>
  <c r="J66"/>
  <c r="J67"/>
  <c r="J68"/>
  <c r="J69"/>
  <c r="J17"/>
  <c r="F54" s="1"/>
  <c r="K17"/>
  <c r="K45"/>
  <c r="G45"/>
  <c r="C45"/>
  <c r="K44"/>
  <c r="G44"/>
  <c r="C44"/>
  <c r="K21"/>
  <c r="K20"/>
  <c r="D54"/>
  <c r="L50"/>
  <c r="H49"/>
  <c r="D48"/>
  <c r="L45"/>
  <c r="H45"/>
  <c r="D45"/>
  <c r="L44"/>
  <c r="H44"/>
  <c r="D44"/>
  <c r="L30"/>
  <c r="L22"/>
  <c r="L21"/>
  <c r="L20"/>
  <c r="I53"/>
  <c r="I47"/>
  <c r="M45"/>
  <c r="I45"/>
  <c r="E45"/>
  <c r="M44"/>
  <c r="I44"/>
  <c r="E44"/>
  <c r="I42"/>
  <c r="M21"/>
  <c r="M20"/>
  <c r="J50"/>
  <c r="J45"/>
  <c r="F45"/>
  <c r="J44"/>
  <c r="F44"/>
  <c r="B44"/>
  <c r="J22"/>
  <c r="J20"/>
  <c r="C53" i="29"/>
  <c r="K51"/>
  <c r="K47"/>
  <c r="G46"/>
  <c r="K28"/>
  <c r="K24"/>
  <c r="L71"/>
  <c r="L53"/>
  <c r="H52"/>
  <c r="D51"/>
  <c r="L49"/>
  <c r="H48"/>
  <c r="D47"/>
  <c r="L45"/>
  <c r="D44"/>
  <c r="L30"/>
  <c r="L26"/>
  <c r="L22"/>
  <c r="I54"/>
  <c r="E53"/>
  <c r="M51"/>
  <c r="I50"/>
  <c r="E49"/>
  <c r="M47"/>
  <c r="I46"/>
  <c r="E45"/>
  <c r="I42"/>
  <c r="M28"/>
  <c r="M24"/>
  <c r="M20"/>
  <c r="J54"/>
  <c r="F54"/>
  <c r="B54"/>
  <c r="J53"/>
  <c r="F53"/>
  <c r="B53"/>
  <c r="J52"/>
  <c r="F52"/>
  <c r="B52"/>
  <c r="J51"/>
  <c r="F51"/>
  <c r="B51"/>
  <c r="J50"/>
  <c r="F50"/>
  <c r="B50"/>
  <c r="J49"/>
  <c r="F49"/>
  <c r="B49"/>
  <c r="J48"/>
  <c r="F48"/>
  <c r="B48"/>
  <c r="J47"/>
  <c r="F47"/>
  <c r="B47"/>
  <c r="J46"/>
  <c r="F46"/>
  <c r="B46"/>
  <c r="J45"/>
  <c r="F45"/>
  <c r="B45"/>
  <c r="J44"/>
  <c r="B44"/>
  <c r="J42"/>
  <c r="F42"/>
  <c r="B42"/>
  <c r="J30"/>
  <c r="J29"/>
  <c r="J28"/>
  <c r="J27"/>
  <c r="J26"/>
  <c r="J25"/>
  <c r="J24"/>
  <c r="J23"/>
  <c r="J22"/>
  <c r="J21"/>
  <c r="J20"/>
  <c r="J71"/>
  <c r="M17" i="27"/>
  <c r="B22"/>
  <c r="F22"/>
  <c r="B26"/>
  <c r="F26"/>
  <c r="B30"/>
  <c r="F30"/>
  <c r="E33"/>
  <c r="I33"/>
  <c r="M33"/>
  <c r="E34"/>
  <c r="I34"/>
  <c r="M34"/>
  <c r="E35"/>
  <c r="I35"/>
  <c r="M35"/>
  <c r="E36"/>
  <c r="I36"/>
  <c r="M36"/>
  <c r="E37"/>
  <c r="I37"/>
  <c r="M37"/>
  <c r="E38"/>
  <c r="I38"/>
  <c r="M38"/>
  <c r="E39"/>
  <c r="I39"/>
  <c r="M39"/>
  <c r="E40"/>
  <c r="I40"/>
  <c r="M40"/>
  <c r="E41"/>
  <c r="I41"/>
  <c r="M41"/>
  <c r="M62"/>
  <c r="M63"/>
  <c r="M64"/>
  <c r="M65"/>
  <c r="M66"/>
  <c r="M67"/>
  <c r="M68"/>
  <c r="M69"/>
  <c r="M70"/>
  <c r="B21"/>
  <c r="F21"/>
  <c r="B25"/>
  <c r="F25"/>
  <c r="B29"/>
  <c r="F29"/>
  <c r="B20"/>
  <c r="B24"/>
  <c r="F24"/>
  <c r="B28"/>
  <c r="F28"/>
  <c r="L17"/>
  <c r="D44" s="1"/>
  <c r="G54"/>
  <c r="C53"/>
  <c r="K51"/>
  <c r="G50"/>
  <c r="C49"/>
  <c r="K47"/>
  <c r="G46"/>
  <c r="C45"/>
  <c r="G42"/>
  <c r="K28"/>
  <c r="K24"/>
  <c r="K20"/>
  <c r="J54"/>
  <c r="F53"/>
  <c r="B52"/>
  <c r="J50"/>
  <c r="F49"/>
  <c r="B48"/>
  <c r="J46"/>
  <c r="F45"/>
  <c r="J42"/>
  <c r="J29"/>
  <c r="J25"/>
  <c r="J21"/>
  <c r="L17" i="24"/>
  <c r="L29" s="1"/>
  <c r="N17"/>
  <c r="O17"/>
  <c r="C32" i="23"/>
  <c r="L17"/>
  <c r="L87" s="1"/>
  <c r="J17"/>
  <c r="J87" s="1"/>
  <c r="E44"/>
  <c r="M20"/>
  <c r="C20"/>
  <c r="K70" i="21"/>
  <c r="E71"/>
  <c r="K17"/>
  <c r="J31"/>
  <c r="F31"/>
  <c r="B31"/>
  <c r="J30"/>
  <c r="F30"/>
  <c r="B30"/>
  <c r="J29"/>
  <c r="F29"/>
  <c r="B29"/>
  <c r="J28"/>
  <c r="F28"/>
  <c r="B28"/>
  <c r="J27"/>
  <c r="F27"/>
  <c r="B27"/>
  <c r="J26"/>
  <c r="F26"/>
  <c r="B26"/>
  <c r="J25"/>
  <c r="F25"/>
  <c r="B25"/>
  <c r="J24"/>
  <c r="F24"/>
  <c r="B24"/>
  <c r="J23"/>
  <c r="F23"/>
  <c r="B23"/>
  <c r="J22"/>
  <c r="F22"/>
  <c r="B22"/>
  <c r="B33"/>
  <c r="J33"/>
  <c r="J43"/>
  <c r="F43"/>
  <c r="B43"/>
  <c r="J42"/>
  <c r="F42"/>
  <c r="B42"/>
  <c r="J41"/>
  <c r="F41"/>
  <c r="B41"/>
  <c r="J40"/>
  <c r="F40"/>
  <c r="B40"/>
  <c r="J39"/>
  <c r="F39"/>
  <c r="B39"/>
  <c r="J38"/>
  <c r="F38"/>
  <c r="B38"/>
  <c r="J37"/>
  <c r="F37"/>
  <c r="B37"/>
  <c r="J36"/>
  <c r="F36"/>
  <c r="B36"/>
  <c r="J35"/>
  <c r="F35"/>
  <c r="B35"/>
  <c r="J34"/>
  <c r="F34"/>
  <c r="B34"/>
  <c r="B45"/>
  <c r="J45"/>
  <c r="J55"/>
  <c r="B55"/>
  <c r="F54"/>
  <c r="B54"/>
  <c r="F53"/>
  <c r="B53"/>
  <c r="F52"/>
  <c r="B52"/>
  <c r="F51"/>
  <c r="B51"/>
  <c r="F50"/>
  <c r="B50"/>
  <c r="F49"/>
  <c r="B49"/>
  <c r="F48"/>
  <c r="B48"/>
  <c r="F47"/>
  <c r="B47"/>
  <c r="F46"/>
  <c r="L17"/>
  <c r="D21"/>
  <c r="K26"/>
  <c r="K25"/>
  <c r="K22"/>
  <c r="K42"/>
  <c r="G42"/>
  <c r="C42"/>
  <c r="K41"/>
  <c r="G41"/>
  <c r="C41"/>
  <c r="K40"/>
  <c r="G40"/>
  <c r="C40"/>
  <c r="K39"/>
  <c r="G39"/>
  <c r="C39"/>
  <c r="K38"/>
  <c r="G38"/>
  <c r="C38"/>
  <c r="K37"/>
  <c r="G37"/>
  <c r="C37"/>
  <c r="K36"/>
  <c r="G36"/>
  <c r="C36"/>
  <c r="K35"/>
  <c r="G35"/>
  <c r="C35"/>
  <c r="K34"/>
  <c r="G34"/>
  <c r="C34"/>
  <c r="E21"/>
  <c r="H31"/>
  <c r="D31"/>
  <c r="H30"/>
  <c r="D30"/>
  <c r="H29"/>
  <c r="D29"/>
  <c r="H28"/>
  <c r="D28"/>
  <c r="H27"/>
  <c r="D27"/>
  <c r="H26"/>
  <c r="D26"/>
  <c r="H25"/>
  <c r="D25"/>
  <c r="H24"/>
  <c r="D24"/>
  <c r="L23"/>
  <c r="H23"/>
  <c r="D23"/>
  <c r="L22"/>
  <c r="H22"/>
  <c r="D22"/>
  <c r="D33"/>
  <c r="L33"/>
  <c r="H43"/>
  <c r="L42"/>
  <c r="H42"/>
  <c r="D42"/>
  <c r="L41"/>
  <c r="H41"/>
  <c r="D41"/>
  <c r="L40"/>
  <c r="H40"/>
  <c r="D40"/>
  <c r="L39"/>
  <c r="H39"/>
  <c r="D39"/>
  <c r="L38"/>
  <c r="H38"/>
  <c r="D38"/>
  <c r="L37"/>
  <c r="H37"/>
  <c r="D37"/>
  <c r="L36"/>
  <c r="H36"/>
  <c r="D36"/>
  <c r="L35"/>
  <c r="H35"/>
  <c r="D35"/>
  <c r="L34"/>
  <c r="H34"/>
  <c r="D34"/>
  <c r="D55"/>
  <c r="L50"/>
  <c r="J21"/>
  <c r="I31"/>
  <c r="E31"/>
  <c r="I30"/>
  <c r="E30"/>
  <c r="I29"/>
  <c r="E29"/>
  <c r="I28"/>
  <c r="E28"/>
  <c r="I27"/>
  <c r="E27"/>
  <c r="I26"/>
  <c r="E26"/>
  <c r="I25"/>
  <c r="E25"/>
  <c r="I24"/>
  <c r="E24"/>
  <c r="I23"/>
  <c r="E23"/>
  <c r="I22"/>
  <c r="E22"/>
  <c r="E33"/>
  <c r="M33"/>
  <c r="M42"/>
  <c r="I42"/>
  <c r="E42"/>
  <c r="M41"/>
  <c r="I41"/>
  <c r="E41"/>
  <c r="M40"/>
  <c r="I40"/>
  <c r="E40"/>
  <c r="M39"/>
  <c r="I39"/>
  <c r="E39"/>
  <c r="M38"/>
  <c r="I38"/>
  <c r="E38"/>
  <c r="M37"/>
  <c r="I37"/>
  <c r="E37"/>
  <c r="M36"/>
  <c r="I36"/>
  <c r="E36"/>
  <c r="M35"/>
  <c r="I35"/>
  <c r="E35"/>
  <c r="M34"/>
  <c r="I34"/>
  <c r="E34"/>
  <c r="K71"/>
  <c r="J71"/>
  <c r="M17"/>
  <c r="M61"/>
  <c r="C25" i="19"/>
  <c r="K32"/>
  <c r="J63"/>
  <c r="C26"/>
  <c r="C27"/>
  <c r="G27"/>
  <c r="J34"/>
  <c r="B35"/>
  <c r="J35"/>
  <c r="B36"/>
  <c r="J36"/>
  <c r="B37"/>
  <c r="J37"/>
  <c r="B38"/>
  <c r="J38"/>
  <c r="B39"/>
  <c r="F39"/>
  <c r="J39"/>
  <c r="J40"/>
  <c r="K61"/>
  <c r="J64"/>
  <c r="J65"/>
  <c r="J66"/>
  <c r="J67"/>
  <c r="J68"/>
  <c r="J69"/>
  <c r="K70"/>
  <c r="C20"/>
  <c r="C21"/>
  <c r="C22"/>
  <c r="C23"/>
  <c r="C24"/>
  <c r="G24"/>
  <c r="G25"/>
  <c r="G29"/>
  <c r="C30"/>
  <c r="G30"/>
  <c r="C71"/>
  <c r="F41"/>
  <c r="J41"/>
  <c r="J17"/>
  <c r="J54" s="1"/>
  <c r="O17" i="16"/>
  <c r="L17"/>
  <c r="L29" s="1"/>
  <c r="M17"/>
  <c r="M29" s="1"/>
  <c r="N17"/>
  <c r="J32" i="15"/>
  <c r="L61"/>
  <c r="K32"/>
  <c r="M61"/>
  <c r="L17"/>
  <c r="G20"/>
  <c r="C20"/>
  <c r="F30"/>
  <c r="B30"/>
  <c r="F29"/>
  <c r="F28"/>
  <c r="B28"/>
  <c r="F27"/>
  <c r="B27"/>
  <c r="B26"/>
  <c r="F25"/>
  <c r="B25"/>
  <c r="F24"/>
  <c r="B24"/>
  <c r="B23"/>
  <c r="B22"/>
  <c r="F21"/>
  <c r="B21"/>
  <c r="J41"/>
  <c r="F41"/>
  <c r="J40"/>
  <c r="F40"/>
  <c r="B40"/>
  <c r="J39"/>
  <c r="F39"/>
  <c r="B39"/>
  <c r="J38"/>
  <c r="B38"/>
  <c r="J37"/>
  <c r="F37"/>
  <c r="B37"/>
  <c r="J36"/>
  <c r="F36"/>
  <c r="B36"/>
  <c r="J35"/>
  <c r="B35"/>
  <c r="J34"/>
  <c r="B34"/>
  <c r="J33"/>
  <c r="F33"/>
  <c r="B33"/>
  <c r="G71"/>
  <c r="C71"/>
  <c r="K70"/>
  <c r="K69"/>
  <c r="K68"/>
  <c r="K67"/>
  <c r="K66"/>
  <c r="K65"/>
  <c r="K64"/>
  <c r="K63"/>
  <c r="K62"/>
  <c r="H20"/>
  <c r="D20"/>
  <c r="G30"/>
  <c r="C30"/>
  <c r="G29"/>
  <c r="G28"/>
  <c r="C28"/>
  <c r="G27"/>
  <c r="C27"/>
  <c r="C26"/>
  <c r="G25"/>
  <c r="C25"/>
  <c r="G24"/>
  <c r="C24"/>
  <c r="C23"/>
  <c r="C22"/>
  <c r="G21"/>
  <c r="C21"/>
  <c r="K41"/>
  <c r="G41"/>
  <c r="K40"/>
  <c r="G40"/>
  <c r="C40"/>
  <c r="K39"/>
  <c r="G39"/>
  <c r="C39"/>
  <c r="K38"/>
  <c r="C38"/>
  <c r="K37"/>
  <c r="G37"/>
  <c r="C37"/>
  <c r="K36"/>
  <c r="G36"/>
  <c r="C36"/>
  <c r="K35"/>
  <c r="C35"/>
  <c r="K34"/>
  <c r="C34"/>
  <c r="K33"/>
  <c r="G33"/>
  <c r="C33"/>
  <c r="H71"/>
  <c r="D71"/>
  <c r="L70"/>
  <c r="L69"/>
  <c r="L68"/>
  <c r="L67"/>
  <c r="L66"/>
  <c r="L65"/>
  <c r="L64"/>
  <c r="L63"/>
  <c r="L62"/>
  <c r="I20"/>
  <c r="E20"/>
  <c r="H30"/>
  <c r="D30"/>
  <c r="H29"/>
  <c r="H28"/>
  <c r="D28"/>
  <c r="L27"/>
  <c r="H27"/>
  <c r="D27"/>
  <c r="D26"/>
  <c r="H25"/>
  <c r="D25"/>
  <c r="L24"/>
  <c r="H24"/>
  <c r="D24"/>
  <c r="D23"/>
  <c r="D22"/>
  <c r="H21"/>
  <c r="D21"/>
  <c r="L41"/>
  <c r="H41"/>
  <c r="L40"/>
  <c r="H40"/>
  <c r="D40"/>
  <c r="L39"/>
  <c r="H39"/>
  <c r="D39"/>
  <c r="L38"/>
  <c r="D38"/>
  <c r="L37"/>
  <c r="H37"/>
  <c r="D37"/>
  <c r="L36"/>
  <c r="H36"/>
  <c r="D36"/>
  <c r="L35"/>
  <c r="D35"/>
  <c r="L34"/>
  <c r="D34"/>
  <c r="L33"/>
  <c r="H33"/>
  <c r="D33"/>
  <c r="I71"/>
  <c r="E71"/>
  <c r="M70"/>
  <c r="M69"/>
  <c r="M68"/>
  <c r="M67"/>
  <c r="M66"/>
  <c r="M65"/>
  <c r="M64"/>
  <c r="M63"/>
  <c r="M62"/>
  <c r="B20"/>
  <c r="F20"/>
  <c r="I30"/>
  <c r="E30"/>
  <c r="I29"/>
  <c r="I28"/>
  <c r="E28"/>
  <c r="I27"/>
  <c r="E27"/>
  <c r="E26"/>
  <c r="I25"/>
  <c r="E25"/>
  <c r="I24"/>
  <c r="E24"/>
  <c r="E23"/>
  <c r="E22"/>
  <c r="I21"/>
  <c r="E21"/>
  <c r="M41"/>
  <c r="I41"/>
  <c r="M40"/>
  <c r="I40"/>
  <c r="E40"/>
  <c r="M39"/>
  <c r="I39"/>
  <c r="E39"/>
  <c r="M38"/>
  <c r="E38"/>
  <c r="M37"/>
  <c r="I37"/>
  <c r="E37"/>
  <c r="M36"/>
  <c r="I36"/>
  <c r="E36"/>
  <c r="M35"/>
  <c r="E35"/>
  <c r="M34"/>
  <c r="E34"/>
  <c r="M33"/>
  <c r="I33"/>
  <c r="E33"/>
  <c r="P17" i="16"/>
  <c r="F49" i="19"/>
  <c r="F48"/>
  <c r="J46"/>
  <c r="J45"/>
  <c r="J44"/>
  <c r="J21"/>
  <c r="J48"/>
  <c r="B46"/>
  <c r="B45"/>
  <c r="B44"/>
  <c r="J30"/>
  <c r="J24"/>
  <c r="J22"/>
  <c r="J20"/>
  <c r="L17"/>
  <c r="M17"/>
  <c r="M87" s="1"/>
  <c r="K17"/>
  <c r="H49"/>
  <c r="G49"/>
  <c r="G48"/>
  <c r="K46"/>
  <c r="K45"/>
  <c r="K44"/>
  <c r="K23"/>
  <c r="K21"/>
  <c r="M61"/>
  <c r="O29" i="18"/>
  <c r="M65" i="17"/>
  <c r="M69"/>
  <c r="F71"/>
  <c r="J64"/>
  <c r="J65"/>
  <c r="J66"/>
  <c r="J67"/>
  <c r="J68"/>
  <c r="J69"/>
  <c r="J70"/>
  <c r="G71"/>
  <c r="L17"/>
  <c r="C20"/>
  <c r="C21"/>
  <c r="C22"/>
  <c r="C23"/>
  <c r="C24"/>
  <c r="G24"/>
  <c r="C25"/>
  <c r="G25"/>
  <c r="C26"/>
  <c r="G26"/>
  <c r="C27"/>
  <c r="G27"/>
  <c r="C28"/>
  <c r="G28"/>
  <c r="G29"/>
  <c r="C30"/>
  <c r="C32"/>
  <c r="K32"/>
  <c r="K61"/>
  <c r="J17"/>
  <c r="K54"/>
  <c r="G54"/>
  <c r="C54"/>
  <c r="K53"/>
  <c r="G53"/>
  <c r="K52"/>
  <c r="G52"/>
  <c r="C52"/>
  <c r="K51"/>
  <c r="G51"/>
  <c r="C51"/>
  <c r="K50"/>
  <c r="G50"/>
  <c r="C50"/>
  <c r="K49"/>
  <c r="G49"/>
  <c r="C49"/>
  <c r="K48"/>
  <c r="G48"/>
  <c r="C48"/>
  <c r="K47"/>
  <c r="C47"/>
  <c r="K46"/>
  <c r="C46"/>
  <c r="K45"/>
  <c r="C45"/>
  <c r="K44"/>
  <c r="C44"/>
  <c r="K42"/>
  <c r="G42"/>
  <c r="C42"/>
  <c r="K30"/>
  <c r="K29"/>
  <c r="K28"/>
  <c r="K27"/>
  <c r="K26"/>
  <c r="K25"/>
  <c r="K24"/>
  <c r="K23"/>
  <c r="K22"/>
  <c r="K21"/>
  <c r="K20"/>
  <c r="K71"/>
  <c r="L54"/>
  <c r="L53"/>
  <c r="H53"/>
  <c r="D52"/>
  <c r="L51"/>
  <c r="L50"/>
  <c r="H50"/>
  <c r="H49"/>
  <c r="D49"/>
  <c r="D48"/>
  <c r="L47"/>
  <c r="D46"/>
  <c r="L45"/>
  <c r="D44"/>
  <c r="L42"/>
  <c r="L30"/>
  <c r="L29"/>
  <c r="L26"/>
  <c r="L25"/>
  <c r="L22"/>
  <c r="L21"/>
  <c r="J71"/>
  <c r="J53"/>
  <c r="F52"/>
  <c r="J50"/>
  <c r="J49"/>
  <c r="B48"/>
  <c r="J46"/>
  <c r="B44"/>
  <c r="B42"/>
  <c r="J26"/>
  <c r="J23"/>
  <c r="M17"/>
  <c r="E71"/>
  <c r="I71"/>
  <c r="M17" i="15"/>
  <c r="K17"/>
  <c r="J17"/>
  <c r="O17" i="14"/>
  <c r="P17"/>
  <c r="P29" s="1"/>
  <c r="L17"/>
  <c r="L29" s="1"/>
  <c r="K17" i="13"/>
  <c r="O22" i="9"/>
  <c r="N21"/>
  <c r="K30"/>
  <c r="P20"/>
  <c r="O21"/>
  <c r="L61" i="6"/>
  <c r="M17"/>
  <c r="M20" s="1"/>
  <c r="L17"/>
  <c r="L47" s="1"/>
  <c r="K62"/>
  <c r="K63"/>
  <c r="K64"/>
  <c r="K65"/>
  <c r="K66"/>
  <c r="K67"/>
  <c r="K68"/>
  <c r="K69"/>
  <c r="K70"/>
  <c r="C71"/>
  <c r="G71"/>
  <c r="K17"/>
  <c r="K51" s="1"/>
  <c r="J71"/>
  <c r="O17" i="5"/>
  <c r="P17"/>
  <c r="L17"/>
  <c r="L31" s="1"/>
  <c r="K17" i="4"/>
  <c r="E33"/>
  <c r="J33"/>
  <c r="F33"/>
  <c r="J43"/>
  <c r="F43"/>
  <c r="B43"/>
  <c r="J42"/>
  <c r="F42"/>
  <c r="B42"/>
  <c r="J41"/>
  <c r="F41"/>
  <c r="B41"/>
  <c r="J40"/>
  <c r="F40"/>
  <c r="B40"/>
  <c r="J39"/>
  <c r="F39"/>
  <c r="B39"/>
  <c r="J38"/>
  <c r="F38"/>
  <c r="B38"/>
  <c r="J37"/>
  <c r="F37"/>
  <c r="B37"/>
  <c r="J36"/>
  <c r="F36"/>
  <c r="B36"/>
  <c r="J35"/>
  <c r="F35"/>
  <c r="B35"/>
  <c r="J34"/>
  <c r="F34"/>
  <c r="B34"/>
  <c r="E45"/>
  <c r="J45"/>
  <c r="F45"/>
  <c r="J55"/>
  <c r="F55"/>
  <c r="B55"/>
  <c r="J54"/>
  <c r="F54"/>
  <c r="B54"/>
  <c r="J53"/>
  <c r="F53"/>
  <c r="B53"/>
  <c r="J52"/>
  <c r="F52"/>
  <c r="B52"/>
  <c r="J51"/>
  <c r="F51"/>
  <c r="B51"/>
  <c r="J50"/>
  <c r="F50"/>
  <c r="B50"/>
  <c r="J49"/>
  <c r="F49"/>
  <c r="B49"/>
  <c r="J48"/>
  <c r="F48"/>
  <c r="B48"/>
  <c r="J47"/>
  <c r="F47"/>
  <c r="B47"/>
  <c r="J46"/>
  <c r="F46"/>
  <c r="B46"/>
  <c r="K62"/>
  <c r="J72"/>
  <c r="J71"/>
  <c r="J70"/>
  <c r="J69"/>
  <c r="J68"/>
  <c r="J67"/>
  <c r="J66"/>
  <c r="J65"/>
  <c r="J64"/>
  <c r="J63"/>
  <c r="D33"/>
  <c r="K42"/>
  <c r="G42"/>
  <c r="C42"/>
  <c r="K41"/>
  <c r="G41"/>
  <c r="C41"/>
  <c r="K40"/>
  <c r="G40"/>
  <c r="C40"/>
  <c r="K39"/>
  <c r="G39"/>
  <c r="C39"/>
  <c r="K38"/>
  <c r="G38"/>
  <c r="C38"/>
  <c r="K37"/>
  <c r="G37"/>
  <c r="C37"/>
  <c r="K36"/>
  <c r="G36"/>
  <c r="C36"/>
  <c r="K35"/>
  <c r="G35"/>
  <c r="C35"/>
  <c r="K34"/>
  <c r="G34"/>
  <c r="C34"/>
  <c r="D45"/>
  <c r="K54"/>
  <c r="K53"/>
  <c r="K52"/>
  <c r="K51"/>
  <c r="K50"/>
  <c r="K49"/>
  <c r="K48"/>
  <c r="K47"/>
  <c r="K46"/>
  <c r="L62"/>
  <c r="L33"/>
  <c r="H33"/>
  <c r="L43"/>
  <c r="H43"/>
  <c r="D43"/>
  <c r="L42"/>
  <c r="H42"/>
  <c r="D42"/>
  <c r="L41"/>
  <c r="H41"/>
  <c r="D41"/>
  <c r="L40"/>
  <c r="H40"/>
  <c r="D40"/>
  <c r="L39"/>
  <c r="H39"/>
  <c r="D39"/>
  <c r="L38"/>
  <c r="H38"/>
  <c r="D38"/>
  <c r="L37"/>
  <c r="H37"/>
  <c r="D37"/>
  <c r="L36"/>
  <c r="H36"/>
  <c r="D36"/>
  <c r="L35"/>
  <c r="H35"/>
  <c r="D35"/>
  <c r="L34"/>
  <c r="H34"/>
  <c r="D34"/>
  <c r="L45"/>
  <c r="H45"/>
  <c r="L55"/>
  <c r="H55"/>
  <c r="D55"/>
  <c r="L54"/>
  <c r="H54"/>
  <c r="D54"/>
  <c r="L53"/>
  <c r="H53"/>
  <c r="D53"/>
  <c r="L52"/>
  <c r="H52"/>
  <c r="D52"/>
  <c r="L51"/>
  <c r="H51"/>
  <c r="D51"/>
  <c r="L50"/>
  <c r="H50"/>
  <c r="D50"/>
  <c r="L49"/>
  <c r="H49"/>
  <c r="D49"/>
  <c r="L48"/>
  <c r="H48"/>
  <c r="D48"/>
  <c r="L47"/>
  <c r="H47"/>
  <c r="D47"/>
  <c r="L46"/>
  <c r="H46"/>
  <c r="D46"/>
  <c r="M62"/>
  <c r="B33"/>
  <c r="M33"/>
  <c r="I33"/>
  <c r="M43"/>
  <c r="I43"/>
  <c r="E43"/>
  <c r="M42"/>
  <c r="I42"/>
  <c r="E42"/>
  <c r="M41"/>
  <c r="I41"/>
  <c r="E41"/>
  <c r="M40"/>
  <c r="I40"/>
  <c r="E40"/>
  <c r="M39"/>
  <c r="I39"/>
  <c r="E39"/>
  <c r="M38"/>
  <c r="I38"/>
  <c r="E38"/>
  <c r="M37"/>
  <c r="I37"/>
  <c r="E37"/>
  <c r="M36"/>
  <c r="I36"/>
  <c r="E36"/>
  <c r="M35"/>
  <c r="I35"/>
  <c r="E35"/>
  <c r="M34"/>
  <c r="I34"/>
  <c r="E34"/>
  <c r="B45"/>
  <c r="M45"/>
  <c r="I45"/>
  <c r="M55"/>
  <c r="I55"/>
  <c r="E55"/>
  <c r="M54"/>
  <c r="I54"/>
  <c r="E54"/>
  <c r="M53"/>
  <c r="I53"/>
  <c r="E53"/>
  <c r="M52"/>
  <c r="I52"/>
  <c r="E52"/>
  <c r="M51"/>
  <c r="I51"/>
  <c r="E51"/>
  <c r="M50"/>
  <c r="I50"/>
  <c r="E50"/>
  <c r="M49"/>
  <c r="I49"/>
  <c r="E49"/>
  <c r="M48"/>
  <c r="I48"/>
  <c r="E48"/>
  <c r="M47"/>
  <c r="I47"/>
  <c r="E47"/>
  <c r="M46"/>
  <c r="I46"/>
  <c r="E46"/>
  <c r="J62"/>
  <c r="K29"/>
  <c r="K25"/>
  <c r="K21"/>
  <c r="K28"/>
  <c r="K24"/>
  <c r="K88"/>
  <c r="K31"/>
  <c r="K27"/>
  <c r="K23"/>
  <c r="K30"/>
  <c r="K26"/>
  <c r="K22"/>
  <c r="L30"/>
  <c r="L26"/>
  <c r="L22"/>
  <c r="L29"/>
  <c r="L25"/>
  <c r="L21"/>
  <c r="L28"/>
  <c r="L24"/>
  <c r="L88"/>
  <c r="L31"/>
  <c r="L27"/>
  <c r="L23"/>
  <c r="M88"/>
  <c r="M31"/>
  <c r="M27"/>
  <c r="M23"/>
  <c r="M30"/>
  <c r="M26"/>
  <c r="M22"/>
  <c r="M29"/>
  <c r="M25"/>
  <c r="M21"/>
  <c r="M28"/>
  <c r="M24"/>
  <c r="J21"/>
  <c r="J22"/>
  <c r="J23"/>
  <c r="J24"/>
  <c r="J25"/>
  <c r="J26"/>
  <c r="J27"/>
  <c r="J28"/>
  <c r="J29"/>
  <c r="J30"/>
  <c r="J31"/>
  <c r="M53" i="35"/>
  <c r="L65"/>
  <c r="L64"/>
  <c r="L63"/>
  <c r="L62"/>
  <c r="L60"/>
  <c r="L59"/>
  <c r="L58"/>
  <c r="L57"/>
  <c r="L56"/>
  <c r="L55"/>
  <c r="L54"/>
  <c r="J51"/>
  <c r="E51"/>
  <c r="I51"/>
  <c r="D53"/>
  <c r="E38"/>
  <c r="L38"/>
  <c r="L51"/>
  <c r="H51"/>
  <c r="D51"/>
  <c r="L50"/>
  <c r="H50"/>
  <c r="D50"/>
  <c r="L49"/>
  <c r="H49"/>
  <c r="D49"/>
  <c r="L48"/>
  <c r="H48"/>
  <c r="D48"/>
  <c r="L47"/>
  <c r="H47"/>
  <c r="D47"/>
  <c r="L45"/>
  <c r="H45"/>
  <c r="D45"/>
  <c r="L44"/>
  <c r="H44"/>
  <c r="D44"/>
  <c r="L43"/>
  <c r="H43"/>
  <c r="D43"/>
  <c r="L42"/>
  <c r="H42"/>
  <c r="D42"/>
  <c r="L41"/>
  <c r="H41"/>
  <c r="D41"/>
  <c r="L40"/>
  <c r="H40"/>
  <c r="D40"/>
  <c r="L39"/>
  <c r="H39"/>
  <c r="D39"/>
  <c r="E53"/>
  <c r="K53"/>
  <c r="G53"/>
  <c r="K66"/>
  <c r="G66"/>
  <c r="C66"/>
  <c r="G65"/>
  <c r="C65"/>
  <c r="G64"/>
  <c r="C64"/>
  <c r="G63"/>
  <c r="C63"/>
  <c r="G62"/>
  <c r="C62"/>
  <c r="G60"/>
  <c r="C60"/>
  <c r="G59"/>
  <c r="C59"/>
  <c r="G58"/>
  <c r="C58"/>
  <c r="G57"/>
  <c r="C57"/>
  <c r="G56"/>
  <c r="C56"/>
  <c r="G55"/>
  <c r="C55"/>
  <c r="G54"/>
  <c r="M38"/>
  <c r="I38"/>
  <c r="M50"/>
  <c r="I50"/>
  <c r="E50"/>
  <c r="M49"/>
  <c r="I49"/>
  <c r="E49"/>
  <c r="M48"/>
  <c r="I48"/>
  <c r="E48"/>
  <c r="M47"/>
  <c r="I47"/>
  <c r="E47"/>
  <c r="M45"/>
  <c r="I45"/>
  <c r="E45"/>
  <c r="M44"/>
  <c r="I44"/>
  <c r="E44"/>
  <c r="M43"/>
  <c r="I43"/>
  <c r="E43"/>
  <c r="M42"/>
  <c r="I42"/>
  <c r="E42"/>
  <c r="M41"/>
  <c r="I41"/>
  <c r="E41"/>
  <c r="M40"/>
  <c r="I40"/>
  <c r="E40"/>
  <c r="M39"/>
  <c r="I39"/>
  <c r="E39"/>
  <c r="L53"/>
  <c r="H53"/>
  <c r="L66"/>
  <c r="H66"/>
  <c r="D66"/>
  <c r="H65"/>
  <c r="D65"/>
  <c r="H64"/>
  <c r="D64"/>
  <c r="H63"/>
  <c r="D63"/>
  <c r="H62"/>
  <c r="D62"/>
  <c r="H60"/>
  <c r="D60"/>
  <c r="H59"/>
  <c r="D59"/>
  <c r="H58"/>
  <c r="D58"/>
  <c r="H57"/>
  <c r="D57"/>
  <c r="H56"/>
  <c r="D56"/>
  <c r="H55"/>
  <c r="D55"/>
  <c r="H54"/>
  <c r="N38"/>
  <c r="J38"/>
  <c r="I53"/>
  <c r="M66"/>
  <c r="I66"/>
  <c r="E66"/>
  <c r="I65"/>
  <c r="E65"/>
  <c r="I64"/>
  <c r="E64"/>
  <c r="I63"/>
  <c r="E63"/>
  <c r="I62"/>
  <c r="E62"/>
  <c r="I60"/>
  <c r="E60"/>
  <c r="I59"/>
  <c r="E59"/>
  <c r="I58"/>
  <c r="E58"/>
  <c r="I57"/>
  <c r="E57"/>
  <c r="I56"/>
  <c r="E56"/>
  <c r="I55"/>
  <c r="E55"/>
  <c r="I54"/>
  <c r="F38"/>
  <c r="K38"/>
  <c r="J53"/>
  <c r="N66"/>
  <c r="J66"/>
  <c r="F66"/>
  <c r="J65"/>
  <c r="F65"/>
  <c r="J64"/>
  <c r="F64"/>
  <c r="J63"/>
  <c r="F63"/>
  <c r="J62"/>
  <c r="F62"/>
  <c r="J60"/>
  <c r="F60"/>
  <c r="J59"/>
  <c r="F59"/>
  <c r="J58"/>
  <c r="F58"/>
  <c r="J57"/>
  <c r="F57"/>
  <c r="J56"/>
  <c r="F56"/>
  <c r="J55"/>
  <c r="F55"/>
  <c r="J54"/>
  <c r="F54"/>
  <c r="AI35" i="36"/>
  <c r="AH35"/>
  <c r="AG35"/>
  <c r="AF35"/>
  <c r="AE35"/>
  <c r="AD35"/>
  <c r="AC35"/>
  <c r="AB35"/>
  <c r="AA35"/>
  <c r="Z35"/>
  <c r="Y35"/>
  <c r="X35"/>
  <c r="W35"/>
  <c r="V35"/>
  <c r="U35"/>
  <c r="AI34"/>
  <c r="AH34"/>
  <c r="AG34"/>
  <c r="AF34"/>
  <c r="AE34"/>
  <c r="AD34"/>
  <c r="AC34"/>
  <c r="AB34"/>
  <c r="AA34"/>
  <c r="Z34"/>
  <c r="Y34"/>
  <c r="X34"/>
  <c r="W34"/>
  <c r="V34"/>
  <c r="U34"/>
  <c r="AI33"/>
  <c r="AH33"/>
  <c r="AG33"/>
  <c r="AF33"/>
  <c r="AE33"/>
  <c r="AD33"/>
  <c r="AC33"/>
  <c r="AB33"/>
  <c r="AA33"/>
  <c r="Z33"/>
  <c r="Y33"/>
  <c r="X33"/>
  <c r="W33"/>
  <c r="V33"/>
  <c r="U33"/>
  <c r="AI32"/>
  <c r="AH32"/>
  <c r="AG32"/>
  <c r="AF32"/>
  <c r="AE32"/>
  <c r="AD32"/>
  <c r="AC32"/>
  <c r="AB32"/>
  <c r="AA32"/>
  <c r="Z32"/>
  <c r="Y32"/>
  <c r="X32"/>
  <c r="W32"/>
  <c r="V32"/>
  <c r="U32"/>
  <c r="AI31"/>
  <c r="AH31"/>
  <c r="AG31"/>
  <c r="AF31"/>
  <c r="AE31"/>
  <c r="AD31"/>
  <c r="AC31"/>
  <c r="AB31"/>
  <c r="AA31"/>
  <c r="Z31"/>
  <c r="Y31"/>
  <c r="X31"/>
  <c r="W31"/>
  <c r="V31"/>
  <c r="U31"/>
  <c r="AI29"/>
  <c r="AH29"/>
  <c r="AG29"/>
  <c r="AF29"/>
  <c r="AE29"/>
  <c r="AD29"/>
  <c r="AC29"/>
  <c r="AB29"/>
  <c r="AA29"/>
  <c r="Z29"/>
  <c r="Y29"/>
  <c r="X29"/>
  <c r="W29"/>
  <c r="V29"/>
  <c r="U29"/>
  <c r="AI28"/>
  <c r="AH28"/>
  <c r="AG28"/>
  <c r="AF28"/>
  <c r="AE28"/>
  <c r="AD28"/>
  <c r="AC28"/>
  <c r="AB28"/>
  <c r="AA28"/>
  <c r="Z28"/>
  <c r="Y28"/>
  <c r="X28"/>
  <c r="W28"/>
  <c r="V28"/>
  <c r="U28"/>
  <c r="AI27"/>
  <c r="AH27"/>
  <c r="AG27"/>
  <c r="AF27"/>
  <c r="AE27"/>
  <c r="AD27"/>
  <c r="AC27"/>
  <c r="AB27"/>
  <c r="AA27"/>
  <c r="Z27"/>
  <c r="Y27"/>
  <c r="X27"/>
  <c r="W27"/>
  <c r="V27"/>
  <c r="U27"/>
  <c r="AI26"/>
  <c r="AH26"/>
  <c r="AG26"/>
  <c r="AF26"/>
  <c r="AE26"/>
  <c r="AD26"/>
  <c r="AC26"/>
  <c r="AB26"/>
  <c r="AA26"/>
  <c r="Z26"/>
  <c r="Y26"/>
  <c r="X26"/>
  <c r="W26"/>
  <c r="V26"/>
  <c r="U26"/>
  <c r="AI25"/>
  <c r="AH25"/>
  <c r="AG25"/>
  <c r="AF25"/>
  <c r="AE25"/>
  <c r="AD25"/>
  <c r="AC25"/>
  <c r="AB25"/>
  <c r="AA25"/>
  <c r="Z25"/>
  <c r="Y25"/>
  <c r="X25"/>
  <c r="W25"/>
  <c r="V25"/>
  <c r="U25"/>
  <c r="AI24"/>
  <c r="AH24"/>
  <c r="AG24"/>
  <c r="AF24"/>
  <c r="AE24"/>
  <c r="AD24"/>
  <c r="AC24"/>
  <c r="AB24"/>
  <c r="AA24"/>
  <c r="Z24"/>
  <c r="Y24"/>
  <c r="X24"/>
  <c r="W24"/>
  <c r="V24"/>
  <c r="U24"/>
  <c r="AI23"/>
  <c r="AH23"/>
  <c r="AG23"/>
  <c r="AF23"/>
  <c r="AE23"/>
  <c r="AD23"/>
  <c r="AC23"/>
  <c r="AB23"/>
  <c r="AA23"/>
  <c r="Z23"/>
  <c r="Y23"/>
  <c r="X23"/>
  <c r="W23"/>
  <c r="V23"/>
  <c r="U23"/>
  <c r="AI22"/>
  <c r="AH22"/>
  <c r="AG22"/>
  <c r="AF22"/>
  <c r="AE22"/>
  <c r="AD22"/>
  <c r="AC22"/>
  <c r="AB22"/>
  <c r="AA22"/>
  <c r="Z22"/>
  <c r="Y22"/>
  <c r="X22"/>
  <c r="W22"/>
  <c r="V22"/>
  <c r="U22"/>
  <c r="AC105" i="35"/>
  <c r="AB105"/>
  <c r="AA105"/>
  <c r="Z105"/>
  <c r="Y105"/>
  <c r="X105"/>
  <c r="W105"/>
  <c r="V105"/>
  <c r="U105"/>
  <c r="T105"/>
  <c r="S105"/>
  <c r="R105"/>
  <c r="AC104"/>
  <c r="AB104"/>
  <c r="AA104"/>
  <c r="Z104"/>
  <c r="Y104"/>
  <c r="X104"/>
  <c r="W104"/>
  <c r="V104"/>
  <c r="U104"/>
  <c r="T104"/>
  <c r="S104"/>
  <c r="R104"/>
  <c r="AC103"/>
  <c r="AB103"/>
  <c r="AA103"/>
  <c r="Z103"/>
  <c r="Y103"/>
  <c r="X103"/>
  <c r="W103"/>
  <c r="V103"/>
  <c r="U103"/>
  <c r="T103"/>
  <c r="S103"/>
  <c r="R103"/>
  <c r="AC102"/>
  <c r="AB102"/>
  <c r="AA102"/>
  <c r="Z102"/>
  <c r="Y102"/>
  <c r="X102"/>
  <c r="W102"/>
  <c r="V102"/>
  <c r="U102"/>
  <c r="T102"/>
  <c r="S102"/>
  <c r="R102"/>
  <c r="AC101"/>
  <c r="AB101"/>
  <c r="AA101"/>
  <c r="Z101"/>
  <c r="Y101"/>
  <c r="X101"/>
  <c r="W101"/>
  <c r="V101"/>
  <c r="U101"/>
  <c r="T101"/>
  <c r="S101"/>
  <c r="R101"/>
  <c r="AC99"/>
  <c r="AB99"/>
  <c r="AA99"/>
  <c r="Z99"/>
  <c r="Y99"/>
  <c r="X99"/>
  <c r="W99"/>
  <c r="V99"/>
  <c r="U99"/>
  <c r="T99"/>
  <c r="S99"/>
  <c r="R99"/>
  <c r="AC97"/>
  <c r="AB97"/>
  <c r="AA97"/>
  <c r="Z97"/>
  <c r="Y97"/>
  <c r="X97"/>
  <c r="W97"/>
  <c r="V97"/>
  <c r="U97"/>
  <c r="T97"/>
  <c r="S97"/>
  <c r="R97"/>
  <c r="AC96"/>
  <c r="AB96"/>
  <c r="AA96"/>
  <c r="Z96"/>
  <c r="Y96"/>
  <c r="X96"/>
  <c r="W96"/>
  <c r="V96"/>
  <c r="U96"/>
  <c r="T96"/>
  <c r="S96"/>
  <c r="R96"/>
  <c r="AC95"/>
  <c r="AB95"/>
  <c r="AA95"/>
  <c r="Z95"/>
  <c r="Y95"/>
  <c r="X95"/>
  <c r="W95"/>
  <c r="V95"/>
  <c r="U95"/>
  <c r="T95"/>
  <c r="S95"/>
  <c r="R95"/>
  <c r="AC94"/>
  <c r="AB94"/>
  <c r="AA94"/>
  <c r="Z94"/>
  <c r="Y94"/>
  <c r="X94"/>
  <c r="W94"/>
  <c r="V94"/>
  <c r="U94"/>
  <c r="T94"/>
  <c r="S94"/>
  <c r="R94"/>
  <c r="AC93"/>
  <c r="AB93"/>
  <c r="AA93"/>
  <c r="Z93"/>
  <c r="Y93"/>
  <c r="X93"/>
  <c r="W93"/>
  <c r="V93"/>
  <c r="U93"/>
  <c r="T93"/>
  <c r="S93"/>
  <c r="R93"/>
  <c r="AC92"/>
  <c r="AB92"/>
  <c r="AA92"/>
  <c r="Z92"/>
  <c r="Y92"/>
  <c r="X92"/>
  <c r="W92"/>
  <c r="V92"/>
  <c r="U92"/>
  <c r="T92"/>
  <c r="S92"/>
  <c r="R92"/>
  <c r="AC86"/>
  <c r="AB86"/>
  <c r="AA86"/>
  <c r="Z86"/>
  <c r="Y86"/>
  <c r="X86"/>
  <c r="W86"/>
  <c r="V86"/>
  <c r="U86"/>
  <c r="T86"/>
  <c r="S86"/>
  <c r="R86"/>
  <c r="AC85"/>
  <c r="AB85"/>
  <c r="AA85"/>
  <c r="Z85"/>
  <c r="Y85"/>
  <c r="X85"/>
  <c r="W85"/>
  <c r="V85"/>
  <c r="U85"/>
  <c r="T85"/>
  <c r="S85"/>
  <c r="R85"/>
  <c r="AC84"/>
  <c r="AB84"/>
  <c r="AA84"/>
  <c r="Z84"/>
  <c r="Y84"/>
  <c r="X84"/>
  <c r="W84"/>
  <c r="V84"/>
  <c r="U84"/>
  <c r="T84"/>
  <c r="S84"/>
  <c r="R84"/>
  <c r="AC83"/>
  <c r="AB83"/>
  <c r="AA83"/>
  <c r="Z83"/>
  <c r="Y83"/>
  <c r="X83"/>
  <c r="W83"/>
  <c r="V83"/>
  <c r="U83"/>
  <c r="T83"/>
  <c r="S83"/>
  <c r="R83"/>
  <c r="AC82"/>
  <c r="AB82"/>
  <c r="AA82"/>
  <c r="Z82"/>
  <c r="Y82"/>
  <c r="X82"/>
  <c r="W82"/>
  <c r="V82"/>
  <c r="U82"/>
  <c r="T82"/>
  <c r="S82"/>
  <c r="R82"/>
  <c r="AC80"/>
  <c r="AB80"/>
  <c r="AA80"/>
  <c r="Z80"/>
  <c r="Y80"/>
  <c r="X80"/>
  <c r="W80"/>
  <c r="V80"/>
  <c r="U80"/>
  <c r="T80"/>
  <c r="S80"/>
  <c r="R80"/>
  <c r="AC78"/>
  <c r="AB78"/>
  <c r="AA78"/>
  <c r="Z78"/>
  <c r="Y78"/>
  <c r="X78"/>
  <c r="W78"/>
  <c r="V78"/>
  <c r="U78"/>
  <c r="T78"/>
  <c r="S78"/>
  <c r="R78"/>
  <c r="AC77"/>
  <c r="AB77"/>
  <c r="AA77"/>
  <c r="Z77"/>
  <c r="Y77"/>
  <c r="X77"/>
  <c r="W77"/>
  <c r="V77"/>
  <c r="U77"/>
  <c r="T77"/>
  <c r="S77"/>
  <c r="R77"/>
  <c r="AC76"/>
  <c r="AB76"/>
  <c r="AA76"/>
  <c r="Z76"/>
  <c r="Y76"/>
  <c r="X76"/>
  <c r="W76"/>
  <c r="V76"/>
  <c r="U76"/>
  <c r="T76"/>
  <c r="S76"/>
  <c r="R76"/>
  <c r="AC75"/>
  <c r="AB75"/>
  <c r="AA75"/>
  <c r="Z75"/>
  <c r="Y75"/>
  <c r="X75"/>
  <c r="W75"/>
  <c r="V75"/>
  <c r="U75"/>
  <c r="T75"/>
  <c r="S75"/>
  <c r="R75"/>
  <c r="AC74"/>
  <c r="AB74"/>
  <c r="AA74"/>
  <c r="Z74"/>
  <c r="Y74"/>
  <c r="X74"/>
  <c r="W74"/>
  <c r="V74"/>
  <c r="U74"/>
  <c r="T74"/>
  <c r="S74"/>
  <c r="R74"/>
  <c r="AC73"/>
  <c r="AB73"/>
  <c r="AA73"/>
  <c r="Z73"/>
  <c r="Y73"/>
  <c r="X73"/>
  <c r="W73"/>
  <c r="V73"/>
  <c r="U73"/>
  <c r="T73"/>
  <c r="S73"/>
  <c r="R73"/>
  <c r="AC66"/>
  <c r="AB66"/>
  <c r="AA66"/>
  <c r="Z66"/>
  <c r="Y66"/>
  <c r="X66"/>
  <c r="W66"/>
  <c r="V66"/>
  <c r="U66"/>
  <c r="T66"/>
  <c r="S66"/>
  <c r="R66"/>
  <c r="AC65"/>
  <c r="AB65"/>
  <c r="AA65"/>
  <c r="Z65"/>
  <c r="Y65"/>
  <c r="X65"/>
  <c r="W65"/>
  <c r="V65"/>
  <c r="U65"/>
  <c r="T65"/>
  <c r="S65"/>
  <c r="R65"/>
  <c r="AC64"/>
  <c r="AB64"/>
  <c r="AA64"/>
  <c r="Z64"/>
  <c r="Y64"/>
  <c r="X64"/>
  <c r="W64"/>
  <c r="V64"/>
  <c r="U64"/>
  <c r="T64"/>
  <c r="S64"/>
  <c r="R64"/>
  <c r="AC63"/>
  <c r="AB63"/>
  <c r="AA63"/>
  <c r="Z63"/>
  <c r="Y63"/>
  <c r="X63"/>
  <c r="W63"/>
  <c r="V63"/>
  <c r="U63"/>
  <c r="T63"/>
  <c r="S63"/>
  <c r="R63"/>
  <c r="AC62"/>
  <c r="AB62"/>
  <c r="AA62"/>
  <c r="Z62"/>
  <c r="Y62"/>
  <c r="X62"/>
  <c r="W62"/>
  <c r="V62"/>
  <c r="U62"/>
  <c r="T62"/>
  <c r="S62"/>
  <c r="R62"/>
  <c r="AC60"/>
  <c r="AB60"/>
  <c r="AA60"/>
  <c r="Z60"/>
  <c r="Y60"/>
  <c r="X60"/>
  <c r="W60"/>
  <c r="V60"/>
  <c r="U60"/>
  <c r="T60"/>
  <c r="S60"/>
  <c r="R60"/>
  <c r="AC59"/>
  <c r="AB59"/>
  <c r="AA59"/>
  <c r="Z59"/>
  <c r="Y59"/>
  <c r="X59"/>
  <c r="W59"/>
  <c r="V59"/>
  <c r="U59"/>
  <c r="T59"/>
  <c r="S59"/>
  <c r="R59"/>
  <c r="AC58"/>
  <c r="AB58"/>
  <c r="AA58"/>
  <c r="Z58"/>
  <c r="Y58"/>
  <c r="X58"/>
  <c r="W58"/>
  <c r="V58"/>
  <c r="U58"/>
  <c r="T58"/>
  <c r="S58"/>
  <c r="R58"/>
  <c r="AC57"/>
  <c r="AB57"/>
  <c r="AA57"/>
  <c r="Z57"/>
  <c r="Y57"/>
  <c r="X57"/>
  <c r="W57"/>
  <c r="V57"/>
  <c r="U57"/>
  <c r="T57"/>
  <c r="S57"/>
  <c r="R57"/>
  <c r="AC56"/>
  <c r="AB56"/>
  <c r="AA56"/>
  <c r="Z56"/>
  <c r="Y56"/>
  <c r="X56"/>
  <c r="W56"/>
  <c r="V56"/>
  <c r="U56"/>
  <c r="T56"/>
  <c r="S56"/>
  <c r="R56"/>
  <c r="AC55"/>
  <c r="AB55"/>
  <c r="AA55"/>
  <c r="Z55"/>
  <c r="Y55"/>
  <c r="X55"/>
  <c r="W55"/>
  <c r="V55"/>
  <c r="U55"/>
  <c r="T55"/>
  <c r="S55"/>
  <c r="R55"/>
  <c r="AC54"/>
  <c r="AB54"/>
  <c r="AA54"/>
  <c r="Z54"/>
  <c r="Y54"/>
  <c r="X54"/>
  <c r="W54"/>
  <c r="V54"/>
  <c r="U54"/>
  <c r="T54"/>
  <c r="S54"/>
  <c r="R54"/>
  <c r="AC53"/>
  <c r="AB53"/>
  <c r="AA53"/>
  <c r="Z53"/>
  <c r="Y53"/>
  <c r="X53"/>
  <c r="W53"/>
  <c r="V53"/>
  <c r="U53"/>
  <c r="T53"/>
  <c r="S53"/>
  <c r="R53"/>
  <c r="AC51"/>
  <c r="AB51"/>
  <c r="AA51"/>
  <c r="Z51"/>
  <c r="Y51"/>
  <c r="X51"/>
  <c r="W51"/>
  <c r="V51"/>
  <c r="U51"/>
  <c r="T51"/>
  <c r="S51"/>
  <c r="R51"/>
  <c r="AC50"/>
  <c r="AB50"/>
  <c r="AA50"/>
  <c r="Z50"/>
  <c r="Y50"/>
  <c r="X50"/>
  <c r="W50"/>
  <c r="V50"/>
  <c r="U50"/>
  <c r="T50"/>
  <c r="S50"/>
  <c r="R50"/>
  <c r="AC49"/>
  <c r="AB49"/>
  <c r="AA49"/>
  <c r="Z49"/>
  <c r="Y49"/>
  <c r="X49"/>
  <c r="W49"/>
  <c r="V49"/>
  <c r="U49"/>
  <c r="T49"/>
  <c r="S49"/>
  <c r="R49"/>
  <c r="AC48"/>
  <c r="AB48"/>
  <c r="AA48"/>
  <c r="Z48"/>
  <c r="Y48"/>
  <c r="X48"/>
  <c r="W48"/>
  <c r="V48"/>
  <c r="U48"/>
  <c r="T48"/>
  <c r="S48"/>
  <c r="R48"/>
  <c r="AC47"/>
  <c r="AB47"/>
  <c r="AA47"/>
  <c r="Z47"/>
  <c r="Y47"/>
  <c r="X47"/>
  <c r="W47"/>
  <c r="V47"/>
  <c r="U47"/>
  <c r="T47"/>
  <c r="S47"/>
  <c r="R47"/>
  <c r="AC45"/>
  <c r="AB45"/>
  <c r="AA45"/>
  <c r="Z45"/>
  <c r="Y45"/>
  <c r="X45"/>
  <c r="W45"/>
  <c r="V45"/>
  <c r="U45"/>
  <c r="T45"/>
  <c r="S45"/>
  <c r="R45"/>
  <c r="AC44"/>
  <c r="AB44"/>
  <c r="AA44"/>
  <c r="Z44"/>
  <c r="Y44"/>
  <c r="X44"/>
  <c r="W44"/>
  <c r="V44"/>
  <c r="U44"/>
  <c r="T44"/>
  <c r="S44"/>
  <c r="R44"/>
  <c r="AC43"/>
  <c r="AB43"/>
  <c r="AA43"/>
  <c r="Z43"/>
  <c r="Y43"/>
  <c r="X43"/>
  <c r="W43"/>
  <c r="V43"/>
  <c r="U43"/>
  <c r="T43"/>
  <c r="S43"/>
  <c r="R43"/>
  <c r="AC42"/>
  <c r="AB42"/>
  <c r="AA42"/>
  <c r="Z42"/>
  <c r="Y42"/>
  <c r="X42"/>
  <c r="W42"/>
  <c r="V42"/>
  <c r="U42"/>
  <c r="T42"/>
  <c r="S42"/>
  <c r="R42"/>
  <c r="AC41"/>
  <c r="AB41"/>
  <c r="AA41"/>
  <c r="Z41"/>
  <c r="Y41"/>
  <c r="X41"/>
  <c r="W41"/>
  <c r="V41"/>
  <c r="U41"/>
  <c r="T41"/>
  <c r="S41"/>
  <c r="R41"/>
  <c r="AC40"/>
  <c r="AB40"/>
  <c r="AA40"/>
  <c r="Z40"/>
  <c r="Y40"/>
  <c r="X40"/>
  <c r="W40"/>
  <c r="V40"/>
  <c r="U40"/>
  <c r="T40"/>
  <c r="S40"/>
  <c r="R40"/>
  <c r="AC39"/>
  <c r="AB39"/>
  <c r="AA39"/>
  <c r="Z39"/>
  <c r="Y39"/>
  <c r="X39"/>
  <c r="W39"/>
  <c r="V39"/>
  <c r="U39"/>
  <c r="T39"/>
  <c r="S39"/>
  <c r="R39"/>
  <c r="AC38"/>
  <c r="AB38"/>
  <c r="AA38"/>
  <c r="Z38"/>
  <c r="Y38"/>
  <c r="X38"/>
  <c r="W38"/>
  <c r="V38"/>
  <c r="U38"/>
  <c r="T38"/>
  <c r="S38"/>
  <c r="R38"/>
  <c r="AC36"/>
  <c r="AB36"/>
  <c r="AA36"/>
  <c r="Z36"/>
  <c r="Y36"/>
  <c r="X36"/>
  <c r="W36"/>
  <c r="V36"/>
  <c r="U36"/>
  <c r="T36"/>
  <c r="S36"/>
  <c r="R36"/>
  <c r="AC35"/>
  <c r="AB35"/>
  <c r="AA35"/>
  <c r="Z35"/>
  <c r="Y35"/>
  <c r="X35"/>
  <c r="W35"/>
  <c r="V35"/>
  <c r="U35"/>
  <c r="T35"/>
  <c r="S35"/>
  <c r="R35"/>
  <c r="AC34"/>
  <c r="AB34"/>
  <c r="AA34"/>
  <c r="Z34"/>
  <c r="Y34"/>
  <c r="X34"/>
  <c r="W34"/>
  <c r="V34"/>
  <c r="U34"/>
  <c r="T34"/>
  <c r="S34"/>
  <c r="R34"/>
  <c r="AC33"/>
  <c r="AB33"/>
  <c r="AA33"/>
  <c r="Z33"/>
  <c r="Y33"/>
  <c r="X33"/>
  <c r="W33"/>
  <c r="V33"/>
  <c r="U33"/>
  <c r="T33"/>
  <c r="S33"/>
  <c r="R33"/>
  <c r="AC32"/>
  <c r="AB32"/>
  <c r="AA32"/>
  <c r="Z32"/>
  <c r="Y32"/>
  <c r="X32"/>
  <c r="W32"/>
  <c r="V32"/>
  <c r="U32"/>
  <c r="T32"/>
  <c r="S32"/>
  <c r="R32"/>
  <c r="AC30"/>
  <c r="AB30"/>
  <c r="AA30"/>
  <c r="Z30"/>
  <c r="Y30"/>
  <c r="X30"/>
  <c r="W30"/>
  <c r="V30"/>
  <c r="U30"/>
  <c r="T30"/>
  <c r="S30"/>
  <c r="R30"/>
  <c r="AC29"/>
  <c r="AB29"/>
  <c r="AA29"/>
  <c r="Z29"/>
  <c r="Y29"/>
  <c r="X29"/>
  <c r="W29"/>
  <c r="V29"/>
  <c r="U29"/>
  <c r="T29"/>
  <c r="S29"/>
  <c r="R29"/>
  <c r="AC28"/>
  <c r="AB28"/>
  <c r="AA28"/>
  <c r="Z28"/>
  <c r="Y28"/>
  <c r="X28"/>
  <c r="W28"/>
  <c r="V28"/>
  <c r="U28"/>
  <c r="T28"/>
  <c r="S28"/>
  <c r="R28"/>
  <c r="AC27"/>
  <c r="AB27"/>
  <c r="AA27"/>
  <c r="Z27"/>
  <c r="Y27"/>
  <c r="X27"/>
  <c r="W27"/>
  <c r="V27"/>
  <c r="U27"/>
  <c r="T27"/>
  <c r="S27"/>
  <c r="R27"/>
  <c r="AC26"/>
  <c r="AB26"/>
  <c r="AA26"/>
  <c r="Z26"/>
  <c r="Y26"/>
  <c r="X26"/>
  <c r="W26"/>
  <c r="V26"/>
  <c r="U26"/>
  <c r="T26"/>
  <c r="S26"/>
  <c r="R26"/>
  <c r="AC25"/>
  <c r="AB25"/>
  <c r="AA25"/>
  <c r="Z25"/>
  <c r="Y25"/>
  <c r="X25"/>
  <c r="W25"/>
  <c r="V25"/>
  <c r="U25"/>
  <c r="T25"/>
  <c r="S25"/>
  <c r="R25"/>
  <c r="AC24"/>
  <c r="AB24"/>
  <c r="AA24"/>
  <c r="Z24"/>
  <c r="Y24"/>
  <c r="X24"/>
  <c r="W24"/>
  <c r="V24"/>
  <c r="U24"/>
  <c r="T24"/>
  <c r="S24"/>
  <c r="R24"/>
  <c r="AC23"/>
  <c r="AB23"/>
  <c r="AA23"/>
  <c r="Z23"/>
  <c r="Y23"/>
  <c r="X23"/>
  <c r="W23"/>
  <c r="V23"/>
  <c r="U23"/>
  <c r="T23"/>
  <c r="S23"/>
  <c r="R23"/>
  <c r="O33" i="22" l="1"/>
  <c r="B53" i="33"/>
  <c r="G45"/>
  <c r="K47"/>
  <c r="E50" i="13"/>
  <c r="M22"/>
  <c r="M45"/>
  <c r="M28"/>
  <c r="M26"/>
  <c r="E44" i="10"/>
  <c r="M24"/>
  <c r="O29" i="32"/>
  <c r="P29"/>
  <c r="K53" i="33"/>
  <c r="M71" i="29"/>
  <c r="M27"/>
  <c r="E42"/>
  <c r="E46"/>
  <c r="M48"/>
  <c r="I51"/>
  <c r="E54"/>
  <c r="M22"/>
  <c r="M26"/>
  <c r="M30"/>
  <c r="E44"/>
  <c r="M45"/>
  <c r="E47"/>
  <c r="I48"/>
  <c r="M49"/>
  <c r="E51"/>
  <c r="I52"/>
  <c r="M53"/>
  <c r="K20"/>
  <c r="C45"/>
  <c r="G50"/>
  <c r="M23"/>
  <c r="M44"/>
  <c r="I47"/>
  <c r="E50"/>
  <c r="M52"/>
  <c r="M21"/>
  <c r="M25"/>
  <c r="M29"/>
  <c r="M42"/>
  <c r="I45"/>
  <c r="M46"/>
  <c r="E48"/>
  <c r="I49"/>
  <c r="M50"/>
  <c r="E52"/>
  <c r="I53"/>
  <c r="M54"/>
  <c r="G42"/>
  <c r="C49"/>
  <c r="G54"/>
  <c r="C53" i="10"/>
  <c r="K47"/>
  <c r="K29"/>
  <c r="G54"/>
  <c r="C49"/>
  <c r="K42"/>
  <c r="G50"/>
  <c r="C45"/>
  <c r="K21"/>
  <c r="P29" i="28"/>
  <c r="K21" i="33"/>
  <c r="C45"/>
  <c r="C50"/>
  <c r="K22"/>
  <c r="G47"/>
  <c r="G53"/>
  <c r="K29"/>
  <c r="K45"/>
  <c r="C49"/>
  <c r="G51"/>
  <c r="K87"/>
  <c r="F54"/>
  <c r="J87"/>
  <c r="K28"/>
  <c r="G48"/>
  <c r="K51"/>
  <c r="C44"/>
  <c r="K50"/>
  <c r="K20"/>
  <c r="C42"/>
  <c r="G46"/>
  <c r="G52"/>
  <c r="K26"/>
  <c r="C47"/>
  <c r="G50"/>
  <c r="K24"/>
  <c r="K48"/>
  <c r="K71"/>
  <c r="K30"/>
  <c r="C46"/>
  <c r="C51"/>
  <c r="G54"/>
  <c r="D51" i="31"/>
  <c r="L87"/>
  <c r="B42"/>
  <c r="B51"/>
  <c r="J87"/>
  <c r="C51"/>
  <c r="K87"/>
  <c r="E51"/>
  <c r="M87"/>
  <c r="B48"/>
  <c r="K21" i="29"/>
  <c r="K25"/>
  <c r="K29"/>
  <c r="K42"/>
  <c r="G45"/>
  <c r="K46"/>
  <c r="C48"/>
  <c r="G49"/>
  <c r="K50"/>
  <c r="C52"/>
  <c r="G53"/>
  <c r="K54"/>
  <c r="K71"/>
  <c r="K23"/>
  <c r="K27"/>
  <c r="C42"/>
  <c r="K44"/>
  <c r="C46"/>
  <c r="G47"/>
  <c r="K48"/>
  <c r="C50"/>
  <c r="G51"/>
  <c r="K52"/>
  <c r="C54"/>
  <c r="K22"/>
  <c r="K26"/>
  <c r="K30"/>
  <c r="C44"/>
  <c r="K45"/>
  <c r="C47"/>
  <c r="G48"/>
  <c r="K49"/>
  <c r="C51"/>
  <c r="G52"/>
  <c r="K53"/>
  <c r="J53" i="27"/>
  <c r="J87"/>
  <c r="K54"/>
  <c r="K87"/>
  <c r="M29"/>
  <c r="M87"/>
  <c r="H54"/>
  <c r="L87"/>
  <c r="M71" i="23"/>
  <c r="M87"/>
  <c r="G49"/>
  <c r="K87"/>
  <c r="M51" i="21"/>
  <c r="M87"/>
  <c r="L30"/>
  <c r="L87"/>
  <c r="K54"/>
  <c r="K87"/>
  <c r="B46"/>
  <c r="J87"/>
  <c r="K25" i="19"/>
  <c r="K87"/>
  <c r="J23"/>
  <c r="B54"/>
  <c r="J87"/>
  <c r="L25"/>
  <c r="L87"/>
  <c r="J42"/>
  <c r="J47"/>
  <c r="J71"/>
  <c r="M71" i="17"/>
  <c r="M87"/>
  <c r="J51"/>
  <c r="J87"/>
  <c r="H54"/>
  <c r="L87"/>
  <c r="M53" i="15"/>
  <c r="M87"/>
  <c r="C54"/>
  <c r="K87"/>
  <c r="L52"/>
  <c r="L87"/>
  <c r="J29"/>
  <c r="J87"/>
  <c r="K22" i="13"/>
  <c r="K87"/>
  <c r="L22"/>
  <c r="L87"/>
  <c r="N30" i="9"/>
  <c r="K23" i="33"/>
  <c r="G42"/>
  <c r="L26" i="27"/>
  <c r="H52"/>
  <c r="K23"/>
  <c r="K27"/>
  <c r="C42"/>
  <c r="K44"/>
  <c r="C46"/>
  <c r="G47"/>
  <c r="K48"/>
  <c r="C50"/>
  <c r="G51"/>
  <c r="K52"/>
  <c r="C54"/>
  <c r="L71"/>
  <c r="L49"/>
  <c r="K22"/>
  <c r="K26"/>
  <c r="K30"/>
  <c r="C44"/>
  <c r="K45"/>
  <c r="C47"/>
  <c r="G48"/>
  <c r="K49"/>
  <c r="C51"/>
  <c r="G52"/>
  <c r="K53"/>
  <c r="K71"/>
  <c r="D47"/>
  <c r="K21"/>
  <c r="K25"/>
  <c r="K29"/>
  <c r="K42"/>
  <c r="G45"/>
  <c r="K46"/>
  <c r="C48"/>
  <c r="G49"/>
  <c r="K50"/>
  <c r="C52"/>
  <c r="G53"/>
  <c r="C42" i="19"/>
  <c r="J23" i="10"/>
  <c r="J87"/>
  <c r="K54" i="33"/>
  <c r="K46"/>
  <c r="K44"/>
  <c r="L26" i="23"/>
  <c r="H49"/>
  <c r="J53"/>
  <c r="F49"/>
  <c r="L51" i="21"/>
  <c r="L27"/>
  <c r="K29"/>
  <c r="J53"/>
  <c r="F55"/>
  <c r="L54"/>
  <c r="L26"/>
  <c r="K30"/>
  <c r="J49" i="19"/>
  <c r="E53" i="13"/>
  <c r="M50"/>
  <c r="I48"/>
  <c r="E46"/>
  <c r="M42"/>
  <c r="M29"/>
  <c r="M20"/>
  <c r="M52"/>
  <c r="M49"/>
  <c r="I46"/>
  <c r="I42"/>
  <c r="M71"/>
  <c r="I53"/>
  <c r="I51"/>
  <c r="M48"/>
  <c r="M46"/>
  <c r="I44"/>
  <c r="M27"/>
  <c r="M53"/>
  <c r="I50"/>
  <c r="I47"/>
  <c r="E44"/>
  <c r="M25"/>
  <c r="E54"/>
  <c r="E52"/>
  <c r="I49"/>
  <c r="E47"/>
  <c r="E45"/>
  <c r="M24"/>
  <c r="I54"/>
  <c r="E51"/>
  <c r="E48"/>
  <c r="M44"/>
  <c r="M30"/>
  <c r="M23"/>
  <c r="O30" i="9"/>
  <c r="M20" i="10"/>
  <c r="O29" i="28"/>
  <c r="P29" i="20"/>
  <c r="O29" i="14"/>
  <c r="M30" i="9"/>
  <c r="P30"/>
  <c r="J51" i="33"/>
  <c r="J47"/>
  <c r="J27"/>
  <c r="J23"/>
  <c r="F49"/>
  <c r="J44"/>
  <c r="B42"/>
  <c r="J20"/>
  <c r="F52"/>
  <c r="F51"/>
  <c r="F50"/>
  <c r="B54"/>
  <c r="H45"/>
  <c r="D52"/>
  <c r="L27"/>
  <c r="H44"/>
  <c r="L47"/>
  <c r="L53"/>
  <c r="L23"/>
  <c r="L46"/>
  <c r="L52"/>
  <c r="L42"/>
  <c r="L49"/>
  <c r="D53"/>
  <c r="J53"/>
  <c r="J49"/>
  <c r="J45"/>
  <c r="J29"/>
  <c r="J25"/>
  <c r="J21"/>
  <c r="F45"/>
  <c r="B44"/>
  <c r="F48"/>
  <c r="J71"/>
  <c r="F47"/>
  <c r="F42"/>
  <c r="B46"/>
  <c r="J54"/>
  <c r="L24"/>
  <c r="L48"/>
  <c r="L71"/>
  <c r="L30"/>
  <c r="D46"/>
  <c r="D51"/>
  <c r="H54"/>
  <c r="H42"/>
  <c r="H49"/>
  <c r="L26"/>
  <c r="D47"/>
  <c r="H50"/>
  <c r="G49"/>
  <c r="J50"/>
  <c r="J46"/>
  <c r="J26"/>
  <c r="J22"/>
  <c r="B49"/>
  <c r="F44"/>
  <c r="B52"/>
  <c r="B51"/>
  <c r="J30"/>
  <c r="L22"/>
  <c r="H47"/>
  <c r="H53"/>
  <c r="L29"/>
  <c r="L45"/>
  <c r="D49"/>
  <c r="D54"/>
  <c r="L25"/>
  <c r="D48"/>
  <c r="L21"/>
  <c r="D45"/>
  <c r="D50"/>
  <c r="E46" i="31"/>
  <c r="M28"/>
  <c r="G50"/>
  <c r="M24"/>
  <c r="E50"/>
  <c r="K42"/>
  <c r="C49"/>
  <c r="M51"/>
  <c r="M48"/>
  <c r="M54"/>
  <c r="L26"/>
  <c r="L46"/>
  <c r="H52"/>
  <c r="K25"/>
  <c r="K47"/>
  <c r="L21" i="29"/>
  <c r="L25"/>
  <c r="L29"/>
  <c r="L42"/>
  <c r="H45"/>
  <c r="L46"/>
  <c r="D48"/>
  <c r="H49"/>
  <c r="L50"/>
  <c r="D52"/>
  <c r="H53"/>
  <c r="L54"/>
  <c r="L20"/>
  <c r="L24"/>
  <c r="L28"/>
  <c r="H42"/>
  <c r="D45"/>
  <c r="H46"/>
  <c r="L47"/>
  <c r="D49"/>
  <c r="H50"/>
  <c r="L51"/>
  <c r="D53"/>
  <c r="H54"/>
  <c r="L23"/>
  <c r="L27"/>
  <c r="D42"/>
  <c r="L44"/>
  <c r="D46"/>
  <c r="H47"/>
  <c r="L48"/>
  <c r="D50"/>
  <c r="H51"/>
  <c r="L52"/>
  <c r="D54"/>
  <c r="L23" i="27"/>
  <c r="D42"/>
  <c r="D46"/>
  <c r="L48"/>
  <c r="H51"/>
  <c r="D54"/>
  <c r="L22"/>
  <c r="L30"/>
  <c r="L45"/>
  <c r="H48"/>
  <c r="D51"/>
  <c r="L53"/>
  <c r="L27"/>
  <c r="L44"/>
  <c r="H47"/>
  <c r="D50"/>
  <c r="L52"/>
  <c r="D44" i="23"/>
  <c r="L53"/>
  <c r="L20"/>
  <c r="L27"/>
  <c r="J53" i="10"/>
  <c r="J49"/>
  <c r="J45"/>
  <c r="J29"/>
  <c r="J25"/>
  <c r="J21"/>
  <c r="K54"/>
  <c r="G53"/>
  <c r="C52"/>
  <c r="K50"/>
  <c r="G49"/>
  <c r="C48"/>
  <c r="K46"/>
  <c r="G45"/>
  <c r="C44"/>
  <c r="K28"/>
  <c r="K24"/>
  <c r="K20"/>
  <c r="B54"/>
  <c r="J50"/>
  <c r="J46"/>
  <c r="B42"/>
  <c r="J28"/>
  <c r="J24"/>
  <c r="J20"/>
  <c r="K71"/>
  <c r="K53"/>
  <c r="G52"/>
  <c r="C51"/>
  <c r="K49"/>
  <c r="G48"/>
  <c r="C47"/>
  <c r="K45"/>
  <c r="G44"/>
  <c r="C42"/>
  <c r="K27"/>
  <c r="K23"/>
  <c r="F54"/>
  <c r="J51"/>
  <c r="J47"/>
  <c r="F42"/>
  <c r="J27"/>
  <c r="C54"/>
  <c r="K52"/>
  <c r="G51"/>
  <c r="C50"/>
  <c r="K48"/>
  <c r="G47"/>
  <c r="C46"/>
  <c r="K44"/>
  <c r="G42"/>
  <c r="K30"/>
  <c r="K26"/>
  <c r="K22"/>
  <c r="P29" i="34"/>
  <c r="O29"/>
  <c r="N29" i="32"/>
  <c r="P29" i="30"/>
  <c r="N29"/>
  <c r="O29" i="24"/>
  <c r="P33" i="22"/>
  <c r="N33"/>
  <c r="O29" i="20"/>
  <c r="O31" i="5"/>
  <c r="P31"/>
  <c r="K25" i="33"/>
  <c r="C48"/>
  <c r="M23" i="31"/>
  <c r="M27"/>
  <c r="E42"/>
  <c r="E47"/>
  <c r="I48"/>
  <c r="M49"/>
  <c r="I51"/>
  <c r="M52"/>
  <c r="I54"/>
  <c r="M22"/>
  <c r="M26"/>
  <c r="M30"/>
  <c r="M46"/>
  <c r="E48"/>
  <c r="I49"/>
  <c r="M50"/>
  <c r="I52"/>
  <c r="E54"/>
  <c r="M71"/>
  <c r="M25"/>
  <c r="M29"/>
  <c r="M42"/>
  <c r="I46"/>
  <c r="M47"/>
  <c r="E49"/>
  <c r="I50"/>
  <c r="E52"/>
  <c r="M53"/>
  <c r="L21" i="27"/>
  <c r="L25"/>
  <c r="L29"/>
  <c r="L42"/>
  <c r="H45"/>
  <c r="L46"/>
  <c r="D48"/>
  <c r="H49"/>
  <c r="L50"/>
  <c r="D52"/>
  <c r="H53"/>
  <c r="L54"/>
  <c r="L20"/>
  <c r="L24"/>
  <c r="L28"/>
  <c r="H42"/>
  <c r="D45"/>
  <c r="H46"/>
  <c r="L47"/>
  <c r="D49"/>
  <c r="H50"/>
  <c r="L51"/>
  <c r="D53"/>
  <c r="M49"/>
  <c r="F42" i="23"/>
  <c r="J29"/>
  <c r="J50"/>
  <c r="J20"/>
  <c r="B42"/>
  <c r="J23"/>
  <c r="L50"/>
  <c r="H42"/>
  <c r="L29"/>
  <c r="J47"/>
  <c r="B54"/>
  <c r="J24"/>
  <c r="J26"/>
  <c r="L49"/>
  <c r="D42"/>
  <c r="L23"/>
  <c r="J46"/>
  <c r="F54"/>
  <c r="J27"/>
  <c r="L46"/>
  <c r="D54"/>
  <c r="L24"/>
  <c r="J51"/>
  <c r="M71" i="10"/>
  <c r="M53"/>
  <c r="I52"/>
  <c r="E51"/>
  <c r="M49"/>
  <c r="I48"/>
  <c r="E47"/>
  <c r="M45"/>
  <c r="I44"/>
  <c r="E42"/>
  <c r="M27"/>
  <c r="M23"/>
  <c r="E54"/>
  <c r="M52"/>
  <c r="I51"/>
  <c r="E50"/>
  <c r="M48"/>
  <c r="I47"/>
  <c r="E46"/>
  <c r="M44"/>
  <c r="I42"/>
  <c r="M30"/>
  <c r="M26"/>
  <c r="M22"/>
  <c r="I54"/>
  <c r="E53"/>
  <c r="M51"/>
  <c r="I50"/>
  <c r="E49"/>
  <c r="M47"/>
  <c r="I46"/>
  <c r="E45"/>
  <c r="M42"/>
  <c r="M29"/>
  <c r="M25"/>
  <c r="M21"/>
  <c r="K71" i="6"/>
  <c r="N29" i="34"/>
  <c r="N29" i="28"/>
  <c r="N29" i="24"/>
  <c r="N29" i="18"/>
  <c r="P29"/>
  <c r="N29" i="14"/>
  <c r="N31" i="5"/>
  <c r="K52" i="33"/>
  <c r="K53" i="31"/>
  <c r="M51" i="27"/>
  <c r="J23"/>
  <c r="J27"/>
  <c r="B42"/>
  <c r="J44"/>
  <c r="B46"/>
  <c r="F47"/>
  <c r="J48"/>
  <c r="B50"/>
  <c r="F51"/>
  <c r="J52"/>
  <c r="B54"/>
  <c r="M47"/>
  <c r="J20"/>
  <c r="J24"/>
  <c r="J28"/>
  <c r="F42"/>
  <c r="B45"/>
  <c r="F46"/>
  <c r="J47"/>
  <c r="B49"/>
  <c r="F50"/>
  <c r="J51"/>
  <c r="B53"/>
  <c r="F54"/>
  <c r="M53"/>
  <c r="M26"/>
  <c r="M50"/>
  <c r="J71"/>
  <c r="J22"/>
  <c r="J26"/>
  <c r="J30"/>
  <c r="B44"/>
  <c r="J45"/>
  <c r="B47"/>
  <c r="F48"/>
  <c r="J49"/>
  <c r="B51"/>
  <c r="F52"/>
  <c r="M45"/>
  <c r="M46"/>
  <c r="K71" i="23"/>
  <c r="C46"/>
  <c r="C47"/>
  <c r="C48"/>
  <c r="G48"/>
  <c r="C49"/>
  <c r="C50"/>
  <c r="G50"/>
  <c r="C51"/>
  <c r="G51"/>
  <c r="C52"/>
  <c r="G53"/>
  <c r="K54"/>
  <c r="K42"/>
  <c r="K30"/>
  <c r="L71"/>
  <c r="D46"/>
  <c r="D47"/>
  <c r="D48"/>
  <c r="H48"/>
  <c r="D49"/>
  <c r="D50"/>
  <c r="H50"/>
  <c r="D51"/>
  <c r="H51"/>
  <c r="D52"/>
  <c r="H53"/>
  <c r="L54"/>
  <c r="L42"/>
  <c r="L30"/>
  <c r="K47"/>
  <c r="G54"/>
  <c r="K28"/>
  <c r="K46"/>
  <c r="K50"/>
  <c r="C54"/>
  <c r="G42"/>
  <c r="K23"/>
  <c r="K26"/>
  <c r="K20"/>
  <c r="J44"/>
  <c r="J22"/>
  <c r="L48"/>
  <c r="L52"/>
  <c r="L44"/>
  <c r="L22"/>
  <c r="K49"/>
  <c r="K53"/>
  <c r="C42"/>
  <c r="K24"/>
  <c r="K27"/>
  <c r="K29"/>
  <c r="J49"/>
  <c r="B46"/>
  <c r="B47"/>
  <c r="B48"/>
  <c r="F48"/>
  <c r="B49"/>
  <c r="B50"/>
  <c r="F50"/>
  <c r="B51"/>
  <c r="F51"/>
  <c r="B52"/>
  <c r="F53"/>
  <c r="J54"/>
  <c r="J42"/>
  <c r="J30"/>
  <c r="J71"/>
  <c r="K51"/>
  <c r="K25"/>
  <c r="C44"/>
  <c r="J25"/>
  <c r="J28"/>
  <c r="L47"/>
  <c r="L51"/>
  <c r="H54"/>
  <c r="L25"/>
  <c r="L28"/>
  <c r="K48"/>
  <c r="K52"/>
  <c r="K44"/>
  <c r="K22"/>
  <c r="J48"/>
  <c r="J52"/>
  <c r="M45" i="21"/>
  <c r="E43"/>
  <c r="M23"/>
  <c r="M53"/>
  <c r="E55"/>
  <c r="M24"/>
  <c r="K21"/>
  <c r="M50"/>
  <c r="M27"/>
  <c r="M49"/>
  <c r="I43"/>
  <c r="M28"/>
  <c r="M21"/>
  <c r="M46"/>
  <c r="M54"/>
  <c r="C54" i="19"/>
  <c r="J53"/>
  <c r="C54" i="13"/>
  <c r="K50"/>
  <c r="K46"/>
  <c r="C42"/>
  <c r="K28"/>
  <c r="K24"/>
  <c r="K20"/>
  <c r="L52"/>
  <c r="L48"/>
  <c r="L44"/>
  <c r="L26"/>
  <c r="L71"/>
  <c r="L54"/>
  <c r="H53"/>
  <c r="D53"/>
  <c r="H52"/>
  <c r="D52"/>
  <c r="H51"/>
  <c r="D51"/>
  <c r="H50"/>
  <c r="D50"/>
  <c r="H49"/>
  <c r="D49"/>
  <c r="H48"/>
  <c r="D48"/>
  <c r="H47"/>
  <c r="D47"/>
  <c r="H46"/>
  <c r="D46"/>
  <c r="H45"/>
  <c r="D45"/>
  <c r="H44"/>
  <c r="D44"/>
  <c r="L42"/>
  <c r="L30"/>
  <c r="G54"/>
  <c r="K51"/>
  <c r="K47"/>
  <c r="G42"/>
  <c r="K27"/>
  <c r="K23"/>
  <c r="L53"/>
  <c r="L49"/>
  <c r="L45"/>
  <c r="L29"/>
  <c r="L25"/>
  <c r="L21"/>
  <c r="K52"/>
  <c r="K48"/>
  <c r="K44"/>
  <c r="K26"/>
  <c r="D54"/>
  <c r="L50"/>
  <c r="L46"/>
  <c r="D42"/>
  <c r="L28"/>
  <c r="L24"/>
  <c r="L20"/>
  <c r="K71"/>
  <c r="K54"/>
  <c r="G53"/>
  <c r="C53"/>
  <c r="G52"/>
  <c r="C52"/>
  <c r="G51"/>
  <c r="C51"/>
  <c r="G50"/>
  <c r="C50"/>
  <c r="G49"/>
  <c r="C49"/>
  <c r="G48"/>
  <c r="C48"/>
  <c r="G47"/>
  <c r="C47"/>
  <c r="G46"/>
  <c r="C46"/>
  <c r="G45"/>
  <c r="C45"/>
  <c r="G44"/>
  <c r="C44"/>
  <c r="K42"/>
  <c r="K30"/>
  <c r="K53"/>
  <c r="K49"/>
  <c r="K45"/>
  <c r="K29"/>
  <c r="K25"/>
  <c r="K21"/>
  <c r="H54"/>
  <c r="L51"/>
  <c r="L47"/>
  <c r="H42"/>
  <c r="L27"/>
  <c r="L23"/>
  <c r="J71" i="10"/>
  <c r="J54"/>
  <c r="F53"/>
  <c r="B53"/>
  <c r="F52"/>
  <c r="B52"/>
  <c r="F51"/>
  <c r="B51"/>
  <c r="F50"/>
  <c r="B50"/>
  <c r="F49"/>
  <c r="B49"/>
  <c r="F48"/>
  <c r="B48"/>
  <c r="F47"/>
  <c r="B47"/>
  <c r="F46"/>
  <c r="B46"/>
  <c r="F45"/>
  <c r="B45"/>
  <c r="F44"/>
  <c r="B44"/>
  <c r="J42"/>
  <c r="J30"/>
  <c r="M71" i="6"/>
  <c r="K29"/>
  <c r="K25"/>
  <c r="K21"/>
  <c r="D42"/>
  <c r="L28"/>
  <c r="L24"/>
  <c r="L20"/>
  <c r="M53"/>
  <c r="M49"/>
  <c r="M45"/>
  <c r="M29"/>
  <c r="M25"/>
  <c r="M21"/>
  <c r="K45"/>
  <c r="K49"/>
  <c r="K53"/>
  <c r="L48"/>
  <c r="H54"/>
  <c r="L52"/>
  <c r="L71"/>
  <c r="C42"/>
  <c r="K28"/>
  <c r="K24"/>
  <c r="K20"/>
  <c r="H42"/>
  <c r="L27"/>
  <c r="L23"/>
  <c r="E54"/>
  <c r="M50"/>
  <c r="M46"/>
  <c r="E42"/>
  <c r="M28"/>
  <c r="M24"/>
  <c r="G54"/>
  <c r="K48"/>
  <c r="K52"/>
  <c r="L45"/>
  <c r="L53"/>
  <c r="L49"/>
  <c r="M87"/>
  <c r="M54"/>
  <c r="I53"/>
  <c r="E53"/>
  <c r="I52"/>
  <c r="E52"/>
  <c r="I51"/>
  <c r="E51"/>
  <c r="I50"/>
  <c r="E50"/>
  <c r="I49"/>
  <c r="E49"/>
  <c r="I48"/>
  <c r="E48"/>
  <c r="I47"/>
  <c r="E47"/>
  <c r="I46"/>
  <c r="E46"/>
  <c r="I45"/>
  <c r="E45"/>
  <c r="I44"/>
  <c r="E44"/>
  <c r="M42"/>
  <c r="M30"/>
  <c r="G42"/>
  <c r="K27"/>
  <c r="K23"/>
  <c r="L26"/>
  <c r="L22"/>
  <c r="I54"/>
  <c r="M51"/>
  <c r="M47"/>
  <c r="I42"/>
  <c r="M27"/>
  <c r="M23"/>
  <c r="C54"/>
  <c r="K47"/>
  <c r="D54"/>
  <c r="L51"/>
  <c r="K54"/>
  <c r="G53"/>
  <c r="C53"/>
  <c r="G52"/>
  <c r="C52"/>
  <c r="G51"/>
  <c r="C51"/>
  <c r="G50"/>
  <c r="C50"/>
  <c r="G49"/>
  <c r="C49"/>
  <c r="G48"/>
  <c r="C48"/>
  <c r="G47"/>
  <c r="C47"/>
  <c r="G46"/>
  <c r="C46"/>
  <c r="G45"/>
  <c r="C45"/>
  <c r="G44"/>
  <c r="C44"/>
  <c r="K42"/>
  <c r="K30"/>
  <c r="K87"/>
  <c r="L54"/>
  <c r="H53"/>
  <c r="D53"/>
  <c r="H52"/>
  <c r="D52"/>
  <c r="H51"/>
  <c r="D51"/>
  <c r="H50"/>
  <c r="D50"/>
  <c r="H49"/>
  <c r="D49"/>
  <c r="H48"/>
  <c r="D48"/>
  <c r="H47"/>
  <c r="D47"/>
  <c r="H46"/>
  <c r="D46"/>
  <c r="H45"/>
  <c r="D45"/>
  <c r="H44"/>
  <c r="D44"/>
  <c r="L42"/>
  <c r="L30"/>
  <c r="L87"/>
  <c r="K44"/>
  <c r="K26"/>
  <c r="K22"/>
  <c r="L29"/>
  <c r="L25"/>
  <c r="L21"/>
  <c r="M52"/>
  <c r="M48"/>
  <c r="M44"/>
  <c r="M26"/>
  <c r="M22"/>
  <c r="K46"/>
  <c r="K50"/>
  <c r="L44"/>
  <c r="L50"/>
  <c r="L46"/>
  <c r="J24" i="31"/>
  <c r="F48"/>
  <c r="J51"/>
  <c r="K29"/>
  <c r="G46"/>
  <c r="C52"/>
  <c r="J30"/>
  <c r="J46"/>
  <c r="B50"/>
  <c r="B54"/>
  <c r="J27"/>
  <c r="B46"/>
  <c r="J48"/>
  <c r="J52"/>
  <c r="J71"/>
  <c r="J26"/>
  <c r="F42"/>
  <c r="B47"/>
  <c r="J49"/>
  <c r="F52"/>
  <c r="J54"/>
  <c r="L25"/>
  <c r="L29"/>
  <c r="L42"/>
  <c r="H46"/>
  <c r="L47"/>
  <c r="D49"/>
  <c r="H50"/>
  <c r="D52"/>
  <c r="L53"/>
  <c r="K24"/>
  <c r="K28"/>
  <c r="G42"/>
  <c r="C46"/>
  <c r="G47"/>
  <c r="K48"/>
  <c r="C50"/>
  <c r="K51"/>
  <c r="G53"/>
  <c r="K54"/>
  <c r="L24"/>
  <c r="L28"/>
  <c r="H42"/>
  <c r="D46"/>
  <c r="H47"/>
  <c r="L48"/>
  <c r="D50"/>
  <c r="L51"/>
  <c r="H53"/>
  <c r="L54"/>
  <c r="K71"/>
  <c r="K23"/>
  <c r="K27"/>
  <c r="C42"/>
  <c r="C47"/>
  <c r="G48"/>
  <c r="K49"/>
  <c r="G51"/>
  <c r="K52"/>
  <c r="G54"/>
  <c r="L71"/>
  <c r="L23"/>
  <c r="L27"/>
  <c r="D42"/>
  <c r="D47"/>
  <c r="H48"/>
  <c r="L49"/>
  <c r="H51"/>
  <c r="L52"/>
  <c r="H54"/>
  <c r="K22"/>
  <c r="K26"/>
  <c r="K30"/>
  <c r="K46"/>
  <c r="C48"/>
  <c r="G49"/>
  <c r="K50"/>
  <c r="G52"/>
  <c r="C54"/>
  <c r="J23"/>
  <c r="J28"/>
  <c r="F47"/>
  <c r="F49"/>
  <c r="F51"/>
  <c r="F53"/>
  <c r="J21"/>
  <c r="J25"/>
  <c r="J29"/>
  <c r="J42"/>
  <c r="B45"/>
  <c r="F46"/>
  <c r="J47"/>
  <c r="B49"/>
  <c r="F50"/>
  <c r="B52"/>
  <c r="J53"/>
  <c r="M22" i="27"/>
  <c r="M21"/>
  <c r="M25"/>
  <c r="I54"/>
  <c r="E53"/>
  <c r="I50"/>
  <c r="E49"/>
  <c r="I46"/>
  <c r="E45"/>
  <c r="I42"/>
  <c r="M20"/>
  <c r="E54"/>
  <c r="E50"/>
  <c r="M44"/>
  <c r="M54"/>
  <c r="I53"/>
  <c r="E52"/>
  <c r="I49"/>
  <c r="E48"/>
  <c r="I45"/>
  <c r="M42"/>
  <c r="I51"/>
  <c r="M48"/>
  <c r="E46"/>
  <c r="E42"/>
  <c r="M23"/>
  <c r="I52"/>
  <c r="E51"/>
  <c r="I48"/>
  <c r="E47"/>
  <c r="E44"/>
  <c r="M30"/>
  <c r="M71"/>
  <c r="M52"/>
  <c r="I47"/>
  <c r="M27"/>
  <c r="M24"/>
  <c r="M28"/>
  <c r="B44" i="23"/>
  <c r="M22" i="21"/>
  <c r="M26"/>
  <c r="M30"/>
  <c r="L52"/>
  <c r="H55"/>
  <c r="L25"/>
  <c r="L29"/>
  <c r="K23"/>
  <c r="K27"/>
  <c r="K46"/>
  <c r="K50"/>
  <c r="M47"/>
  <c r="L47"/>
  <c r="C46"/>
  <c r="G46"/>
  <c r="C47"/>
  <c r="G47"/>
  <c r="C48"/>
  <c r="G48"/>
  <c r="C49"/>
  <c r="G49"/>
  <c r="C50"/>
  <c r="G50"/>
  <c r="C51"/>
  <c r="G51"/>
  <c r="C52"/>
  <c r="G52"/>
  <c r="C53"/>
  <c r="G53"/>
  <c r="C54"/>
  <c r="G54"/>
  <c r="C55"/>
  <c r="G55"/>
  <c r="K55"/>
  <c r="K45"/>
  <c r="C45"/>
  <c r="C43"/>
  <c r="G43"/>
  <c r="K43"/>
  <c r="K31"/>
  <c r="K49"/>
  <c r="K53"/>
  <c r="D46"/>
  <c r="H46"/>
  <c r="D47"/>
  <c r="H47"/>
  <c r="D48"/>
  <c r="H48"/>
  <c r="D49"/>
  <c r="H49"/>
  <c r="D50"/>
  <c r="H50"/>
  <c r="D51"/>
  <c r="H51"/>
  <c r="D52"/>
  <c r="H52"/>
  <c r="D53"/>
  <c r="H53"/>
  <c r="D54"/>
  <c r="H54"/>
  <c r="L55"/>
  <c r="D45"/>
  <c r="L43"/>
  <c r="L31"/>
  <c r="K48"/>
  <c r="K52"/>
  <c r="L46"/>
  <c r="E46"/>
  <c r="I46"/>
  <c r="E47"/>
  <c r="I47"/>
  <c r="E48"/>
  <c r="I48"/>
  <c r="E49"/>
  <c r="I49"/>
  <c r="E50"/>
  <c r="I50"/>
  <c r="E51"/>
  <c r="I51"/>
  <c r="E52"/>
  <c r="I52"/>
  <c r="E53"/>
  <c r="I53"/>
  <c r="E54"/>
  <c r="I54"/>
  <c r="M55"/>
  <c r="E45"/>
  <c r="M43"/>
  <c r="M31"/>
  <c r="L71"/>
  <c r="I55"/>
  <c r="M25"/>
  <c r="M29"/>
  <c r="L49"/>
  <c r="L53"/>
  <c r="L45"/>
  <c r="D43"/>
  <c r="L24"/>
  <c r="L28"/>
  <c r="K24"/>
  <c r="K28"/>
  <c r="L21"/>
  <c r="K47"/>
  <c r="K51"/>
  <c r="L48"/>
  <c r="M48"/>
  <c r="M52"/>
  <c r="M71"/>
  <c r="K71" i="19"/>
  <c r="F42"/>
  <c r="B47"/>
  <c r="F54"/>
  <c r="J25"/>
  <c r="B48"/>
  <c r="B42"/>
  <c r="K49"/>
  <c r="K27"/>
  <c r="K26"/>
  <c r="K51"/>
  <c r="G51"/>
  <c r="C51"/>
  <c r="K50"/>
  <c r="C50"/>
  <c r="C49"/>
  <c r="L51"/>
  <c r="H51"/>
  <c r="D51"/>
  <c r="L50"/>
  <c r="D50"/>
  <c r="D49"/>
  <c r="L27"/>
  <c r="L26"/>
  <c r="M51"/>
  <c r="I51"/>
  <c r="E51"/>
  <c r="M50"/>
  <c r="E50"/>
  <c r="E49"/>
  <c r="M27"/>
  <c r="M26"/>
  <c r="F53"/>
  <c r="J51"/>
  <c r="F51"/>
  <c r="B51"/>
  <c r="J50"/>
  <c r="B50"/>
  <c r="B49"/>
  <c r="J27"/>
  <c r="J26"/>
  <c r="K42"/>
  <c r="K47"/>
  <c r="K54"/>
  <c r="D54"/>
  <c r="L53"/>
  <c r="H53"/>
  <c r="L29"/>
  <c r="M53"/>
  <c r="I53"/>
  <c r="M29"/>
  <c r="K22"/>
  <c r="K30"/>
  <c r="C44"/>
  <c r="C46"/>
  <c r="C48"/>
  <c r="L21"/>
  <c r="L47"/>
  <c r="J29"/>
  <c r="K53"/>
  <c r="G53"/>
  <c r="K29"/>
  <c r="L45"/>
  <c r="K20"/>
  <c r="K24"/>
  <c r="G42"/>
  <c r="C45"/>
  <c r="C47"/>
  <c r="K48"/>
  <c r="G54"/>
  <c r="L42"/>
  <c r="L54"/>
  <c r="N29" i="16"/>
  <c r="O29"/>
  <c r="P29"/>
  <c r="L22" i="15"/>
  <c r="L25"/>
  <c r="L28"/>
  <c r="H42"/>
  <c r="D42"/>
  <c r="L21"/>
  <c r="L23"/>
  <c r="L26"/>
  <c r="L29"/>
  <c r="M24"/>
  <c r="M27"/>
  <c r="K24"/>
  <c r="K27"/>
  <c r="J45"/>
  <c r="J49"/>
  <c r="J53"/>
  <c r="J22"/>
  <c r="J25"/>
  <c r="J28"/>
  <c r="M45"/>
  <c r="M49"/>
  <c r="L48"/>
  <c r="K45"/>
  <c r="K49"/>
  <c r="K53"/>
  <c r="G54"/>
  <c r="E45"/>
  <c r="I45"/>
  <c r="E46"/>
  <c r="E47"/>
  <c r="E48"/>
  <c r="I48"/>
  <c r="E49"/>
  <c r="I49"/>
  <c r="E50"/>
  <c r="E51"/>
  <c r="I51"/>
  <c r="E52"/>
  <c r="I52"/>
  <c r="I53"/>
  <c r="M54"/>
  <c r="I44"/>
  <c r="M44"/>
  <c r="M42"/>
  <c r="M30"/>
  <c r="M71"/>
  <c r="M20"/>
  <c r="E44"/>
  <c r="D45"/>
  <c r="H45"/>
  <c r="D46"/>
  <c r="D47"/>
  <c r="D48"/>
  <c r="H48"/>
  <c r="D49"/>
  <c r="H49"/>
  <c r="D50"/>
  <c r="D51"/>
  <c r="H51"/>
  <c r="D52"/>
  <c r="H52"/>
  <c r="H53"/>
  <c r="L54"/>
  <c r="H44"/>
  <c r="L44"/>
  <c r="L42"/>
  <c r="L30"/>
  <c r="L71"/>
  <c r="D44"/>
  <c r="L20"/>
  <c r="M22"/>
  <c r="M25"/>
  <c r="M28"/>
  <c r="K22"/>
  <c r="K25"/>
  <c r="K28"/>
  <c r="J48"/>
  <c r="J52"/>
  <c r="F42"/>
  <c r="M48"/>
  <c r="M52"/>
  <c r="L47"/>
  <c r="L51"/>
  <c r="I54"/>
  <c r="K48"/>
  <c r="K52"/>
  <c r="C44"/>
  <c r="C45"/>
  <c r="G45"/>
  <c r="C46"/>
  <c r="C47"/>
  <c r="C48"/>
  <c r="G48"/>
  <c r="C49"/>
  <c r="G49"/>
  <c r="C50"/>
  <c r="C51"/>
  <c r="G51"/>
  <c r="C52"/>
  <c r="G52"/>
  <c r="G53"/>
  <c r="K54"/>
  <c r="G44"/>
  <c r="K44"/>
  <c r="K42"/>
  <c r="K30"/>
  <c r="K71"/>
  <c r="K20"/>
  <c r="I42"/>
  <c r="G42"/>
  <c r="J47"/>
  <c r="J51"/>
  <c r="F54"/>
  <c r="B42"/>
  <c r="J21"/>
  <c r="J23"/>
  <c r="J26"/>
  <c r="M47"/>
  <c r="M51"/>
  <c r="L46"/>
  <c r="L50"/>
  <c r="E54"/>
  <c r="K47"/>
  <c r="K51"/>
  <c r="H54"/>
  <c r="J71"/>
  <c r="B44"/>
  <c r="J20"/>
  <c r="B45"/>
  <c r="F45"/>
  <c r="B46"/>
  <c r="B47"/>
  <c r="B48"/>
  <c r="F48"/>
  <c r="B49"/>
  <c r="F49"/>
  <c r="B50"/>
  <c r="B51"/>
  <c r="F51"/>
  <c r="B52"/>
  <c r="F52"/>
  <c r="F53"/>
  <c r="J54"/>
  <c r="F44"/>
  <c r="J44"/>
  <c r="J42"/>
  <c r="J30"/>
  <c r="E42"/>
  <c r="M21"/>
  <c r="M23"/>
  <c r="M26"/>
  <c r="M29"/>
  <c r="C42"/>
  <c r="K21"/>
  <c r="K23"/>
  <c r="K26"/>
  <c r="K29"/>
  <c r="J46"/>
  <c r="J50"/>
  <c r="B54"/>
  <c r="J24"/>
  <c r="J27"/>
  <c r="M46"/>
  <c r="M50"/>
  <c r="L45"/>
  <c r="L49"/>
  <c r="L53"/>
  <c r="K46"/>
  <c r="K50"/>
  <c r="D54"/>
  <c r="M71" i="19"/>
  <c r="I54"/>
  <c r="M49"/>
  <c r="M48"/>
  <c r="E48"/>
  <c r="E47"/>
  <c r="E46"/>
  <c r="E45"/>
  <c r="E44"/>
  <c r="I42"/>
  <c r="M30"/>
  <c r="M24"/>
  <c r="M22"/>
  <c r="M20"/>
  <c r="M54"/>
  <c r="E54"/>
  <c r="I49"/>
  <c r="I48"/>
  <c r="M47"/>
  <c r="M46"/>
  <c r="M45"/>
  <c r="M44"/>
  <c r="M42"/>
  <c r="E42"/>
  <c r="M25"/>
  <c r="M23"/>
  <c r="M21"/>
  <c r="L20"/>
  <c r="L24"/>
  <c r="D45"/>
  <c r="L22"/>
  <c r="L30"/>
  <c r="D44"/>
  <c r="D46"/>
  <c r="D48"/>
  <c r="L49"/>
  <c r="L71"/>
  <c r="H42"/>
  <c r="D47"/>
  <c r="L48"/>
  <c r="H54"/>
  <c r="L23"/>
  <c r="D42"/>
  <c r="L44"/>
  <c r="L46"/>
  <c r="H48"/>
  <c r="J27" i="17"/>
  <c r="J44"/>
  <c r="F48"/>
  <c r="B51"/>
  <c r="B54"/>
  <c r="L71"/>
  <c r="L23"/>
  <c r="L27"/>
  <c r="D42"/>
  <c r="L44"/>
  <c r="L46"/>
  <c r="H48"/>
  <c r="L49"/>
  <c r="D51"/>
  <c r="H52"/>
  <c r="D54"/>
  <c r="J22"/>
  <c r="J30"/>
  <c r="B46"/>
  <c r="F49"/>
  <c r="B52"/>
  <c r="L20"/>
  <c r="L24"/>
  <c r="L28"/>
  <c r="H42"/>
  <c r="D45"/>
  <c r="D47"/>
  <c r="L48"/>
  <c r="D50"/>
  <c r="H51"/>
  <c r="L52"/>
  <c r="J25"/>
  <c r="J42"/>
  <c r="J47"/>
  <c r="B49"/>
  <c r="F50"/>
  <c r="F53"/>
  <c r="J54"/>
  <c r="J20"/>
  <c r="J24"/>
  <c r="J28"/>
  <c r="F42"/>
  <c r="B45"/>
  <c r="B47"/>
  <c r="J48"/>
  <c r="B50"/>
  <c r="F51"/>
  <c r="J52"/>
  <c r="F54"/>
  <c r="J21"/>
  <c r="J29"/>
  <c r="J45"/>
  <c r="M54"/>
  <c r="I54"/>
  <c r="E54"/>
  <c r="M53"/>
  <c r="I53"/>
  <c r="M52"/>
  <c r="I52"/>
  <c r="E52"/>
  <c r="M51"/>
  <c r="I51"/>
  <c r="E51"/>
  <c r="M50"/>
  <c r="I50"/>
  <c r="E50"/>
  <c r="M49"/>
  <c r="I49"/>
  <c r="E49"/>
  <c r="M48"/>
  <c r="I48"/>
  <c r="E48"/>
  <c r="M47"/>
  <c r="E47"/>
  <c r="M46"/>
  <c r="E46"/>
  <c r="M45"/>
  <c r="E45"/>
  <c r="M44"/>
  <c r="E44"/>
  <c r="M42"/>
  <c r="I42"/>
  <c r="E42"/>
  <c r="M30"/>
  <c r="M29"/>
  <c r="M28"/>
  <c r="M27"/>
  <c r="M26"/>
  <c r="M25"/>
  <c r="M24"/>
  <c r="M23"/>
  <c r="M22"/>
  <c r="M21"/>
  <c r="M20"/>
  <c r="C45" i="4"/>
  <c r="K72"/>
  <c r="C46"/>
  <c r="G46"/>
  <c r="C47"/>
  <c r="G47"/>
  <c r="C48"/>
  <c r="G48"/>
  <c r="C49"/>
  <c r="G49"/>
  <c r="C50"/>
  <c r="G50"/>
  <c r="C51"/>
  <c r="G51"/>
  <c r="C52"/>
  <c r="G52"/>
  <c r="C53"/>
  <c r="G53"/>
  <c r="C54"/>
  <c r="G54"/>
  <c r="C55"/>
  <c r="G55"/>
  <c r="K55"/>
  <c r="G45"/>
  <c r="K45"/>
  <c r="C43"/>
  <c r="G43"/>
  <c r="K43"/>
  <c r="AG29" i="34"/>
  <c r="AF29"/>
  <c r="AE29"/>
  <c r="AD29"/>
  <c r="AC29"/>
  <c r="AB29"/>
  <c r="AA29"/>
  <c r="Z29"/>
  <c r="Y29"/>
  <c r="X29"/>
  <c r="W29"/>
  <c r="V29"/>
  <c r="U29"/>
  <c r="T29"/>
  <c r="S29"/>
  <c r="AG28"/>
  <c r="AF28"/>
  <c r="AE28"/>
  <c r="AD28"/>
  <c r="AC28"/>
  <c r="AB28"/>
  <c r="AA28"/>
  <c r="Z28"/>
  <c r="Y28"/>
  <c r="X28"/>
  <c r="W28"/>
  <c r="V28"/>
  <c r="U28"/>
  <c r="T28"/>
  <c r="S28"/>
  <c r="AG27"/>
  <c r="AF27"/>
  <c r="AE27"/>
  <c r="AD27"/>
  <c r="AC27"/>
  <c r="AB27"/>
  <c r="AA27"/>
  <c r="Z27"/>
  <c r="Y27"/>
  <c r="X27"/>
  <c r="W27"/>
  <c r="V27"/>
  <c r="U27"/>
  <c r="T27"/>
  <c r="S27"/>
  <c r="AG26"/>
  <c r="AF26"/>
  <c r="AE26"/>
  <c r="AD26"/>
  <c r="AC26"/>
  <c r="AB26"/>
  <c r="AA26"/>
  <c r="Z26"/>
  <c r="Y26"/>
  <c r="X26"/>
  <c r="W26"/>
  <c r="V26"/>
  <c r="U26"/>
  <c r="T26"/>
  <c r="S26"/>
  <c r="AG25"/>
  <c r="AF25"/>
  <c r="AE25"/>
  <c r="AD25"/>
  <c r="AC25"/>
  <c r="AB25"/>
  <c r="AA25"/>
  <c r="Z25"/>
  <c r="Y25"/>
  <c r="X25"/>
  <c r="W25"/>
  <c r="V25"/>
  <c r="U25"/>
  <c r="T25"/>
  <c r="S25"/>
  <c r="AG24"/>
  <c r="AF24"/>
  <c r="AE24"/>
  <c r="AD24"/>
  <c r="AC24"/>
  <c r="AB24"/>
  <c r="AA24"/>
  <c r="Z24"/>
  <c r="Y24"/>
  <c r="X24"/>
  <c r="W24"/>
  <c r="V24"/>
  <c r="U24"/>
  <c r="T24"/>
  <c r="S24"/>
  <c r="AG23"/>
  <c r="AF23"/>
  <c r="AE23"/>
  <c r="AD23"/>
  <c r="AC23"/>
  <c r="AB23"/>
  <c r="AA23"/>
  <c r="Z23"/>
  <c r="Y23"/>
  <c r="X23"/>
  <c r="W23"/>
  <c r="V23"/>
  <c r="U23"/>
  <c r="T23"/>
  <c r="S23"/>
  <c r="AG22"/>
  <c r="AF22"/>
  <c r="AE22"/>
  <c r="AD22"/>
  <c r="AC22"/>
  <c r="AB22"/>
  <c r="AA22"/>
  <c r="Z22"/>
  <c r="Y22"/>
  <c r="X22"/>
  <c r="W22"/>
  <c r="V22"/>
  <c r="U22"/>
  <c r="T22"/>
  <c r="S22"/>
  <c r="AG21"/>
  <c r="AF21"/>
  <c r="AE21"/>
  <c r="AD21"/>
  <c r="AC21"/>
  <c r="AB21"/>
  <c r="AA21"/>
  <c r="Z21"/>
  <c r="Y21"/>
  <c r="X21"/>
  <c r="W21"/>
  <c r="V21"/>
  <c r="U21"/>
  <c r="T21"/>
  <c r="S21"/>
  <c r="AG20"/>
  <c r="AF20"/>
  <c r="AE20"/>
  <c r="AD20"/>
  <c r="AC20"/>
  <c r="AB20"/>
  <c r="AA20"/>
  <c r="Z20"/>
  <c r="Y20"/>
  <c r="X20"/>
  <c r="W20"/>
  <c r="V20"/>
  <c r="U20"/>
  <c r="T20"/>
  <c r="S20"/>
  <c r="AG19"/>
  <c r="AF19"/>
  <c r="AE19"/>
  <c r="AD19"/>
  <c r="AC19"/>
  <c r="AB19"/>
  <c r="AA19"/>
  <c r="Z19"/>
  <c r="Y19"/>
  <c r="X19"/>
  <c r="W19"/>
  <c r="V19"/>
  <c r="U19"/>
  <c r="T19"/>
  <c r="S19"/>
  <c r="AA87" i="33"/>
  <c r="Z87"/>
  <c r="Y87"/>
  <c r="X87"/>
  <c r="W87"/>
  <c r="V87"/>
  <c r="U87"/>
  <c r="T87"/>
  <c r="S87"/>
  <c r="R87"/>
  <c r="Q87"/>
  <c r="P87"/>
  <c r="AA86"/>
  <c r="Z86"/>
  <c r="Y86"/>
  <c r="X86"/>
  <c r="W86"/>
  <c r="V86"/>
  <c r="U86"/>
  <c r="T86"/>
  <c r="S86"/>
  <c r="R86"/>
  <c r="Q86"/>
  <c r="P86"/>
  <c r="AA85"/>
  <c r="Z85"/>
  <c r="Y85"/>
  <c r="X85"/>
  <c r="W85"/>
  <c r="V85"/>
  <c r="U85"/>
  <c r="T85"/>
  <c r="S85"/>
  <c r="R85"/>
  <c r="Q85"/>
  <c r="P85"/>
  <c r="AA84"/>
  <c r="Z84"/>
  <c r="Y84"/>
  <c r="X84"/>
  <c r="W84"/>
  <c r="V84"/>
  <c r="U84"/>
  <c r="T84"/>
  <c r="S84"/>
  <c r="R84"/>
  <c r="Q84"/>
  <c r="P84"/>
  <c r="AA83"/>
  <c r="Z83"/>
  <c r="Y83"/>
  <c r="X83"/>
  <c r="W83"/>
  <c r="V83"/>
  <c r="U83"/>
  <c r="T83"/>
  <c r="S83"/>
  <c r="R83"/>
  <c r="Q83"/>
  <c r="P83"/>
  <c r="AA82"/>
  <c r="Z82"/>
  <c r="Y82"/>
  <c r="X82"/>
  <c r="W82"/>
  <c r="V82"/>
  <c r="U82"/>
  <c r="T82"/>
  <c r="S82"/>
  <c r="R82"/>
  <c r="Q82"/>
  <c r="P82"/>
  <c r="AA81"/>
  <c r="Z81"/>
  <c r="Y81"/>
  <c r="X81"/>
  <c r="W81"/>
  <c r="V81"/>
  <c r="U81"/>
  <c r="T81"/>
  <c r="S81"/>
  <c r="R81"/>
  <c r="Q81"/>
  <c r="P81"/>
  <c r="AA80"/>
  <c r="Z80"/>
  <c r="Y80"/>
  <c r="X80"/>
  <c r="S80"/>
  <c r="R80"/>
  <c r="Q80"/>
  <c r="P80"/>
  <c r="AA79"/>
  <c r="Z79"/>
  <c r="Y79"/>
  <c r="X79"/>
  <c r="S79"/>
  <c r="R79"/>
  <c r="Q79"/>
  <c r="P79"/>
  <c r="AA78"/>
  <c r="Z78"/>
  <c r="Y78"/>
  <c r="X78"/>
  <c r="S78"/>
  <c r="R78"/>
  <c r="Q78"/>
  <c r="P78"/>
  <c r="AA77"/>
  <c r="Z77"/>
  <c r="Y77"/>
  <c r="X77"/>
  <c r="S77"/>
  <c r="R77"/>
  <c r="Q77"/>
  <c r="P77"/>
  <c r="AA71"/>
  <c r="Z71"/>
  <c r="Y71"/>
  <c r="X71"/>
  <c r="W71"/>
  <c r="V71"/>
  <c r="U71"/>
  <c r="T71"/>
  <c r="S71"/>
  <c r="R71"/>
  <c r="Q71"/>
  <c r="P71"/>
  <c r="AA70"/>
  <c r="Z70"/>
  <c r="Y70"/>
  <c r="X70"/>
  <c r="W70"/>
  <c r="V70"/>
  <c r="U70"/>
  <c r="T70"/>
  <c r="S70"/>
  <c r="R70"/>
  <c r="Q70"/>
  <c r="P70"/>
  <c r="AA69"/>
  <c r="Z69"/>
  <c r="Y69"/>
  <c r="X69"/>
  <c r="W69"/>
  <c r="V69"/>
  <c r="U69"/>
  <c r="T69"/>
  <c r="S69"/>
  <c r="R69"/>
  <c r="Q69"/>
  <c r="P69"/>
  <c r="AA68"/>
  <c r="Z68"/>
  <c r="Y68"/>
  <c r="X68"/>
  <c r="W68"/>
  <c r="V68"/>
  <c r="U68"/>
  <c r="T68"/>
  <c r="S68"/>
  <c r="R68"/>
  <c r="Q68"/>
  <c r="P68"/>
  <c r="AA67"/>
  <c r="Z67"/>
  <c r="Y67"/>
  <c r="X67"/>
  <c r="W67"/>
  <c r="V67"/>
  <c r="U67"/>
  <c r="T67"/>
  <c r="S67"/>
  <c r="R67"/>
  <c r="Q67"/>
  <c r="P67"/>
  <c r="AA66"/>
  <c r="Z66"/>
  <c r="Y66"/>
  <c r="X66"/>
  <c r="W66"/>
  <c r="V66"/>
  <c r="U66"/>
  <c r="T66"/>
  <c r="S66"/>
  <c r="R66"/>
  <c r="Q66"/>
  <c r="P66"/>
  <c r="AA65"/>
  <c r="Z65"/>
  <c r="Y65"/>
  <c r="X65"/>
  <c r="W65"/>
  <c r="V65"/>
  <c r="U65"/>
  <c r="T65"/>
  <c r="S65"/>
  <c r="R65"/>
  <c r="Q65"/>
  <c r="P65"/>
  <c r="AA64"/>
  <c r="Z64"/>
  <c r="Y64"/>
  <c r="X64"/>
  <c r="W64"/>
  <c r="V64"/>
  <c r="U64"/>
  <c r="T64"/>
  <c r="S64"/>
  <c r="R64"/>
  <c r="Q64"/>
  <c r="P64"/>
  <c r="AA63"/>
  <c r="Z63"/>
  <c r="Y63"/>
  <c r="X63"/>
  <c r="W63"/>
  <c r="V63"/>
  <c r="U63"/>
  <c r="T63"/>
  <c r="S63"/>
  <c r="R63"/>
  <c r="Q63"/>
  <c r="P63"/>
  <c r="AA62"/>
  <c r="Z62"/>
  <c r="Y62"/>
  <c r="X62"/>
  <c r="W62"/>
  <c r="V62"/>
  <c r="U62"/>
  <c r="T62"/>
  <c r="S62"/>
  <c r="R62"/>
  <c r="Q62"/>
  <c r="P62"/>
  <c r="AA61"/>
  <c r="Z61"/>
  <c r="Y61"/>
  <c r="X61"/>
  <c r="W61"/>
  <c r="V61"/>
  <c r="U61"/>
  <c r="T61"/>
  <c r="S61"/>
  <c r="R61"/>
  <c r="Q61"/>
  <c r="P61"/>
  <c r="AA54"/>
  <c r="Z54"/>
  <c r="Y54"/>
  <c r="X54"/>
  <c r="W54"/>
  <c r="V54"/>
  <c r="U54"/>
  <c r="T54"/>
  <c r="S54"/>
  <c r="R54"/>
  <c r="Q54"/>
  <c r="P54"/>
  <c r="AA53"/>
  <c r="Z53"/>
  <c r="Y53"/>
  <c r="X53"/>
  <c r="W53"/>
  <c r="V53"/>
  <c r="U53"/>
  <c r="T53"/>
  <c r="S53"/>
  <c r="R53"/>
  <c r="Q53"/>
  <c r="P53"/>
  <c r="AA52"/>
  <c r="Z52"/>
  <c r="Y52"/>
  <c r="X52"/>
  <c r="W52"/>
  <c r="V52"/>
  <c r="U52"/>
  <c r="T52"/>
  <c r="S52"/>
  <c r="R52"/>
  <c r="Q52"/>
  <c r="P52"/>
  <c r="AA51"/>
  <c r="Z51"/>
  <c r="Y51"/>
  <c r="X51"/>
  <c r="W51"/>
  <c r="V51"/>
  <c r="U51"/>
  <c r="T51"/>
  <c r="S51"/>
  <c r="R51"/>
  <c r="Q51"/>
  <c r="P51"/>
  <c r="AA50"/>
  <c r="Z50"/>
  <c r="Y50"/>
  <c r="X50"/>
  <c r="W50"/>
  <c r="V50"/>
  <c r="U50"/>
  <c r="T50"/>
  <c r="S50"/>
  <c r="R50"/>
  <c r="Q50"/>
  <c r="P50"/>
  <c r="AA49"/>
  <c r="Z49"/>
  <c r="Y49"/>
  <c r="X49"/>
  <c r="W49"/>
  <c r="V49"/>
  <c r="U49"/>
  <c r="T49"/>
  <c r="S49"/>
  <c r="R49"/>
  <c r="Q49"/>
  <c r="P49"/>
  <c r="AA48"/>
  <c r="Z48"/>
  <c r="Y48"/>
  <c r="X48"/>
  <c r="W48"/>
  <c r="V48"/>
  <c r="U48"/>
  <c r="T48"/>
  <c r="S48"/>
  <c r="R48"/>
  <c r="Q48"/>
  <c r="P48"/>
  <c r="AA47"/>
  <c r="Z47"/>
  <c r="Y47"/>
  <c r="X47"/>
  <c r="W47"/>
  <c r="V47"/>
  <c r="U47"/>
  <c r="T47"/>
  <c r="S47"/>
  <c r="R47"/>
  <c r="Q47"/>
  <c r="P47"/>
  <c r="AA46"/>
  <c r="Z46"/>
  <c r="Y46"/>
  <c r="X46"/>
  <c r="W46"/>
  <c r="V46"/>
  <c r="U46"/>
  <c r="T46"/>
  <c r="S46"/>
  <c r="R46"/>
  <c r="Q46"/>
  <c r="P46"/>
  <c r="AA45"/>
  <c r="Z45"/>
  <c r="Y45"/>
  <c r="X45"/>
  <c r="W45"/>
  <c r="V45"/>
  <c r="U45"/>
  <c r="T45"/>
  <c r="S45"/>
  <c r="R45"/>
  <c r="Q45"/>
  <c r="P45"/>
  <c r="AA44"/>
  <c r="Z44"/>
  <c r="Y44"/>
  <c r="X44"/>
  <c r="W44"/>
  <c r="V44"/>
  <c r="U44"/>
  <c r="T44"/>
  <c r="S44"/>
  <c r="R44"/>
  <c r="Q44"/>
  <c r="P44"/>
  <c r="AA42"/>
  <c r="Z42"/>
  <c r="Y42"/>
  <c r="X42"/>
  <c r="W42"/>
  <c r="V42"/>
  <c r="U42"/>
  <c r="T42"/>
  <c r="S42"/>
  <c r="R42"/>
  <c r="Q42"/>
  <c r="P42"/>
  <c r="AA41"/>
  <c r="Z41"/>
  <c r="Y41"/>
  <c r="X41"/>
  <c r="W41"/>
  <c r="V41"/>
  <c r="U41"/>
  <c r="T41"/>
  <c r="S41"/>
  <c r="R41"/>
  <c r="Q41"/>
  <c r="P41"/>
  <c r="AA40"/>
  <c r="Z40"/>
  <c r="Y40"/>
  <c r="X40"/>
  <c r="W40"/>
  <c r="V40"/>
  <c r="U40"/>
  <c r="T40"/>
  <c r="S40"/>
  <c r="R40"/>
  <c r="Q40"/>
  <c r="P40"/>
  <c r="AA39"/>
  <c r="Z39"/>
  <c r="Y39"/>
  <c r="X39"/>
  <c r="W39"/>
  <c r="V39"/>
  <c r="U39"/>
  <c r="T39"/>
  <c r="S39"/>
  <c r="R39"/>
  <c r="Q39"/>
  <c r="P39"/>
  <c r="AA38"/>
  <c r="Z38"/>
  <c r="Y38"/>
  <c r="X38"/>
  <c r="W38"/>
  <c r="V38"/>
  <c r="U38"/>
  <c r="T38"/>
  <c r="S38"/>
  <c r="R38"/>
  <c r="Q38"/>
  <c r="P38"/>
  <c r="AA37"/>
  <c r="Z37"/>
  <c r="Y37"/>
  <c r="X37"/>
  <c r="W37"/>
  <c r="V37"/>
  <c r="U37"/>
  <c r="T37"/>
  <c r="S37"/>
  <c r="R37"/>
  <c r="Q37"/>
  <c r="P37"/>
  <c r="AA36"/>
  <c r="Z36"/>
  <c r="Y36"/>
  <c r="X36"/>
  <c r="W36"/>
  <c r="V36"/>
  <c r="U36"/>
  <c r="T36"/>
  <c r="S36"/>
  <c r="R36"/>
  <c r="Q36"/>
  <c r="P36"/>
  <c r="AA35"/>
  <c r="Z35"/>
  <c r="Y35"/>
  <c r="X35"/>
  <c r="W35"/>
  <c r="V35"/>
  <c r="U35"/>
  <c r="T35"/>
  <c r="S35"/>
  <c r="R35"/>
  <c r="Q35"/>
  <c r="P35"/>
  <c r="AA34"/>
  <c r="Z34"/>
  <c r="Y34"/>
  <c r="X34"/>
  <c r="W34"/>
  <c r="V34"/>
  <c r="U34"/>
  <c r="T34"/>
  <c r="S34"/>
  <c r="R34"/>
  <c r="Q34"/>
  <c r="P34"/>
  <c r="AA33"/>
  <c r="Z33"/>
  <c r="Y33"/>
  <c r="X33"/>
  <c r="W33"/>
  <c r="V33"/>
  <c r="U33"/>
  <c r="T33"/>
  <c r="S33"/>
  <c r="R33"/>
  <c r="Q33"/>
  <c r="P33"/>
  <c r="AA32"/>
  <c r="Z32"/>
  <c r="Y32"/>
  <c r="X32"/>
  <c r="W32"/>
  <c r="V32"/>
  <c r="U32"/>
  <c r="T32"/>
  <c r="S32"/>
  <c r="R32"/>
  <c r="Q32"/>
  <c r="P32"/>
  <c r="AA30"/>
  <c r="Z30"/>
  <c r="Y30"/>
  <c r="X30"/>
  <c r="W30"/>
  <c r="V30"/>
  <c r="U30"/>
  <c r="T30"/>
  <c r="S30"/>
  <c r="R30"/>
  <c r="Q30"/>
  <c r="P30"/>
  <c r="AA29"/>
  <c r="Z29"/>
  <c r="Y29"/>
  <c r="X29"/>
  <c r="W29"/>
  <c r="V29"/>
  <c r="U29"/>
  <c r="T29"/>
  <c r="S29"/>
  <c r="R29"/>
  <c r="Q29"/>
  <c r="P29"/>
  <c r="AA28"/>
  <c r="Z28"/>
  <c r="Y28"/>
  <c r="X28"/>
  <c r="W28"/>
  <c r="V28"/>
  <c r="U28"/>
  <c r="T28"/>
  <c r="S28"/>
  <c r="R28"/>
  <c r="Q28"/>
  <c r="P28"/>
  <c r="AA27"/>
  <c r="Z27"/>
  <c r="Y27"/>
  <c r="X27"/>
  <c r="W27"/>
  <c r="V27"/>
  <c r="U27"/>
  <c r="T27"/>
  <c r="S27"/>
  <c r="R27"/>
  <c r="Q27"/>
  <c r="P27"/>
  <c r="AA26"/>
  <c r="Z26"/>
  <c r="Y26"/>
  <c r="X26"/>
  <c r="W26"/>
  <c r="V26"/>
  <c r="U26"/>
  <c r="T26"/>
  <c r="S26"/>
  <c r="R26"/>
  <c r="Q26"/>
  <c r="P26"/>
  <c r="AA25"/>
  <c r="Z25"/>
  <c r="Y25"/>
  <c r="X25"/>
  <c r="W25"/>
  <c r="V25"/>
  <c r="U25"/>
  <c r="T25"/>
  <c r="S25"/>
  <c r="R25"/>
  <c r="Q25"/>
  <c r="P25"/>
  <c r="AA24"/>
  <c r="Z24"/>
  <c r="Y24"/>
  <c r="X24"/>
  <c r="W24"/>
  <c r="V24"/>
  <c r="U24"/>
  <c r="T24"/>
  <c r="S24"/>
  <c r="R24"/>
  <c r="Q24"/>
  <c r="P24"/>
  <c r="AA23"/>
  <c r="Z23"/>
  <c r="Y23"/>
  <c r="X23"/>
  <c r="W23"/>
  <c r="V23"/>
  <c r="U23"/>
  <c r="T23"/>
  <c r="S23"/>
  <c r="R23"/>
  <c r="Q23"/>
  <c r="P23"/>
  <c r="AA22"/>
  <c r="Z22"/>
  <c r="Y22"/>
  <c r="X22"/>
  <c r="W22"/>
  <c r="V22"/>
  <c r="U22"/>
  <c r="T22"/>
  <c r="S22"/>
  <c r="R22"/>
  <c r="Q22"/>
  <c r="P22"/>
  <c r="AA21"/>
  <c r="Z21"/>
  <c r="Y21"/>
  <c r="X21"/>
  <c r="W21"/>
  <c r="V21"/>
  <c r="U21"/>
  <c r="T21"/>
  <c r="S21"/>
  <c r="R21"/>
  <c r="Q21"/>
  <c r="P21"/>
  <c r="AA20"/>
  <c r="Z20"/>
  <c r="Y20"/>
  <c r="X20"/>
  <c r="W20"/>
  <c r="V20"/>
  <c r="U20"/>
  <c r="T20"/>
  <c r="S20"/>
  <c r="R20"/>
  <c r="Q20"/>
  <c r="P20"/>
  <c r="AG29" i="32" l="1"/>
  <c r="AF29"/>
  <c r="AE29"/>
  <c r="AD29"/>
  <c r="AC29"/>
  <c r="AB29"/>
  <c r="AA29"/>
  <c r="Z29"/>
  <c r="Y29"/>
  <c r="X29"/>
  <c r="W29"/>
  <c r="V29"/>
  <c r="U29"/>
  <c r="T29"/>
  <c r="S29"/>
  <c r="AG28"/>
  <c r="AF28"/>
  <c r="AE28"/>
  <c r="AD28"/>
  <c r="AC28"/>
  <c r="AB28"/>
  <c r="AA28"/>
  <c r="Z28"/>
  <c r="Y28"/>
  <c r="X28"/>
  <c r="T28"/>
  <c r="S28"/>
  <c r="AG27"/>
  <c r="AF27"/>
  <c r="AE27"/>
  <c r="AD27"/>
  <c r="AC27"/>
  <c r="AB27"/>
  <c r="AA27"/>
  <c r="Z27"/>
  <c r="Y27"/>
  <c r="X27"/>
  <c r="W27"/>
  <c r="V27"/>
  <c r="U27"/>
  <c r="T27"/>
  <c r="S27"/>
  <c r="AG26"/>
  <c r="AF26"/>
  <c r="AE26"/>
  <c r="AD26"/>
  <c r="AC26"/>
  <c r="AB26"/>
  <c r="AA26"/>
  <c r="Z26"/>
  <c r="Y26"/>
  <c r="X26"/>
  <c r="W26"/>
  <c r="V26"/>
  <c r="U26"/>
  <c r="T26"/>
  <c r="S26"/>
  <c r="AG25"/>
  <c r="AF25"/>
  <c r="AE25"/>
  <c r="AD25"/>
  <c r="AC25"/>
  <c r="AB25"/>
  <c r="AA25"/>
  <c r="Z25"/>
  <c r="Y25"/>
  <c r="X25"/>
  <c r="W25"/>
  <c r="V25"/>
  <c r="U25"/>
  <c r="T25"/>
  <c r="S25"/>
  <c r="AG24"/>
  <c r="AF24"/>
  <c r="AE24"/>
  <c r="AD24"/>
  <c r="AC24"/>
  <c r="AB24"/>
  <c r="AA24"/>
  <c r="Z24"/>
  <c r="Y24"/>
  <c r="X24"/>
  <c r="W24"/>
  <c r="V24"/>
  <c r="U24"/>
  <c r="T24"/>
  <c r="S24"/>
  <c r="AG23"/>
  <c r="AF23"/>
  <c r="AE23"/>
  <c r="AD23"/>
  <c r="AC23"/>
  <c r="AB23"/>
  <c r="AA23"/>
  <c r="Z23"/>
  <c r="Y23"/>
  <c r="X23"/>
  <c r="W23"/>
  <c r="V23"/>
  <c r="U23"/>
  <c r="T23"/>
  <c r="S23"/>
  <c r="AG22"/>
  <c r="AF22"/>
  <c r="AE22"/>
  <c r="AD22"/>
  <c r="AC22"/>
  <c r="AB22"/>
  <c r="AA22"/>
  <c r="Z22"/>
  <c r="Y22"/>
  <c r="X22"/>
  <c r="W22"/>
  <c r="V22"/>
  <c r="U22"/>
  <c r="T22"/>
  <c r="S22"/>
  <c r="AG21"/>
  <c r="AF21"/>
  <c r="AE21"/>
  <c r="AD21"/>
  <c r="AC21"/>
  <c r="Y21"/>
  <c r="X21"/>
  <c r="W21"/>
  <c r="V21"/>
  <c r="U21"/>
  <c r="T21"/>
  <c r="S21"/>
  <c r="AG20"/>
  <c r="AF20"/>
  <c r="AE20"/>
  <c r="AD20"/>
  <c r="AC20"/>
  <c r="Y20"/>
  <c r="X20"/>
  <c r="W20"/>
  <c r="V20"/>
  <c r="U20"/>
  <c r="T20"/>
  <c r="S20"/>
  <c r="AG19"/>
  <c r="AF19"/>
  <c r="AE19"/>
  <c r="AD19"/>
  <c r="AC19"/>
  <c r="Y19"/>
  <c r="X19"/>
  <c r="W19"/>
  <c r="V19"/>
  <c r="U19"/>
  <c r="T19"/>
  <c r="S19"/>
  <c r="AA87" i="31"/>
  <c r="Z87"/>
  <c r="Y87"/>
  <c r="X87"/>
  <c r="W87"/>
  <c r="V87"/>
  <c r="U87"/>
  <c r="T87"/>
  <c r="S87"/>
  <c r="R87"/>
  <c r="Q87"/>
  <c r="P87"/>
  <c r="AA86"/>
  <c r="Z86"/>
  <c r="Y86"/>
  <c r="X86"/>
  <c r="W86"/>
  <c r="V86"/>
  <c r="U86"/>
  <c r="T86"/>
  <c r="S86"/>
  <c r="R86"/>
  <c r="Q86"/>
  <c r="P86"/>
  <c r="AA85"/>
  <c r="Z85"/>
  <c r="Y85"/>
  <c r="X85"/>
  <c r="W85"/>
  <c r="V85"/>
  <c r="U85"/>
  <c r="T85"/>
  <c r="S85"/>
  <c r="R85"/>
  <c r="Q85"/>
  <c r="P85"/>
  <c r="AA84"/>
  <c r="Z84"/>
  <c r="Y84"/>
  <c r="X84"/>
  <c r="W84"/>
  <c r="V84"/>
  <c r="U84"/>
  <c r="T84"/>
  <c r="S84"/>
  <c r="R84"/>
  <c r="Q84"/>
  <c r="P84"/>
  <c r="AA83"/>
  <c r="Z83"/>
  <c r="Y83"/>
  <c r="X83"/>
  <c r="W83"/>
  <c r="V83"/>
  <c r="U83"/>
  <c r="T83"/>
  <c r="S83"/>
  <c r="R83"/>
  <c r="Q83"/>
  <c r="P83"/>
  <c r="AA82"/>
  <c r="Z82"/>
  <c r="Y82"/>
  <c r="X82"/>
  <c r="W82"/>
  <c r="V82"/>
  <c r="U82"/>
  <c r="T82"/>
  <c r="S82"/>
  <c r="R82"/>
  <c r="Q82"/>
  <c r="P82"/>
  <c r="AA81"/>
  <c r="Z81"/>
  <c r="Y81"/>
  <c r="X81"/>
  <c r="W81"/>
  <c r="V81"/>
  <c r="U81"/>
  <c r="T81"/>
  <c r="S81"/>
  <c r="R81"/>
  <c r="Q81"/>
  <c r="P81"/>
  <c r="AA80"/>
  <c r="Z80"/>
  <c r="Y80"/>
  <c r="X80"/>
  <c r="S80"/>
  <c r="R80"/>
  <c r="Q80"/>
  <c r="P80"/>
  <c r="AA79"/>
  <c r="Z79"/>
  <c r="Y79"/>
  <c r="X79"/>
  <c r="S79"/>
  <c r="R79"/>
  <c r="Q79"/>
  <c r="P79"/>
  <c r="AA78"/>
  <c r="Z78"/>
  <c r="Y78"/>
  <c r="X78"/>
  <c r="S78"/>
  <c r="R78"/>
  <c r="Q78"/>
  <c r="P78"/>
  <c r="AA77"/>
  <c r="Z77"/>
  <c r="Y77"/>
  <c r="X77"/>
  <c r="S77"/>
  <c r="R77"/>
  <c r="Q77"/>
  <c r="P77"/>
  <c r="AA71"/>
  <c r="Z71"/>
  <c r="Y71"/>
  <c r="X71"/>
  <c r="W71"/>
  <c r="V71"/>
  <c r="U71"/>
  <c r="T71"/>
  <c r="S71"/>
  <c r="R71"/>
  <c r="Q71"/>
  <c r="P71"/>
  <c r="AA70"/>
  <c r="Z70"/>
  <c r="Y70"/>
  <c r="X70"/>
  <c r="W70"/>
  <c r="V70"/>
  <c r="U70"/>
  <c r="T70"/>
  <c r="S70"/>
  <c r="R70"/>
  <c r="Q70"/>
  <c r="P70"/>
  <c r="AA69"/>
  <c r="Z69"/>
  <c r="Y69"/>
  <c r="X69"/>
  <c r="W69"/>
  <c r="V69"/>
  <c r="U69"/>
  <c r="T69"/>
  <c r="S69"/>
  <c r="R69"/>
  <c r="Q69"/>
  <c r="P69"/>
  <c r="AA68"/>
  <c r="Z68"/>
  <c r="Y68"/>
  <c r="X68"/>
  <c r="W68"/>
  <c r="V68"/>
  <c r="U68"/>
  <c r="T68"/>
  <c r="S68"/>
  <c r="R68"/>
  <c r="Q68"/>
  <c r="P68"/>
  <c r="AA67"/>
  <c r="Z67"/>
  <c r="Y67"/>
  <c r="X67"/>
  <c r="W67"/>
  <c r="V67"/>
  <c r="U67"/>
  <c r="T67"/>
  <c r="S67"/>
  <c r="R67"/>
  <c r="Q67"/>
  <c r="P67"/>
  <c r="AA66"/>
  <c r="Z66"/>
  <c r="Y66"/>
  <c r="X66"/>
  <c r="W66"/>
  <c r="V66"/>
  <c r="U66"/>
  <c r="T66"/>
  <c r="S66"/>
  <c r="R66"/>
  <c r="Q66"/>
  <c r="P66"/>
  <c r="AA65"/>
  <c r="Z65"/>
  <c r="Y65"/>
  <c r="X65"/>
  <c r="W65"/>
  <c r="V65"/>
  <c r="U65"/>
  <c r="T65"/>
  <c r="S65"/>
  <c r="R65"/>
  <c r="Q65"/>
  <c r="P65"/>
  <c r="AA64"/>
  <c r="Z64"/>
  <c r="Y64"/>
  <c r="X64"/>
  <c r="W64"/>
  <c r="V64"/>
  <c r="U64"/>
  <c r="T64"/>
  <c r="S64"/>
  <c r="R64"/>
  <c r="Q64"/>
  <c r="P64"/>
  <c r="AA63"/>
  <c r="Z63"/>
  <c r="Y63"/>
  <c r="X63"/>
  <c r="W63"/>
  <c r="V63"/>
  <c r="U63"/>
  <c r="T63"/>
  <c r="S63"/>
  <c r="R63"/>
  <c r="Q63"/>
  <c r="P63"/>
  <c r="AA62"/>
  <c r="Z62"/>
  <c r="Y62"/>
  <c r="X62"/>
  <c r="W62"/>
  <c r="V62"/>
  <c r="U62"/>
  <c r="T62"/>
  <c r="S62"/>
  <c r="R62"/>
  <c r="Q62"/>
  <c r="P62"/>
  <c r="AA61"/>
  <c r="Z61"/>
  <c r="Y61"/>
  <c r="X61"/>
  <c r="W61"/>
  <c r="V61"/>
  <c r="U61"/>
  <c r="T61"/>
  <c r="S61"/>
  <c r="R61"/>
  <c r="Q61"/>
  <c r="P61"/>
  <c r="AA54"/>
  <c r="Z54"/>
  <c r="Y54"/>
  <c r="X54"/>
  <c r="W54"/>
  <c r="V54"/>
  <c r="U54"/>
  <c r="T54"/>
  <c r="S54"/>
  <c r="R54"/>
  <c r="Q54"/>
  <c r="P54"/>
  <c r="AA53"/>
  <c r="Z53"/>
  <c r="Y53"/>
  <c r="X53"/>
  <c r="W53"/>
  <c r="V53"/>
  <c r="U53"/>
  <c r="T53"/>
  <c r="AA52"/>
  <c r="Z52"/>
  <c r="Y52"/>
  <c r="X52"/>
  <c r="W52"/>
  <c r="V52"/>
  <c r="U52"/>
  <c r="T52"/>
  <c r="S52"/>
  <c r="R52"/>
  <c r="Q52"/>
  <c r="P52"/>
  <c r="AA51"/>
  <c r="Z51"/>
  <c r="Y51"/>
  <c r="X51"/>
  <c r="W51"/>
  <c r="V51"/>
  <c r="U51"/>
  <c r="T51"/>
  <c r="S51"/>
  <c r="R51"/>
  <c r="Q51"/>
  <c r="P51"/>
  <c r="AA50"/>
  <c r="Z50"/>
  <c r="Y50"/>
  <c r="X50"/>
  <c r="W50"/>
  <c r="V50"/>
  <c r="U50"/>
  <c r="T50"/>
  <c r="S50"/>
  <c r="R50"/>
  <c r="Q50"/>
  <c r="P50"/>
  <c r="AA49"/>
  <c r="Z49"/>
  <c r="Y49"/>
  <c r="X49"/>
  <c r="W49"/>
  <c r="V49"/>
  <c r="U49"/>
  <c r="T49"/>
  <c r="S49"/>
  <c r="R49"/>
  <c r="Q49"/>
  <c r="P49"/>
  <c r="AA48"/>
  <c r="Z48"/>
  <c r="Y48"/>
  <c r="X48"/>
  <c r="W48"/>
  <c r="V48"/>
  <c r="U48"/>
  <c r="T48"/>
  <c r="S48"/>
  <c r="R48"/>
  <c r="Q48"/>
  <c r="P48"/>
  <c r="AA47"/>
  <c r="Z47"/>
  <c r="Y47"/>
  <c r="X47"/>
  <c r="W47"/>
  <c r="V47"/>
  <c r="U47"/>
  <c r="T47"/>
  <c r="S47"/>
  <c r="R47"/>
  <c r="Q47"/>
  <c r="P47"/>
  <c r="AA46"/>
  <c r="Z46"/>
  <c r="Y46"/>
  <c r="X46"/>
  <c r="S46"/>
  <c r="R46"/>
  <c r="Q46"/>
  <c r="P46"/>
  <c r="AA45"/>
  <c r="Z45"/>
  <c r="Y45"/>
  <c r="X45"/>
  <c r="S45"/>
  <c r="R45"/>
  <c r="Q45"/>
  <c r="P45"/>
  <c r="AA44"/>
  <c r="Z44"/>
  <c r="Y44"/>
  <c r="X44"/>
  <c r="S44"/>
  <c r="R44"/>
  <c r="Q44"/>
  <c r="P44"/>
  <c r="AA42"/>
  <c r="Z42"/>
  <c r="Y42"/>
  <c r="X42"/>
  <c r="W42"/>
  <c r="V42"/>
  <c r="U42"/>
  <c r="T42"/>
  <c r="S42"/>
  <c r="R42"/>
  <c r="Q42"/>
  <c r="P42"/>
  <c r="AA41"/>
  <c r="Z41"/>
  <c r="Y41"/>
  <c r="X41"/>
  <c r="W41"/>
  <c r="V41"/>
  <c r="U41"/>
  <c r="T41"/>
  <c r="AA40"/>
  <c r="Z40"/>
  <c r="Y40"/>
  <c r="X40"/>
  <c r="W40"/>
  <c r="V40"/>
  <c r="U40"/>
  <c r="T40"/>
  <c r="S40"/>
  <c r="R40"/>
  <c r="Q40"/>
  <c r="P40"/>
  <c r="AA39"/>
  <c r="Z39"/>
  <c r="Y39"/>
  <c r="X39"/>
  <c r="W39"/>
  <c r="V39"/>
  <c r="U39"/>
  <c r="T39"/>
  <c r="S39"/>
  <c r="R39"/>
  <c r="Q39"/>
  <c r="P39"/>
  <c r="AA38"/>
  <c r="Z38"/>
  <c r="Y38"/>
  <c r="X38"/>
  <c r="W38"/>
  <c r="V38"/>
  <c r="U38"/>
  <c r="T38"/>
  <c r="S38"/>
  <c r="R38"/>
  <c r="Q38"/>
  <c r="P38"/>
  <c r="AA37"/>
  <c r="Z37"/>
  <c r="Y37"/>
  <c r="X37"/>
  <c r="W37"/>
  <c r="V37"/>
  <c r="U37"/>
  <c r="T37"/>
  <c r="S37"/>
  <c r="R37"/>
  <c r="Q37"/>
  <c r="P37"/>
  <c r="AA36"/>
  <c r="Z36"/>
  <c r="Y36"/>
  <c r="X36"/>
  <c r="W36"/>
  <c r="V36"/>
  <c r="U36"/>
  <c r="T36"/>
  <c r="S36"/>
  <c r="R36"/>
  <c r="Q36"/>
  <c r="P36"/>
  <c r="AA35"/>
  <c r="Z35"/>
  <c r="Y35"/>
  <c r="X35"/>
  <c r="W35"/>
  <c r="V35"/>
  <c r="U35"/>
  <c r="T35"/>
  <c r="S35"/>
  <c r="R35"/>
  <c r="Q35"/>
  <c r="P35"/>
  <c r="AA34"/>
  <c r="Z34"/>
  <c r="Y34"/>
  <c r="X34"/>
  <c r="S34"/>
  <c r="R34"/>
  <c r="Q34"/>
  <c r="P34"/>
  <c r="AA33"/>
  <c r="Z33"/>
  <c r="Y33"/>
  <c r="X33"/>
  <c r="S33"/>
  <c r="R33"/>
  <c r="Q33"/>
  <c r="P33"/>
  <c r="AA32"/>
  <c r="Y32"/>
  <c r="X32"/>
  <c r="S32"/>
  <c r="Q32"/>
  <c r="P32"/>
  <c r="AA30"/>
  <c r="Z30"/>
  <c r="Y30"/>
  <c r="X30"/>
  <c r="W30"/>
  <c r="V30"/>
  <c r="U30"/>
  <c r="T30"/>
  <c r="S30"/>
  <c r="R30"/>
  <c r="Q30"/>
  <c r="P30"/>
  <c r="AA29"/>
  <c r="Z29"/>
  <c r="Y29"/>
  <c r="X29"/>
  <c r="W29"/>
  <c r="V29"/>
  <c r="U29"/>
  <c r="T29"/>
  <c r="AA28"/>
  <c r="Z28"/>
  <c r="Y28"/>
  <c r="X28"/>
  <c r="W28"/>
  <c r="V28"/>
  <c r="U28"/>
  <c r="T28"/>
  <c r="S28"/>
  <c r="R28"/>
  <c r="Q28"/>
  <c r="P28"/>
  <c r="AA27"/>
  <c r="Z27"/>
  <c r="Y27"/>
  <c r="X27"/>
  <c r="W27"/>
  <c r="V27"/>
  <c r="U27"/>
  <c r="T27"/>
  <c r="S27"/>
  <c r="R27"/>
  <c r="Q27"/>
  <c r="P27"/>
  <c r="AA26"/>
  <c r="Z26"/>
  <c r="Y26"/>
  <c r="X26"/>
  <c r="W26"/>
  <c r="V26"/>
  <c r="U26"/>
  <c r="T26"/>
  <c r="S26"/>
  <c r="R26"/>
  <c r="Q26"/>
  <c r="P26"/>
  <c r="AA25"/>
  <c r="Z25"/>
  <c r="Y25"/>
  <c r="X25"/>
  <c r="W25"/>
  <c r="V25"/>
  <c r="U25"/>
  <c r="T25"/>
  <c r="S25"/>
  <c r="R25"/>
  <c r="Q25"/>
  <c r="P25"/>
  <c r="AA24"/>
  <c r="Z24"/>
  <c r="Y24"/>
  <c r="X24"/>
  <c r="W24"/>
  <c r="V24"/>
  <c r="U24"/>
  <c r="T24"/>
  <c r="S24"/>
  <c r="R24"/>
  <c r="Q24"/>
  <c r="P24"/>
  <c r="AA23"/>
  <c r="Z23"/>
  <c r="Y23"/>
  <c r="X23"/>
  <c r="W23"/>
  <c r="V23"/>
  <c r="U23"/>
  <c r="T23"/>
  <c r="S23"/>
  <c r="R23"/>
  <c r="Q23"/>
  <c r="P23"/>
  <c r="AA22"/>
  <c r="Z22"/>
  <c r="Y22"/>
  <c r="X22"/>
  <c r="S22"/>
  <c r="R22"/>
  <c r="Q22"/>
  <c r="P22"/>
  <c r="AA21"/>
  <c r="Z21"/>
  <c r="Y21"/>
  <c r="X21"/>
  <c r="S21"/>
  <c r="R21"/>
  <c r="Q21"/>
  <c r="P21"/>
  <c r="AA20"/>
  <c r="Z20"/>
  <c r="Y20"/>
  <c r="X20"/>
  <c r="S20"/>
  <c r="R20"/>
  <c r="Q20"/>
  <c r="P20"/>
  <c r="AG29" i="30" l="1"/>
  <c r="AF29"/>
  <c r="AE29"/>
  <c r="AD29"/>
  <c r="AC29"/>
  <c r="AB29"/>
  <c r="AA29"/>
  <c r="Z29"/>
  <c r="Y29"/>
  <c r="X29"/>
  <c r="W29"/>
  <c r="V29"/>
  <c r="U29"/>
  <c r="T29"/>
  <c r="S29"/>
  <c r="AG28"/>
  <c r="AF28"/>
  <c r="AE28"/>
  <c r="AD28"/>
  <c r="AC28"/>
  <c r="AB28"/>
  <c r="AA28"/>
  <c r="Z28"/>
  <c r="Y28"/>
  <c r="X28"/>
  <c r="W28"/>
  <c r="V28"/>
  <c r="U28"/>
  <c r="T28"/>
  <c r="S28"/>
  <c r="AG27"/>
  <c r="AF27"/>
  <c r="AE27"/>
  <c r="AD27"/>
  <c r="AC27"/>
  <c r="AB27"/>
  <c r="AA27"/>
  <c r="Z27"/>
  <c r="Y27"/>
  <c r="X27"/>
  <c r="W27"/>
  <c r="V27"/>
  <c r="U27"/>
  <c r="T27"/>
  <c r="S27"/>
  <c r="AG26"/>
  <c r="AF26"/>
  <c r="AE26"/>
  <c r="AD26"/>
  <c r="AC26"/>
  <c r="AB26"/>
  <c r="AA26"/>
  <c r="Z26"/>
  <c r="Y26"/>
  <c r="X26"/>
  <c r="W26"/>
  <c r="V26"/>
  <c r="U26"/>
  <c r="T26"/>
  <c r="S26"/>
  <c r="AG25"/>
  <c r="AF25"/>
  <c r="AE25"/>
  <c r="AD25"/>
  <c r="AC25"/>
  <c r="AB25"/>
  <c r="AA25"/>
  <c r="Z25"/>
  <c r="Y25"/>
  <c r="X25"/>
  <c r="W25"/>
  <c r="V25"/>
  <c r="U25"/>
  <c r="T25"/>
  <c r="S25"/>
  <c r="AG24"/>
  <c r="AF24"/>
  <c r="AE24"/>
  <c r="AD24"/>
  <c r="AC24"/>
  <c r="AB24"/>
  <c r="AA24"/>
  <c r="Z24"/>
  <c r="Y24"/>
  <c r="X24"/>
  <c r="W24"/>
  <c r="V24"/>
  <c r="U24"/>
  <c r="T24"/>
  <c r="S24"/>
  <c r="AG23"/>
  <c r="AF23"/>
  <c r="AE23"/>
  <c r="AD23"/>
  <c r="AC23"/>
  <c r="AB23"/>
  <c r="AA23"/>
  <c r="Z23"/>
  <c r="Y23"/>
  <c r="X23"/>
  <c r="W23"/>
  <c r="V23"/>
  <c r="U23"/>
  <c r="T23"/>
  <c r="S23"/>
  <c r="AG22"/>
  <c r="AF22"/>
  <c r="AE22"/>
  <c r="AD22"/>
  <c r="AC22"/>
  <c r="AB22"/>
  <c r="AA22"/>
  <c r="Z22"/>
  <c r="Y22"/>
  <c r="X22"/>
  <c r="W22"/>
  <c r="V22"/>
  <c r="U22"/>
  <c r="T22"/>
  <c r="S22"/>
  <c r="AG21"/>
  <c r="AF21"/>
  <c r="AE21"/>
  <c r="AD21"/>
  <c r="AC21"/>
  <c r="AB21"/>
  <c r="AA21"/>
  <c r="Z21"/>
  <c r="Y21"/>
  <c r="X21"/>
  <c r="W21"/>
  <c r="V21"/>
  <c r="U21"/>
  <c r="T21"/>
  <c r="S21"/>
  <c r="AG20"/>
  <c r="AF20"/>
  <c r="AE20"/>
  <c r="AD20"/>
  <c r="AC20"/>
  <c r="AB20"/>
  <c r="AA20"/>
  <c r="Z20"/>
  <c r="Y20"/>
  <c r="X20"/>
  <c r="W20"/>
  <c r="V20"/>
  <c r="U20"/>
  <c r="T20"/>
  <c r="S20"/>
  <c r="AG19"/>
  <c r="AF19"/>
  <c r="AE19"/>
  <c r="AD19"/>
  <c r="AC19"/>
  <c r="AB19"/>
  <c r="AA19"/>
  <c r="Z19"/>
  <c r="Y19"/>
  <c r="X19"/>
  <c r="W19"/>
  <c r="V19"/>
  <c r="U19"/>
  <c r="T19"/>
  <c r="S19"/>
  <c r="AA87" i="29"/>
  <c r="Z87"/>
  <c r="Y87"/>
  <c r="X87"/>
  <c r="W87"/>
  <c r="V87"/>
  <c r="U87"/>
  <c r="T87"/>
  <c r="S87"/>
  <c r="R87"/>
  <c r="Q87"/>
  <c r="P87"/>
  <c r="AA86"/>
  <c r="Z86"/>
  <c r="Y86"/>
  <c r="X86"/>
  <c r="W86"/>
  <c r="V86"/>
  <c r="U86"/>
  <c r="T86"/>
  <c r="S86"/>
  <c r="R86"/>
  <c r="Q86"/>
  <c r="P86"/>
  <c r="AA85"/>
  <c r="Z85"/>
  <c r="Y85"/>
  <c r="X85"/>
  <c r="W85"/>
  <c r="V85"/>
  <c r="U85"/>
  <c r="T85"/>
  <c r="S85"/>
  <c r="R85"/>
  <c r="Q85"/>
  <c r="P85"/>
  <c r="AA84"/>
  <c r="Z84"/>
  <c r="Y84"/>
  <c r="X84"/>
  <c r="W84"/>
  <c r="V84"/>
  <c r="U84"/>
  <c r="T84"/>
  <c r="S84"/>
  <c r="R84"/>
  <c r="Q84"/>
  <c r="P84"/>
  <c r="AA83"/>
  <c r="Z83"/>
  <c r="Y83"/>
  <c r="X83"/>
  <c r="W83"/>
  <c r="V83"/>
  <c r="U83"/>
  <c r="T83"/>
  <c r="S83"/>
  <c r="R83"/>
  <c r="Q83"/>
  <c r="P83"/>
  <c r="AA82"/>
  <c r="Z82"/>
  <c r="Y82"/>
  <c r="X82"/>
  <c r="W82"/>
  <c r="V82"/>
  <c r="U82"/>
  <c r="T82"/>
  <c r="S82"/>
  <c r="R82"/>
  <c r="Q82"/>
  <c r="P82"/>
  <c r="AA81"/>
  <c r="Z81"/>
  <c r="Y81"/>
  <c r="X81"/>
  <c r="W81"/>
  <c r="V81"/>
  <c r="U81"/>
  <c r="T81"/>
  <c r="S81"/>
  <c r="R81"/>
  <c r="Q81"/>
  <c r="P81"/>
  <c r="AA80"/>
  <c r="Z80"/>
  <c r="Y80"/>
  <c r="X80"/>
  <c r="W80"/>
  <c r="V80"/>
  <c r="U80"/>
  <c r="T80"/>
  <c r="S80"/>
  <c r="R80"/>
  <c r="Q80"/>
  <c r="P80"/>
  <c r="AA79"/>
  <c r="Z79"/>
  <c r="Y79"/>
  <c r="X79"/>
  <c r="W79"/>
  <c r="V79"/>
  <c r="U79"/>
  <c r="T79"/>
  <c r="S79"/>
  <c r="R79"/>
  <c r="Q79"/>
  <c r="P79"/>
  <c r="AA78"/>
  <c r="Z78"/>
  <c r="Y78"/>
  <c r="X78"/>
  <c r="W78"/>
  <c r="V78"/>
  <c r="U78"/>
  <c r="T78"/>
  <c r="S78"/>
  <c r="R78"/>
  <c r="Q78"/>
  <c r="P78"/>
  <c r="AA77"/>
  <c r="Z77"/>
  <c r="Y77"/>
  <c r="X77"/>
  <c r="W77"/>
  <c r="V77"/>
  <c r="U77"/>
  <c r="T77"/>
  <c r="S77"/>
  <c r="R77"/>
  <c r="Q77"/>
  <c r="P77"/>
  <c r="AA71"/>
  <c r="Z71"/>
  <c r="Y71"/>
  <c r="X71"/>
  <c r="W71"/>
  <c r="V71"/>
  <c r="U71"/>
  <c r="T71"/>
  <c r="S71"/>
  <c r="R71"/>
  <c r="Q71"/>
  <c r="P71"/>
  <c r="AA70"/>
  <c r="Z70"/>
  <c r="Y70"/>
  <c r="X70"/>
  <c r="W70"/>
  <c r="V70"/>
  <c r="U70"/>
  <c r="T70"/>
  <c r="S70"/>
  <c r="R70"/>
  <c r="Q70"/>
  <c r="P70"/>
  <c r="AA69"/>
  <c r="Z69"/>
  <c r="Y69"/>
  <c r="X69"/>
  <c r="W69"/>
  <c r="V69"/>
  <c r="U69"/>
  <c r="T69"/>
  <c r="S69"/>
  <c r="R69"/>
  <c r="Q69"/>
  <c r="P69"/>
  <c r="AA68"/>
  <c r="Z68"/>
  <c r="Y68"/>
  <c r="X68"/>
  <c r="W68"/>
  <c r="V68"/>
  <c r="U68"/>
  <c r="T68"/>
  <c r="S68"/>
  <c r="R68"/>
  <c r="Q68"/>
  <c r="P68"/>
  <c r="AA67"/>
  <c r="Z67"/>
  <c r="Y67"/>
  <c r="X67"/>
  <c r="W67"/>
  <c r="V67"/>
  <c r="U67"/>
  <c r="T67"/>
  <c r="S67"/>
  <c r="R67"/>
  <c r="Q67"/>
  <c r="P67"/>
  <c r="AA66"/>
  <c r="Z66"/>
  <c r="Y66"/>
  <c r="X66"/>
  <c r="W66"/>
  <c r="V66"/>
  <c r="U66"/>
  <c r="T66"/>
  <c r="S66"/>
  <c r="R66"/>
  <c r="Q66"/>
  <c r="P66"/>
  <c r="AA65"/>
  <c r="Z65"/>
  <c r="Y65"/>
  <c r="X65"/>
  <c r="W65"/>
  <c r="V65"/>
  <c r="U65"/>
  <c r="T65"/>
  <c r="S65"/>
  <c r="R65"/>
  <c r="Q65"/>
  <c r="P65"/>
  <c r="AA64"/>
  <c r="Z64"/>
  <c r="Y64"/>
  <c r="X64"/>
  <c r="W64"/>
  <c r="V64"/>
  <c r="U64"/>
  <c r="T64"/>
  <c r="S64"/>
  <c r="R64"/>
  <c r="Q64"/>
  <c r="P64"/>
  <c r="AA63"/>
  <c r="Z63"/>
  <c r="Y63"/>
  <c r="X63"/>
  <c r="W63"/>
  <c r="V63"/>
  <c r="U63"/>
  <c r="T63"/>
  <c r="S63"/>
  <c r="R63"/>
  <c r="Q63"/>
  <c r="P63"/>
  <c r="AA62"/>
  <c r="Z62"/>
  <c r="Y62"/>
  <c r="X62"/>
  <c r="W62"/>
  <c r="V62"/>
  <c r="U62"/>
  <c r="T62"/>
  <c r="S62"/>
  <c r="R62"/>
  <c r="Q62"/>
  <c r="P62"/>
  <c r="AA61"/>
  <c r="Z61"/>
  <c r="Y61"/>
  <c r="X61"/>
  <c r="W61"/>
  <c r="V61"/>
  <c r="U61"/>
  <c r="T61"/>
  <c r="S61"/>
  <c r="R61"/>
  <c r="Q61"/>
  <c r="P61"/>
  <c r="AA54"/>
  <c r="Z54"/>
  <c r="Y54"/>
  <c r="X54"/>
  <c r="W54"/>
  <c r="V54"/>
  <c r="U54"/>
  <c r="T54"/>
  <c r="S54"/>
  <c r="R54"/>
  <c r="Q54"/>
  <c r="P54"/>
  <c r="AA53"/>
  <c r="Z53"/>
  <c r="Y53"/>
  <c r="X53"/>
  <c r="W53"/>
  <c r="V53"/>
  <c r="U53"/>
  <c r="T53"/>
  <c r="S53"/>
  <c r="R53"/>
  <c r="Q53"/>
  <c r="P53"/>
  <c r="AA52"/>
  <c r="Z52"/>
  <c r="Y52"/>
  <c r="X52"/>
  <c r="W52"/>
  <c r="V52"/>
  <c r="U52"/>
  <c r="T52"/>
  <c r="S52"/>
  <c r="R52"/>
  <c r="Q52"/>
  <c r="P52"/>
  <c r="AA51"/>
  <c r="Z51"/>
  <c r="Y51"/>
  <c r="X51"/>
  <c r="W51"/>
  <c r="V51"/>
  <c r="U51"/>
  <c r="T51"/>
  <c r="S51"/>
  <c r="R51"/>
  <c r="Q51"/>
  <c r="P51"/>
  <c r="AA50"/>
  <c r="Z50"/>
  <c r="Y50"/>
  <c r="X50"/>
  <c r="W50"/>
  <c r="V50"/>
  <c r="U50"/>
  <c r="T50"/>
  <c r="S50"/>
  <c r="R50"/>
  <c r="Q50"/>
  <c r="P50"/>
  <c r="AA49"/>
  <c r="Z49"/>
  <c r="Y49"/>
  <c r="X49"/>
  <c r="W49"/>
  <c r="V49"/>
  <c r="U49"/>
  <c r="T49"/>
  <c r="S49"/>
  <c r="R49"/>
  <c r="Q49"/>
  <c r="P49"/>
  <c r="AA48"/>
  <c r="Z48"/>
  <c r="Y48"/>
  <c r="X48"/>
  <c r="W48"/>
  <c r="V48"/>
  <c r="U48"/>
  <c r="T48"/>
  <c r="S48"/>
  <c r="R48"/>
  <c r="Q48"/>
  <c r="P48"/>
  <c r="AA47"/>
  <c r="Z47"/>
  <c r="Y47"/>
  <c r="X47"/>
  <c r="W47"/>
  <c r="V47"/>
  <c r="U47"/>
  <c r="T47"/>
  <c r="S47"/>
  <c r="R47"/>
  <c r="Q47"/>
  <c r="P47"/>
  <c r="AA46"/>
  <c r="Z46"/>
  <c r="Y46"/>
  <c r="X46"/>
  <c r="W46"/>
  <c r="V46"/>
  <c r="U46"/>
  <c r="T46"/>
  <c r="S46"/>
  <c r="R46"/>
  <c r="Q46"/>
  <c r="P46"/>
  <c r="AA45"/>
  <c r="Z45"/>
  <c r="Y45"/>
  <c r="X45"/>
  <c r="W45"/>
  <c r="V45"/>
  <c r="U45"/>
  <c r="T45"/>
  <c r="S45"/>
  <c r="R45"/>
  <c r="Q45"/>
  <c r="P45"/>
  <c r="AA44"/>
  <c r="Z44"/>
  <c r="Y44"/>
  <c r="X44"/>
  <c r="W44"/>
  <c r="V44"/>
  <c r="U44"/>
  <c r="T44"/>
  <c r="S44"/>
  <c r="R44"/>
  <c r="Q44"/>
  <c r="P44"/>
  <c r="AA42"/>
  <c r="Z42"/>
  <c r="Y42"/>
  <c r="X42"/>
  <c r="W42"/>
  <c r="V42"/>
  <c r="U42"/>
  <c r="T42"/>
  <c r="S42"/>
  <c r="R42"/>
  <c r="Q42"/>
  <c r="P42"/>
  <c r="AA41"/>
  <c r="Z41"/>
  <c r="Y41"/>
  <c r="X41"/>
  <c r="W41"/>
  <c r="V41"/>
  <c r="U41"/>
  <c r="T41"/>
  <c r="S41"/>
  <c r="R41"/>
  <c r="Q41"/>
  <c r="P41"/>
  <c r="AA40"/>
  <c r="Z40"/>
  <c r="Y40"/>
  <c r="X40"/>
  <c r="W40"/>
  <c r="V40"/>
  <c r="U40"/>
  <c r="T40"/>
  <c r="S40"/>
  <c r="R40"/>
  <c r="Q40"/>
  <c r="P40"/>
  <c r="AA39"/>
  <c r="Z39"/>
  <c r="Y39"/>
  <c r="X39"/>
  <c r="W39"/>
  <c r="V39"/>
  <c r="U39"/>
  <c r="T39"/>
  <c r="S39"/>
  <c r="R39"/>
  <c r="Q39"/>
  <c r="P39"/>
  <c r="AA38"/>
  <c r="Z38"/>
  <c r="Y38"/>
  <c r="X38"/>
  <c r="W38"/>
  <c r="V38"/>
  <c r="U38"/>
  <c r="T38"/>
  <c r="S38"/>
  <c r="R38"/>
  <c r="Q38"/>
  <c r="P38"/>
  <c r="AA37"/>
  <c r="Z37"/>
  <c r="Y37"/>
  <c r="X37"/>
  <c r="W37"/>
  <c r="V37"/>
  <c r="U37"/>
  <c r="T37"/>
  <c r="S37"/>
  <c r="R37"/>
  <c r="Q37"/>
  <c r="P37"/>
  <c r="AA36"/>
  <c r="Z36"/>
  <c r="Y36"/>
  <c r="X36"/>
  <c r="W36"/>
  <c r="V36"/>
  <c r="U36"/>
  <c r="T36"/>
  <c r="S36"/>
  <c r="R36"/>
  <c r="Q36"/>
  <c r="P36"/>
  <c r="AA35"/>
  <c r="Z35"/>
  <c r="Y35"/>
  <c r="X35"/>
  <c r="W35"/>
  <c r="V35"/>
  <c r="U35"/>
  <c r="T35"/>
  <c r="S35"/>
  <c r="R35"/>
  <c r="Q35"/>
  <c r="P35"/>
  <c r="AA34"/>
  <c r="Z34"/>
  <c r="Y34"/>
  <c r="X34"/>
  <c r="W34"/>
  <c r="V34"/>
  <c r="U34"/>
  <c r="T34"/>
  <c r="S34"/>
  <c r="R34"/>
  <c r="Q34"/>
  <c r="P34"/>
  <c r="AA33"/>
  <c r="Z33"/>
  <c r="Y33"/>
  <c r="X33"/>
  <c r="W33"/>
  <c r="V33"/>
  <c r="U33"/>
  <c r="T33"/>
  <c r="S33"/>
  <c r="R33"/>
  <c r="Q33"/>
  <c r="P33"/>
  <c r="AA32"/>
  <c r="Z32"/>
  <c r="Y32"/>
  <c r="X32"/>
  <c r="W32"/>
  <c r="V32"/>
  <c r="U32"/>
  <c r="T32"/>
  <c r="S32"/>
  <c r="R32"/>
  <c r="Q32"/>
  <c r="P32"/>
  <c r="AA30"/>
  <c r="Z30"/>
  <c r="Y30"/>
  <c r="X30"/>
  <c r="W30"/>
  <c r="V30"/>
  <c r="U30"/>
  <c r="T30"/>
  <c r="S30"/>
  <c r="R30"/>
  <c r="Q30"/>
  <c r="P30"/>
  <c r="AA29"/>
  <c r="Z29"/>
  <c r="Y29"/>
  <c r="X29"/>
  <c r="W29"/>
  <c r="V29"/>
  <c r="U29"/>
  <c r="T29"/>
  <c r="S29"/>
  <c r="R29"/>
  <c r="Q29"/>
  <c r="P29"/>
  <c r="AA28"/>
  <c r="Z28"/>
  <c r="Y28"/>
  <c r="X28"/>
  <c r="W28"/>
  <c r="V28"/>
  <c r="U28"/>
  <c r="T28"/>
  <c r="S28"/>
  <c r="R28"/>
  <c r="Q28"/>
  <c r="P28"/>
  <c r="AA27"/>
  <c r="Z27"/>
  <c r="Y27"/>
  <c r="X27"/>
  <c r="W27"/>
  <c r="V27"/>
  <c r="U27"/>
  <c r="T27"/>
  <c r="S27"/>
  <c r="R27"/>
  <c r="Q27"/>
  <c r="P27"/>
  <c r="AA26"/>
  <c r="Z26"/>
  <c r="Y26"/>
  <c r="X26"/>
  <c r="W26"/>
  <c r="V26"/>
  <c r="U26"/>
  <c r="T26"/>
  <c r="S26"/>
  <c r="R26"/>
  <c r="Q26"/>
  <c r="P26"/>
  <c r="AA25"/>
  <c r="Z25"/>
  <c r="Y25"/>
  <c r="X25"/>
  <c r="W25"/>
  <c r="V25"/>
  <c r="U25"/>
  <c r="T25"/>
  <c r="S25"/>
  <c r="R25"/>
  <c r="Q25"/>
  <c r="P25"/>
  <c r="AA24"/>
  <c r="Z24"/>
  <c r="Y24"/>
  <c r="X24"/>
  <c r="W24"/>
  <c r="V24"/>
  <c r="U24"/>
  <c r="T24"/>
  <c r="S24"/>
  <c r="R24"/>
  <c r="Q24"/>
  <c r="P24"/>
  <c r="AA23"/>
  <c r="Z23"/>
  <c r="Y23"/>
  <c r="X23"/>
  <c r="W23"/>
  <c r="V23"/>
  <c r="U23"/>
  <c r="T23"/>
  <c r="S23"/>
  <c r="R23"/>
  <c r="Q23"/>
  <c r="P23"/>
  <c r="AA22"/>
  <c r="Z22"/>
  <c r="Y22"/>
  <c r="X22"/>
  <c r="W22"/>
  <c r="V22"/>
  <c r="U22"/>
  <c r="T22"/>
  <c r="S22"/>
  <c r="R22"/>
  <c r="Q22"/>
  <c r="P22"/>
  <c r="AA21"/>
  <c r="Z21"/>
  <c r="Y21"/>
  <c r="X21"/>
  <c r="W21"/>
  <c r="V21"/>
  <c r="U21"/>
  <c r="T21"/>
  <c r="S21"/>
  <c r="R21"/>
  <c r="Q21"/>
  <c r="P21"/>
  <c r="AA20"/>
  <c r="Z20"/>
  <c r="Y20"/>
  <c r="X20"/>
  <c r="W20"/>
  <c r="V20"/>
  <c r="U20"/>
  <c r="T20"/>
  <c r="S20"/>
  <c r="R20"/>
  <c r="Q20"/>
  <c r="P20"/>
  <c r="AG29" i="28" l="1"/>
  <c r="AF29"/>
  <c r="AE29"/>
  <c r="AD29"/>
  <c r="AC29"/>
  <c r="AB29"/>
  <c r="AA29"/>
  <c r="Z29"/>
  <c r="Y29"/>
  <c r="X29"/>
  <c r="W29"/>
  <c r="V29"/>
  <c r="U29"/>
  <c r="T29"/>
  <c r="S29"/>
  <c r="AG28"/>
  <c r="AF28"/>
  <c r="AE28"/>
  <c r="AD28"/>
  <c r="AC28"/>
  <c r="AB28"/>
  <c r="AA28"/>
  <c r="Z28"/>
  <c r="Y28"/>
  <c r="X28"/>
  <c r="W28"/>
  <c r="V28"/>
  <c r="U28"/>
  <c r="T28"/>
  <c r="S28"/>
  <c r="AG27"/>
  <c r="AF27"/>
  <c r="AE27"/>
  <c r="AD27"/>
  <c r="AC27"/>
  <c r="AB27"/>
  <c r="AA27"/>
  <c r="Z27"/>
  <c r="Y27"/>
  <c r="X27"/>
  <c r="W27"/>
  <c r="V27"/>
  <c r="U27"/>
  <c r="T27"/>
  <c r="S27"/>
  <c r="AG26"/>
  <c r="AF26"/>
  <c r="AE26"/>
  <c r="AD26"/>
  <c r="AC26"/>
  <c r="AB26"/>
  <c r="AA26"/>
  <c r="Z26"/>
  <c r="Y26"/>
  <c r="X26"/>
  <c r="W26"/>
  <c r="V26"/>
  <c r="U26"/>
  <c r="T26"/>
  <c r="S26"/>
  <c r="AG25"/>
  <c r="AF25"/>
  <c r="AE25"/>
  <c r="AD25"/>
  <c r="AC25"/>
  <c r="AB25"/>
  <c r="AA25"/>
  <c r="Z25"/>
  <c r="Y25"/>
  <c r="X25"/>
  <c r="W25"/>
  <c r="V25"/>
  <c r="U25"/>
  <c r="T25"/>
  <c r="S25"/>
  <c r="AG24"/>
  <c r="AF24"/>
  <c r="AE24"/>
  <c r="AD24"/>
  <c r="AC24"/>
  <c r="AB24"/>
  <c r="AA24"/>
  <c r="Z24"/>
  <c r="Y24"/>
  <c r="X24"/>
  <c r="W24"/>
  <c r="V24"/>
  <c r="U24"/>
  <c r="T24"/>
  <c r="S24"/>
  <c r="AG23"/>
  <c r="AF23"/>
  <c r="AE23"/>
  <c r="AD23"/>
  <c r="AC23"/>
  <c r="AB23"/>
  <c r="AA23"/>
  <c r="Z23"/>
  <c r="Y23"/>
  <c r="X23"/>
  <c r="W23"/>
  <c r="V23"/>
  <c r="U23"/>
  <c r="T23"/>
  <c r="S23"/>
  <c r="AG22"/>
  <c r="AF22"/>
  <c r="AE22"/>
  <c r="AD22"/>
  <c r="AC22"/>
  <c r="AB22"/>
  <c r="AA22"/>
  <c r="Z22"/>
  <c r="Y22"/>
  <c r="X22"/>
  <c r="W22"/>
  <c r="V22"/>
  <c r="U22"/>
  <c r="T22"/>
  <c r="S22"/>
  <c r="AG21"/>
  <c r="AF21"/>
  <c r="AE21"/>
  <c r="AD21"/>
  <c r="AC21"/>
  <c r="AB21"/>
  <c r="AA21"/>
  <c r="Z21"/>
  <c r="Y21"/>
  <c r="X21"/>
  <c r="W21"/>
  <c r="V21"/>
  <c r="U21"/>
  <c r="T21"/>
  <c r="S21"/>
  <c r="AG20"/>
  <c r="AF20"/>
  <c r="AE20"/>
  <c r="AD20"/>
  <c r="AC20"/>
  <c r="Y20"/>
  <c r="X20"/>
  <c r="W20"/>
  <c r="V20"/>
  <c r="U20"/>
  <c r="T20"/>
  <c r="S20"/>
  <c r="AG19"/>
  <c r="AF19"/>
  <c r="AE19"/>
  <c r="AD19"/>
  <c r="AC19"/>
  <c r="AB19"/>
  <c r="AA19"/>
  <c r="Z19"/>
  <c r="Y19"/>
  <c r="X19"/>
  <c r="W19"/>
  <c r="V19"/>
  <c r="U19"/>
  <c r="T19"/>
  <c r="S19"/>
  <c r="AA87" i="27"/>
  <c r="Z87"/>
  <c r="Y87"/>
  <c r="X87"/>
  <c r="W87"/>
  <c r="V87"/>
  <c r="U87"/>
  <c r="T87"/>
  <c r="S87"/>
  <c r="R87"/>
  <c r="Q87"/>
  <c r="P87"/>
  <c r="AA86"/>
  <c r="Z86"/>
  <c r="Y86"/>
  <c r="X86"/>
  <c r="W86"/>
  <c r="V86"/>
  <c r="U86"/>
  <c r="T86"/>
  <c r="S86"/>
  <c r="R86"/>
  <c r="Q86"/>
  <c r="P86"/>
  <c r="AA85"/>
  <c r="Z85"/>
  <c r="Y85"/>
  <c r="X85"/>
  <c r="W85"/>
  <c r="V85"/>
  <c r="U85"/>
  <c r="T85"/>
  <c r="S85"/>
  <c r="R85"/>
  <c r="Q85"/>
  <c r="P85"/>
  <c r="AA84"/>
  <c r="Z84"/>
  <c r="Y84"/>
  <c r="X84"/>
  <c r="W84"/>
  <c r="V84"/>
  <c r="U84"/>
  <c r="T84"/>
  <c r="S84"/>
  <c r="R84"/>
  <c r="Q84"/>
  <c r="P84"/>
  <c r="AA83"/>
  <c r="Z83"/>
  <c r="Y83"/>
  <c r="X83"/>
  <c r="W83"/>
  <c r="V83"/>
  <c r="U83"/>
  <c r="T83"/>
  <c r="S83"/>
  <c r="R83"/>
  <c r="Q83"/>
  <c r="P83"/>
  <c r="AA82"/>
  <c r="Z82"/>
  <c r="Y82"/>
  <c r="X82"/>
  <c r="W82"/>
  <c r="V82"/>
  <c r="U82"/>
  <c r="T82"/>
  <c r="S82"/>
  <c r="R82"/>
  <c r="Q82"/>
  <c r="P82"/>
  <c r="AA81"/>
  <c r="Z81"/>
  <c r="Y81"/>
  <c r="X81"/>
  <c r="W81"/>
  <c r="V81"/>
  <c r="U81"/>
  <c r="T81"/>
  <c r="S81"/>
  <c r="R81"/>
  <c r="Q81"/>
  <c r="P81"/>
  <c r="AA80"/>
  <c r="Z80"/>
  <c r="Y80"/>
  <c r="X80"/>
  <c r="W80"/>
  <c r="V80"/>
  <c r="U80"/>
  <c r="T80"/>
  <c r="S80"/>
  <c r="R80"/>
  <c r="Q80"/>
  <c r="P80"/>
  <c r="AA79"/>
  <c r="Z79"/>
  <c r="Y79"/>
  <c r="X79"/>
  <c r="W79"/>
  <c r="V79"/>
  <c r="U79"/>
  <c r="T79"/>
  <c r="S79"/>
  <c r="R79"/>
  <c r="Q79"/>
  <c r="P79"/>
  <c r="AA78"/>
  <c r="Z78"/>
  <c r="Y78"/>
  <c r="X78"/>
  <c r="W78"/>
  <c r="V78"/>
  <c r="U78"/>
  <c r="T78"/>
  <c r="S78"/>
  <c r="R78"/>
  <c r="Q78"/>
  <c r="P78"/>
  <c r="AA77"/>
  <c r="Z77"/>
  <c r="Y77"/>
  <c r="X77"/>
  <c r="W77"/>
  <c r="V77"/>
  <c r="U77"/>
  <c r="T77"/>
  <c r="S77"/>
  <c r="R77"/>
  <c r="Q77"/>
  <c r="P77"/>
  <c r="AA71"/>
  <c r="Z71"/>
  <c r="Y71"/>
  <c r="X71"/>
  <c r="W71"/>
  <c r="V71"/>
  <c r="U71"/>
  <c r="T71"/>
  <c r="S71"/>
  <c r="R71"/>
  <c r="Q71"/>
  <c r="P71"/>
  <c r="AA70"/>
  <c r="Z70"/>
  <c r="Y70"/>
  <c r="X70"/>
  <c r="W70"/>
  <c r="V70"/>
  <c r="U70"/>
  <c r="T70"/>
  <c r="S70"/>
  <c r="R70"/>
  <c r="Q70"/>
  <c r="P70"/>
  <c r="AA69"/>
  <c r="Z69"/>
  <c r="Y69"/>
  <c r="X69"/>
  <c r="W69"/>
  <c r="V69"/>
  <c r="U69"/>
  <c r="T69"/>
  <c r="S69"/>
  <c r="R69"/>
  <c r="Q69"/>
  <c r="P69"/>
  <c r="AA68"/>
  <c r="Z68"/>
  <c r="Y68"/>
  <c r="X68"/>
  <c r="W68"/>
  <c r="V68"/>
  <c r="U68"/>
  <c r="T68"/>
  <c r="S68"/>
  <c r="R68"/>
  <c r="Q68"/>
  <c r="P68"/>
  <c r="AA67"/>
  <c r="Z67"/>
  <c r="Y67"/>
  <c r="X67"/>
  <c r="W67"/>
  <c r="V67"/>
  <c r="U67"/>
  <c r="T67"/>
  <c r="S67"/>
  <c r="R67"/>
  <c r="Q67"/>
  <c r="P67"/>
  <c r="AA66"/>
  <c r="Z66"/>
  <c r="Y66"/>
  <c r="X66"/>
  <c r="W66"/>
  <c r="V66"/>
  <c r="U66"/>
  <c r="T66"/>
  <c r="S66"/>
  <c r="R66"/>
  <c r="Q66"/>
  <c r="P66"/>
  <c r="AA65"/>
  <c r="Z65"/>
  <c r="Y65"/>
  <c r="X65"/>
  <c r="W65"/>
  <c r="V65"/>
  <c r="U65"/>
  <c r="T65"/>
  <c r="S65"/>
  <c r="R65"/>
  <c r="Q65"/>
  <c r="P65"/>
  <c r="AA64"/>
  <c r="Z64"/>
  <c r="Y64"/>
  <c r="X64"/>
  <c r="W64"/>
  <c r="V64"/>
  <c r="U64"/>
  <c r="T64"/>
  <c r="S64"/>
  <c r="R64"/>
  <c r="Q64"/>
  <c r="P64"/>
  <c r="AA63"/>
  <c r="Z63"/>
  <c r="Y63"/>
  <c r="X63"/>
  <c r="W63"/>
  <c r="V63"/>
  <c r="U63"/>
  <c r="T63"/>
  <c r="S63"/>
  <c r="R63"/>
  <c r="Q63"/>
  <c r="P63"/>
  <c r="AA62"/>
  <c r="Z62"/>
  <c r="Y62"/>
  <c r="X62"/>
  <c r="W62"/>
  <c r="V62"/>
  <c r="U62"/>
  <c r="T62"/>
  <c r="S62"/>
  <c r="R62"/>
  <c r="Q62"/>
  <c r="P62"/>
  <c r="AA61"/>
  <c r="Z61"/>
  <c r="Y61"/>
  <c r="X61"/>
  <c r="W61"/>
  <c r="V61"/>
  <c r="U61"/>
  <c r="T61"/>
  <c r="S61"/>
  <c r="R61"/>
  <c r="Q61"/>
  <c r="P61"/>
  <c r="AA54"/>
  <c r="Z54"/>
  <c r="Y54"/>
  <c r="X54"/>
  <c r="W54"/>
  <c r="V54"/>
  <c r="U54"/>
  <c r="T54"/>
  <c r="S54"/>
  <c r="R54"/>
  <c r="Q54"/>
  <c r="P54"/>
  <c r="AA53"/>
  <c r="Z53"/>
  <c r="Y53"/>
  <c r="X53"/>
  <c r="W53"/>
  <c r="V53"/>
  <c r="U53"/>
  <c r="T53"/>
  <c r="S53"/>
  <c r="R53"/>
  <c r="Q53"/>
  <c r="P53"/>
  <c r="AA52"/>
  <c r="Z52"/>
  <c r="Y52"/>
  <c r="X52"/>
  <c r="W52"/>
  <c r="V52"/>
  <c r="U52"/>
  <c r="T52"/>
  <c r="S52"/>
  <c r="R52"/>
  <c r="Q52"/>
  <c r="P52"/>
  <c r="AA51"/>
  <c r="Z51"/>
  <c r="Y51"/>
  <c r="X51"/>
  <c r="W51"/>
  <c r="V51"/>
  <c r="U51"/>
  <c r="T51"/>
  <c r="S51"/>
  <c r="R51"/>
  <c r="Q51"/>
  <c r="P51"/>
  <c r="AA50"/>
  <c r="Z50"/>
  <c r="Y50"/>
  <c r="X50"/>
  <c r="W50"/>
  <c r="V50"/>
  <c r="U50"/>
  <c r="T50"/>
  <c r="S50"/>
  <c r="R50"/>
  <c r="Q50"/>
  <c r="P50"/>
  <c r="AA49"/>
  <c r="Z49"/>
  <c r="Y49"/>
  <c r="X49"/>
  <c r="W49"/>
  <c r="V49"/>
  <c r="U49"/>
  <c r="T49"/>
  <c r="S49"/>
  <c r="R49"/>
  <c r="Q49"/>
  <c r="P49"/>
  <c r="AA48"/>
  <c r="Z48"/>
  <c r="Y48"/>
  <c r="X48"/>
  <c r="W48"/>
  <c r="V48"/>
  <c r="U48"/>
  <c r="T48"/>
  <c r="S48"/>
  <c r="R48"/>
  <c r="Q48"/>
  <c r="P48"/>
  <c r="AA47"/>
  <c r="Z47"/>
  <c r="Y47"/>
  <c r="X47"/>
  <c r="W47"/>
  <c r="V47"/>
  <c r="U47"/>
  <c r="T47"/>
  <c r="S47"/>
  <c r="R47"/>
  <c r="Q47"/>
  <c r="P47"/>
  <c r="AA46"/>
  <c r="Z46"/>
  <c r="Y46"/>
  <c r="X46"/>
  <c r="W46"/>
  <c r="V46"/>
  <c r="U46"/>
  <c r="T46"/>
  <c r="S46"/>
  <c r="R46"/>
  <c r="Q46"/>
  <c r="P46"/>
  <c r="AA45"/>
  <c r="Z45"/>
  <c r="Y45"/>
  <c r="X45"/>
  <c r="S45"/>
  <c r="R45"/>
  <c r="Q45"/>
  <c r="P45"/>
  <c r="AA44"/>
  <c r="Z44"/>
  <c r="Y44"/>
  <c r="X44"/>
  <c r="W44"/>
  <c r="V44"/>
  <c r="U44"/>
  <c r="T44"/>
  <c r="S44"/>
  <c r="R44"/>
  <c r="Q44"/>
  <c r="P44"/>
  <c r="AA42"/>
  <c r="Z42"/>
  <c r="Y42"/>
  <c r="X42"/>
  <c r="W42"/>
  <c r="V42"/>
  <c r="U42"/>
  <c r="T42"/>
  <c r="S42"/>
  <c r="R42"/>
  <c r="Q42"/>
  <c r="P42"/>
  <c r="AA41"/>
  <c r="Z41"/>
  <c r="Y41"/>
  <c r="X41"/>
  <c r="W41"/>
  <c r="V41"/>
  <c r="U41"/>
  <c r="T41"/>
  <c r="S41"/>
  <c r="R41"/>
  <c r="Q41"/>
  <c r="P41"/>
  <c r="AA40"/>
  <c r="Z40"/>
  <c r="Y40"/>
  <c r="X40"/>
  <c r="W40"/>
  <c r="V40"/>
  <c r="U40"/>
  <c r="T40"/>
  <c r="S40"/>
  <c r="R40"/>
  <c r="Q40"/>
  <c r="P40"/>
  <c r="AA39"/>
  <c r="Z39"/>
  <c r="Y39"/>
  <c r="X39"/>
  <c r="W39"/>
  <c r="V39"/>
  <c r="U39"/>
  <c r="T39"/>
  <c r="S39"/>
  <c r="R39"/>
  <c r="Q39"/>
  <c r="P39"/>
  <c r="AA38"/>
  <c r="Z38"/>
  <c r="Y38"/>
  <c r="X38"/>
  <c r="W38"/>
  <c r="V38"/>
  <c r="U38"/>
  <c r="T38"/>
  <c r="S38"/>
  <c r="R38"/>
  <c r="Q38"/>
  <c r="P38"/>
  <c r="AA37"/>
  <c r="Z37"/>
  <c r="Y37"/>
  <c r="X37"/>
  <c r="W37"/>
  <c r="V37"/>
  <c r="U37"/>
  <c r="T37"/>
  <c r="S37"/>
  <c r="R37"/>
  <c r="Q37"/>
  <c r="P37"/>
  <c r="AA36"/>
  <c r="Z36"/>
  <c r="Y36"/>
  <c r="X36"/>
  <c r="W36"/>
  <c r="V36"/>
  <c r="U36"/>
  <c r="T36"/>
  <c r="S36"/>
  <c r="R36"/>
  <c r="Q36"/>
  <c r="P36"/>
  <c r="AA35"/>
  <c r="Z35"/>
  <c r="Y35"/>
  <c r="X35"/>
  <c r="W35"/>
  <c r="V35"/>
  <c r="U35"/>
  <c r="T35"/>
  <c r="S35"/>
  <c r="R35"/>
  <c r="Q35"/>
  <c r="P35"/>
  <c r="AA34"/>
  <c r="Z34"/>
  <c r="Y34"/>
  <c r="X34"/>
  <c r="W34"/>
  <c r="V34"/>
  <c r="U34"/>
  <c r="T34"/>
  <c r="S34"/>
  <c r="R34"/>
  <c r="Q34"/>
  <c r="P34"/>
  <c r="AA33"/>
  <c r="Z33"/>
  <c r="Y33"/>
  <c r="X33"/>
  <c r="S33"/>
  <c r="R33"/>
  <c r="Q33"/>
  <c r="P33"/>
  <c r="AA32"/>
  <c r="Z32"/>
  <c r="Y32"/>
  <c r="X32"/>
  <c r="W32"/>
  <c r="V32"/>
  <c r="U32"/>
  <c r="T32"/>
  <c r="S32"/>
  <c r="R32"/>
  <c r="Q32"/>
  <c r="P32"/>
  <c r="AA30"/>
  <c r="Z30"/>
  <c r="Y30"/>
  <c r="X30"/>
  <c r="W30"/>
  <c r="V30"/>
  <c r="U30"/>
  <c r="T30"/>
  <c r="S30"/>
  <c r="R30"/>
  <c r="Q30"/>
  <c r="P30"/>
  <c r="AA29"/>
  <c r="Z29"/>
  <c r="Y29"/>
  <c r="X29"/>
  <c r="W29"/>
  <c r="V29"/>
  <c r="U29"/>
  <c r="T29"/>
  <c r="S29"/>
  <c r="R29"/>
  <c r="Q29"/>
  <c r="P29"/>
  <c r="AA28"/>
  <c r="Z28"/>
  <c r="Y28"/>
  <c r="X28"/>
  <c r="W28"/>
  <c r="V28"/>
  <c r="U28"/>
  <c r="T28"/>
  <c r="S28"/>
  <c r="R28"/>
  <c r="Q28"/>
  <c r="P28"/>
  <c r="AA27"/>
  <c r="Z27"/>
  <c r="Y27"/>
  <c r="X27"/>
  <c r="W27"/>
  <c r="V27"/>
  <c r="U27"/>
  <c r="T27"/>
  <c r="S27"/>
  <c r="R27"/>
  <c r="Q27"/>
  <c r="P27"/>
  <c r="AA26"/>
  <c r="Z26"/>
  <c r="Y26"/>
  <c r="X26"/>
  <c r="W26"/>
  <c r="V26"/>
  <c r="U26"/>
  <c r="T26"/>
  <c r="S26"/>
  <c r="R26"/>
  <c r="Q26"/>
  <c r="P26"/>
  <c r="AA25"/>
  <c r="Z25"/>
  <c r="Y25"/>
  <c r="X25"/>
  <c r="W25"/>
  <c r="V25"/>
  <c r="U25"/>
  <c r="T25"/>
  <c r="S25"/>
  <c r="R25"/>
  <c r="Q25"/>
  <c r="P25"/>
  <c r="AA24"/>
  <c r="Z24"/>
  <c r="Y24"/>
  <c r="X24"/>
  <c r="W24"/>
  <c r="V24"/>
  <c r="U24"/>
  <c r="T24"/>
  <c r="S24"/>
  <c r="R24"/>
  <c r="Q24"/>
  <c r="P24"/>
  <c r="AA23"/>
  <c r="Z23"/>
  <c r="Y23"/>
  <c r="X23"/>
  <c r="W23"/>
  <c r="V23"/>
  <c r="U23"/>
  <c r="T23"/>
  <c r="S23"/>
  <c r="R23"/>
  <c r="Q23"/>
  <c r="P23"/>
  <c r="AA22"/>
  <c r="Z22"/>
  <c r="Y22"/>
  <c r="X22"/>
  <c r="W22"/>
  <c r="V22"/>
  <c r="U22"/>
  <c r="T22"/>
  <c r="S22"/>
  <c r="R22"/>
  <c r="Q22"/>
  <c r="P22"/>
  <c r="AA21"/>
  <c r="Z21"/>
  <c r="Y21"/>
  <c r="X21"/>
  <c r="S21"/>
  <c r="R21"/>
  <c r="Q21"/>
  <c r="P21"/>
  <c r="AA20"/>
  <c r="Z20"/>
  <c r="Y20"/>
  <c r="X20"/>
  <c r="W20"/>
  <c r="V20"/>
  <c r="U20"/>
  <c r="T20"/>
  <c r="S20"/>
  <c r="R20"/>
  <c r="Q20"/>
  <c r="P20"/>
  <c r="AG29" i="24" l="1"/>
  <c r="AF29"/>
  <c r="AE29"/>
  <c r="AD29"/>
  <c r="AC29"/>
  <c r="AB29"/>
  <c r="AA29"/>
  <c r="Z29"/>
  <c r="Y29"/>
  <c r="X29"/>
  <c r="W29"/>
  <c r="V29"/>
  <c r="U29"/>
  <c r="T29"/>
  <c r="S29"/>
  <c r="AG28"/>
  <c r="AF28"/>
  <c r="AE28"/>
  <c r="AD28"/>
  <c r="AC28"/>
  <c r="AB28"/>
  <c r="AA28"/>
  <c r="Z28"/>
  <c r="Y28"/>
  <c r="X28"/>
  <c r="T28"/>
  <c r="S28"/>
  <c r="AG27"/>
  <c r="AF27"/>
  <c r="AE27"/>
  <c r="AD27"/>
  <c r="AC27"/>
  <c r="AB27"/>
  <c r="AA27"/>
  <c r="Z27"/>
  <c r="Y27"/>
  <c r="X27"/>
  <c r="T27"/>
  <c r="S27"/>
  <c r="AG26"/>
  <c r="AF26"/>
  <c r="AE26"/>
  <c r="AD26"/>
  <c r="AC26"/>
  <c r="Y26"/>
  <c r="X26"/>
  <c r="W26"/>
  <c r="V26"/>
  <c r="U26"/>
  <c r="T26"/>
  <c r="S26"/>
  <c r="AG25"/>
  <c r="AF25"/>
  <c r="AE25"/>
  <c r="AD25"/>
  <c r="AC25"/>
  <c r="AB25"/>
  <c r="AA25"/>
  <c r="Z25"/>
  <c r="Y25"/>
  <c r="X25"/>
  <c r="W25"/>
  <c r="V25"/>
  <c r="U25"/>
  <c r="T25"/>
  <c r="S25"/>
  <c r="AG24"/>
  <c r="AF24"/>
  <c r="AE24"/>
  <c r="AD24"/>
  <c r="AC24"/>
  <c r="Y24"/>
  <c r="X24"/>
  <c r="W24"/>
  <c r="V24"/>
  <c r="U24"/>
  <c r="T24"/>
  <c r="S24"/>
  <c r="AG23"/>
  <c r="AF23"/>
  <c r="AE23"/>
  <c r="AD23"/>
  <c r="AC23"/>
  <c r="Y23"/>
  <c r="X23"/>
  <c r="W23"/>
  <c r="V23"/>
  <c r="U23"/>
  <c r="T23"/>
  <c r="S23"/>
  <c r="AG22"/>
  <c r="AF22"/>
  <c r="AE22"/>
  <c r="AD22"/>
  <c r="AC22"/>
  <c r="Y22"/>
  <c r="X22"/>
  <c r="W22"/>
  <c r="V22"/>
  <c r="U22"/>
  <c r="T22"/>
  <c r="S22"/>
  <c r="AG21"/>
  <c r="AF21"/>
  <c r="AE21"/>
  <c r="AD21"/>
  <c r="AC21"/>
  <c r="Y21"/>
  <c r="X21"/>
  <c r="W21"/>
  <c r="V21"/>
  <c r="U21"/>
  <c r="T21"/>
  <c r="S21"/>
  <c r="AD20"/>
  <c r="AC20"/>
  <c r="Y20"/>
  <c r="X20"/>
  <c r="T20"/>
  <c r="S20"/>
  <c r="AD19"/>
  <c r="AC19"/>
  <c r="Y19"/>
  <c r="X19"/>
  <c r="T19"/>
  <c r="S19"/>
  <c r="AA54" i="23"/>
  <c r="Z54"/>
  <c r="Y54"/>
  <c r="X54"/>
  <c r="W54"/>
  <c r="V54"/>
  <c r="U54"/>
  <c r="T54"/>
  <c r="S54"/>
  <c r="R54"/>
  <c r="Q54"/>
  <c r="P54"/>
  <c r="AA53"/>
  <c r="Z53"/>
  <c r="Y53"/>
  <c r="X53"/>
  <c r="W53"/>
  <c r="V53"/>
  <c r="U53"/>
  <c r="T53"/>
  <c r="AA52"/>
  <c r="Z52"/>
  <c r="Y52"/>
  <c r="X52"/>
  <c r="W52"/>
  <c r="V52"/>
  <c r="U52"/>
  <c r="T52"/>
  <c r="AA51"/>
  <c r="Z51"/>
  <c r="Y51"/>
  <c r="X51"/>
  <c r="S51"/>
  <c r="R51"/>
  <c r="Q51"/>
  <c r="P51"/>
  <c r="AA50"/>
  <c r="Z50"/>
  <c r="Y50"/>
  <c r="X50"/>
  <c r="W50"/>
  <c r="V50"/>
  <c r="U50"/>
  <c r="T50"/>
  <c r="S50"/>
  <c r="R50"/>
  <c r="Q50"/>
  <c r="P50"/>
  <c r="AA49"/>
  <c r="Z49"/>
  <c r="Y49"/>
  <c r="X49"/>
  <c r="S49"/>
  <c r="R49"/>
  <c r="Q49"/>
  <c r="P49"/>
  <c r="AA48"/>
  <c r="Z48"/>
  <c r="Y48"/>
  <c r="X48"/>
  <c r="S48"/>
  <c r="R48"/>
  <c r="Q48"/>
  <c r="P48"/>
  <c r="AA47"/>
  <c r="Z47"/>
  <c r="Y47"/>
  <c r="X47"/>
  <c r="S47"/>
  <c r="R47"/>
  <c r="Q47"/>
  <c r="P47"/>
  <c r="AA46"/>
  <c r="Z46"/>
  <c r="Y46"/>
  <c r="X46"/>
  <c r="S46"/>
  <c r="R46"/>
  <c r="Q46"/>
  <c r="P46"/>
  <c r="AA42"/>
  <c r="Z42"/>
  <c r="Y42"/>
  <c r="X42"/>
  <c r="W42"/>
  <c r="V42"/>
  <c r="U42"/>
  <c r="T42"/>
  <c r="S42"/>
  <c r="R42"/>
  <c r="Q42"/>
  <c r="P42"/>
  <c r="AA41"/>
  <c r="Z41"/>
  <c r="Y41"/>
  <c r="X41"/>
  <c r="W41"/>
  <c r="V41"/>
  <c r="U41"/>
  <c r="T41"/>
  <c r="AA40"/>
  <c r="Z40"/>
  <c r="Y40"/>
  <c r="X40"/>
  <c r="W40"/>
  <c r="V40"/>
  <c r="U40"/>
  <c r="T40"/>
  <c r="AA39"/>
  <c r="Z39"/>
  <c r="Y39"/>
  <c r="X39"/>
  <c r="S39"/>
  <c r="R39"/>
  <c r="Q39"/>
  <c r="P39"/>
  <c r="AA38"/>
  <c r="Z38"/>
  <c r="Y38"/>
  <c r="X38"/>
  <c r="W38"/>
  <c r="V38"/>
  <c r="U38"/>
  <c r="T38"/>
  <c r="S38"/>
  <c r="R38"/>
  <c r="Q38"/>
  <c r="P38"/>
  <c r="AA37"/>
  <c r="Z37"/>
  <c r="Y37"/>
  <c r="X37"/>
  <c r="S37"/>
  <c r="R37"/>
  <c r="Q37"/>
  <c r="P37"/>
  <c r="AA36"/>
  <c r="Z36"/>
  <c r="Y36"/>
  <c r="X36"/>
  <c r="S36"/>
  <c r="R36"/>
  <c r="Q36"/>
  <c r="P36"/>
  <c r="AA35"/>
  <c r="Z35"/>
  <c r="Y35"/>
  <c r="X35"/>
  <c r="S35"/>
  <c r="R35"/>
  <c r="Q35"/>
  <c r="P35"/>
  <c r="AA34"/>
  <c r="Z34"/>
  <c r="Y34"/>
  <c r="X34"/>
  <c r="S34"/>
  <c r="R34"/>
  <c r="Q34"/>
  <c r="P34"/>
  <c r="AA30"/>
  <c r="Z30"/>
  <c r="Y30"/>
  <c r="X30"/>
  <c r="W30"/>
  <c r="V30"/>
  <c r="U30"/>
  <c r="T30"/>
  <c r="S30"/>
  <c r="R30"/>
  <c r="Q30"/>
  <c r="P30"/>
  <c r="AA29"/>
  <c r="Z29"/>
  <c r="Y29"/>
  <c r="X29"/>
  <c r="W29"/>
  <c r="V29"/>
  <c r="U29"/>
  <c r="T29"/>
  <c r="AA28"/>
  <c r="Z28"/>
  <c r="Y28"/>
  <c r="X28"/>
  <c r="W28"/>
  <c r="V28"/>
  <c r="U28"/>
  <c r="T28"/>
  <c r="AA27"/>
  <c r="Z27"/>
  <c r="Y27"/>
  <c r="X27"/>
  <c r="S27"/>
  <c r="R27"/>
  <c r="Q27"/>
  <c r="P27"/>
  <c r="AA26"/>
  <c r="Z26"/>
  <c r="Y26"/>
  <c r="X26"/>
  <c r="W26"/>
  <c r="V26"/>
  <c r="U26"/>
  <c r="T26"/>
  <c r="S26"/>
  <c r="R26"/>
  <c r="Q26"/>
  <c r="P26"/>
  <c r="AA25"/>
  <c r="Z25"/>
  <c r="Y25"/>
  <c r="X25"/>
  <c r="S25"/>
  <c r="R25"/>
  <c r="Q25"/>
  <c r="P25"/>
  <c r="AA24"/>
  <c r="Z24"/>
  <c r="Y24"/>
  <c r="X24"/>
  <c r="S24"/>
  <c r="R24"/>
  <c r="Q24"/>
  <c r="P24"/>
  <c r="AA23"/>
  <c r="Z23"/>
  <c r="Y23"/>
  <c r="X23"/>
  <c r="S23"/>
  <c r="R23"/>
  <c r="Q23"/>
  <c r="P23"/>
  <c r="AA22"/>
  <c r="Z22"/>
  <c r="Y22"/>
  <c r="X22"/>
  <c r="S22"/>
  <c r="R22"/>
  <c r="Q22"/>
  <c r="P22"/>
  <c r="AG33" i="22" l="1"/>
  <c r="AF33"/>
  <c r="AE33"/>
  <c r="AD33"/>
  <c r="AC33"/>
  <c r="AB33"/>
  <c r="AA33"/>
  <c r="Z33"/>
  <c r="Y33"/>
  <c r="X33"/>
  <c r="W33"/>
  <c r="V33"/>
  <c r="U33"/>
  <c r="T33"/>
  <c r="S33"/>
  <c r="AG32"/>
  <c r="AF32"/>
  <c r="AE32"/>
  <c r="AD32"/>
  <c r="AC32"/>
  <c r="AB32"/>
  <c r="AA32"/>
  <c r="Z32"/>
  <c r="Y32"/>
  <c r="X32"/>
  <c r="W32"/>
  <c r="V32"/>
  <c r="U32"/>
  <c r="T32"/>
  <c r="S32"/>
  <c r="AG31"/>
  <c r="AF31"/>
  <c r="AE31"/>
  <c r="AD31"/>
  <c r="AC31"/>
  <c r="AB31"/>
  <c r="AA31"/>
  <c r="Z31"/>
  <c r="Y31"/>
  <c r="X31"/>
  <c r="W31"/>
  <c r="V31"/>
  <c r="U31"/>
  <c r="T31"/>
  <c r="S31"/>
  <c r="AG30"/>
  <c r="AF30"/>
  <c r="AE30"/>
  <c r="AD30"/>
  <c r="AC30"/>
  <c r="AB30"/>
  <c r="AA30"/>
  <c r="Z30"/>
  <c r="Y30"/>
  <c r="X30"/>
  <c r="W30"/>
  <c r="V30"/>
  <c r="U30"/>
  <c r="T30"/>
  <c r="S30"/>
  <c r="AG29"/>
  <c r="AF29"/>
  <c r="AE29"/>
  <c r="AD29"/>
  <c r="AC29"/>
  <c r="AB29"/>
  <c r="AA29"/>
  <c r="Z29"/>
  <c r="Y29"/>
  <c r="X29"/>
  <c r="W29"/>
  <c r="V29"/>
  <c r="U29"/>
  <c r="T29"/>
  <c r="S29"/>
  <c r="AG28"/>
  <c r="AF28"/>
  <c r="AE28"/>
  <c r="AD28"/>
  <c r="AC28"/>
  <c r="AB28"/>
  <c r="AA28"/>
  <c r="Z28"/>
  <c r="Y28"/>
  <c r="X28"/>
  <c r="W28"/>
  <c r="V28"/>
  <c r="U28"/>
  <c r="T28"/>
  <c r="S28"/>
  <c r="AG27"/>
  <c r="AF27"/>
  <c r="AE27"/>
  <c r="AD27"/>
  <c r="AC27"/>
  <c r="AB27"/>
  <c r="AA27"/>
  <c r="Z27"/>
  <c r="Y27"/>
  <c r="X27"/>
  <c r="W27"/>
  <c r="V27"/>
  <c r="U27"/>
  <c r="T27"/>
  <c r="S27"/>
  <c r="AG26"/>
  <c r="AF26"/>
  <c r="AE26"/>
  <c r="AD26"/>
  <c r="AC26"/>
  <c r="AB26"/>
  <c r="AA26"/>
  <c r="Z26"/>
  <c r="Y26"/>
  <c r="X26"/>
  <c r="W26"/>
  <c r="V26"/>
  <c r="U26"/>
  <c r="T26"/>
  <c r="S26"/>
  <c r="AG25"/>
  <c r="AF25"/>
  <c r="AE25"/>
  <c r="AD25"/>
  <c r="AC25"/>
  <c r="AB25"/>
  <c r="AA25"/>
  <c r="Z25"/>
  <c r="Y25"/>
  <c r="X25"/>
  <c r="W25"/>
  <c r="V25"/>
  <c r="U25"/>
  <c r="T25"/>
  <c r="S25"/>
  <c r="AG24"/>
  <c r="AF24"/>
  <c r="AE24"/>
  <c r="AD24"/>
  <c r="AC24"/>
  <c r="AB24"/>
  <c r="AA24"/>
  <c r="Z24"/>
  <c r="Y24"/>
  <c r="X24"/>
  <c r="W24"/>
  <c r="V24"/>
  <c r="U24"/>
  <c r="T24"/>
  <c r="S24"/>
  <c r="AG23"/>
  <c r="AF23"/>
  <c r="AE23"/>
  <c r="AD23"/>
  <c r="AC23"/>
  <c r="AB23"/>
  <c r="AA23"/>
  <c r="Z23"/>
  <c r="Y23"/>
  <c r="X23"/>
  <c r="W23"/>
  <c r="V23"/>
  <c r="U23"/>
  <c r="T23"/>
  <c r="S23"/>
  <c r="AA87" i="21"/>
  <c r="Z87"/>
  <c r="Y87"/>
  <c r="X87"/>
  <c r="W87"/>
  <c r="V87"/>
  <c r="U87"/>
  <c r="T87"/>
  <c r="S87"/>
  <c r="R87"/>
  <c r="Q87"/>
  <c r="P87"/>
  <c r="AA86"/>
  <c r="Z86"/>
  <c r="Y86"/>
  <c r="X86"/>
  <c r="W86"/>
  <c r="V86"/>
  <c r="U86"/>
  <c r="T86"/>
  <c r="S86"/>
  <c r="R86"/>
  <c r="Q86"/>
  <c r="P86"/>
  <c r="AA85"/>
  <c r="Z85"/>
  <c r="Y85"/>
  <c r="X85"/>
  <c r="W85"/>
  <c r="V85"/>
  <c r="U85"/>
  <c r="T85"/>
  <c r="S85"/>
  <c r="R85"/>
  <c r="Q85"/>
  <c r="P85"/>
  <c r="AA84"/>
  <c r="Z84"/>
  <c r="Y84"/>
  <c r="X84"/>
  <c r="W84"/>
  <c r="V84"/>
  <c r="U84"/>
  <c r="T84"/>
  <c r="S84"/>
  <c r="R84"/>
  <c r="Q84"/>
  <c r="P84"/>
  <c r="AA83"/>
  <c r="Z83"/>
  <c r="Y83"/>
  <c r="X83"/>
  <c r="W83"/>
  <c r="V83"/>
  <c r="U83"/>
  <c r="T83"/>
  <c r="S83"/>
  <c r="R83"/>
  <c r="Q83"/>
  <c r="P83"/>
  <c r="AA82"/>
  <c r="Z82"/>
  <c r="Y82"/>
  <c r="X82"/>
  <c r="W82"/>
  <c r="V82"/>
  <c r="U82"/>
  <c r="T82"/>
  <c r="S82"/>
  <c r="R82"/>
  <c r="Q82"/>
  <c r="P82"/>
  <c r="AA81"/>
  <c r="Z81"/>
  <c r="Y81"/>
  <c r="X81"/>
  <c r="W81"/>
  <c r="V81"/>
  <c r="U81"/>
  <c r="T81"/>
  <c r="S81"/>
  <c r="R81"/>
  <c r="Q81"/>
  <c r="P81"/>
  <c r="AA80"/>
  <c r="Z80"/>
  <c r="Y80"/>
  <c r="X80"/>
  <c r="W80"/>
  <c r="V80"/>
  <c r="U80"/>
  <c r="T80"/>
  <c r="S80"/>
  <c r="R80"/>
  <c r="Q80"/>
  <c r="P80"/>
  <c r="AA79"/>
  <c r="Z79"/>
  <c r="Y79"/>
  <c r="X79"/>
  <c r="W79"/>
  <c r="V79"/>
  <c r="U79"/>
  <c r="T79"/>
  <c r="S79"/>
  <c r="R79"/>
  <c r="Q79"/>
  <c r="P79"/>
  <c r="AA78"/>
  <c r="Z78"/>
  <c r="Y78"/>
  <c r="X78"/>
  <c r="W78"/>
  <c r="V78"/>
  <c r="U78"/>
  <c r="T78"/>
  <c r="S78"/>
  <c r="R78"/>
  <c r="Q78"/>
  <c r="P78"/>
  <c r="AA77"/>
  <c r="Z77"/>
  <c r="Y77"/>
  <c r="X77"/>
  <c r="W77"/>
  <c r="V77"/>
  <c r="U77"/>
  <c r="T77"/>
  <c r="S77"/>
  <c r="R77"/>
  <c r="Q77"/>
  <c r="P77"/>
  <c r="AA71"/>
  <c r="Z71"/>
  <c r="Y71"/>
  <c r="X71"/>
  <c r="W71"/>
  <c r="V71"/>
  <c r="U71"/>
  <c r="T71"/>
  <c r="S71"/>
  <c r="R71"/>
  <c r="Q71"/>
  <c r="P71"/>
  <c r="AA70"/>
  <c r="Z70"/>
  <c r="Y70"/>
  <c r="X70"/>
  <c r="W70"/>
  <c r="V70"/>
  <c r="U70"/>
  <c r="T70"/>
  <c r="S70"/>
  <c r="R70"/>
  <c r="Q70"/>
  <c r="P70"/>
  <c r="AA69"/>
  <c r="Z69"/>
  <c r="Y69"/>
  <c r="X69"/>
  <c r="W69"/>
  <c r="V69"/>
  <c r="U69"/>
  <c r="T69"/>
  <c r="S69"/>
  <c r="R69"/>
  <c r="Q69"/>
  <c r="P69"/>
  <c r="AA68"/>
  <c r="Z68"/>
  <c r="Y68"/>
  <c r="X68"/>
  <c r="W68"/>
  <c r="V68"/>
  <c r="U68"/>
  <c r="T68"/>
  <c r="S68"/>
  <c r="R68"/>
  <c r="Q68"/>
  <c r="P68"/>
  <c r="AA67"/>
  <c r="Z67"/>
  <c r="Y67"/>
  <c r="X67"/>
  <c r="W67"/>
  <c r="V67"/>
  <c r="U67"/>
  <c r="T67"/>
  <c r="S67"/>
  <c r="R67"/>
  <c r="Q67"/>
  <c r="P67"/>
  <c r="AA66"/>
  <c r="Z66"/>
  <c r="Y66"/>
  <c r="X66"/>
  <c r="W66"/>
  <c r="V66"/>
  <c r="U66"/>
  <c r="T66"/>
  <c r="S66"/>
  <c r="R66"/>
  <c r="Q66"/>
  <c r="P66"/>
  <c r="AA65"/>
  <c r="Z65"/>
  <c r="Y65"/>
  <c r="X65"/>
  <c r="W65"/>
  <c r="V65"/>
  <c r="U65"/>
  <c r="T65"/>
  <c r="S65"/>
  <c r="R65"/>
  <c r="Q65"/>
  <c r="P65"/>
  <c r="AA64"/>
  <c r="Z64"/>
  <c r="Y64"/>
  <c r="X64"/>
  <c r="W64"/>
  <c r="V64"/>
  <c r="U64"/>
  <c r="T64"/>
  <c r="S64"/>
  <c r="R64"/>
  <c r="Q64"/>
  <c r="P64"/>
  <c r="AA63"/>
  <c r="Z63"/>
  <c r="Y63"/>
  <c r="X63"/>
  <c r="W63"/>
  <c r="V63"/>
  <c r="U63"/>
  <c r="T63"/>
  <c r="S63"/>
  <c r="R63"/>
  <c r="Q63"/>
  <c r="P63"/>
  <c r="AA62"/>
  <c r="Z62"/>
  <c r="Y62"/>
  <c r="X62"/>
  <c r="W62"/>
  <c r="V62"/>
  <c r="U62"/>
  <c r="T62"/>
  <c r="S62"/>
  <c r="R62"/>
  <c r="Q62"/>
  <c r="P62"/>
  <c r="AA61"/>
  <c r="Z61"/>
  <c r="Y61"/>
  <c r="X61"/>
  <c r="W61"/>
  <c r="V61"/>
  <c r="U61"/>
  <c r="T61"/>
  <c r="S61"/>
  <c r="R61"/>
  <c r="Q61"/>
  <c r="P61"/>
  <c r="AA55"/>
  <c r="Z55"/>
  <c r="Y55"/>
  <c r="X55"/>
  <c r="W55"/>
  <c r="V55"/>
  <c r="U55"/>
  <c r="T55"/>
  <c r="S55"/>
  <c r="R55"/>
  <c r="Q55"/>
  <c r="P55"/>
  <c r="AA54"/>
  <c r="Z54"/>
  <c r="Y54"/>
  <c r="X54"/>
  <c r="W54"/>
  <c r="V54"/>
  <c r="U54"/>
  <c r="T54"/>
  <c r="S54"/>
  <c r="R54"/>
  <c r="Q54"/>
  <c r="P54"/>
  <c r="AA53"/>
  <c r="Z53"/>
  <c r="Y53"/>
  <c r="X53"/>
  <c r="W53"/>
  <c r="V53"/>
  <c r="U53"/>
  <c r="T53"/>
  <c r="S53"/>
  <c r="R53"/>
  <c r="Q53"/>
  <c r="P53"/>
  <c r="AA52"/>
  <c r="Z52"/>
  <c r="Y52"/>
  <c r="X52"/>
  <c r="W52"/>
  <c r="V52"/>
  <c r="U52"/>
  <c r="T52"/>
  <c r="S52"/>
  <c r="R52"/>
  <c r="Q52"/>
  <c r="P52"/>
  <c r="AA51"/>
  <c r="Z51"/>
  <c r="Y51"/>
  <c r="X51"/>
  <c r="W51"/>
  <c r="V51"/>
  <c r="U51"/>
  <c r="T51"/>
  <c r="S51"/>
  <c r="R51"/>
  <c r="Q51"/>
  <c r="P51"/>
  <c r="AA50"/>
  <c r="Z50"/>
  <c r="Y50"/>
  <c r="X50"/>
  <c r="W50"/>
  <c r="V50"/>
  <c r="U50"/>
  <c r="T50"/>
  <c r="S50"/>
  <c r="R50"/>
  <c r="Q50"/>
  <c r="P50"/>
  <c r="AA49"/>
  <c r="Z49"/>
  <c r="Y49"/>
  <c r="X49"/>
  <c r="W49"/>
  <c r="V49"/>
  <c r="U49"/>
  <c r="T49"/>
  <c r="S49"/>
  <c r="R49"/>
  <c r="Q49"/>
  <c r="P49"/>
  <c r="AA48"/>
  <c r="Z48"/>
  <c r="Y48"/>
  <c r="X48"/>
  <c r="W48"/>
  <c r="V48"/>
  <c r="U48"/>
  <c r="T48"/>
  <c r="S48"/>
  <c r="R48"/>
  <c r="Q48"/>
  <c r="P48"/>
  <c r="AA47"/>
  <c r="Z47"/>
  <c r="Y47"/>
  <c r="X47"/>
  <c r="W47"/>
  <c r="V47"/>
  <c r="U47"/>
  <c r="T47"/>
  <c r="S47"/>
  <c r="R47"/>
  <c r="Q47"/>
  <c r="P47"/>
  <c r="AA46"/>
  <c r="Z46"/>
  <c r="Y46"/>
  <c r="X46"/>
  <c r="W46"/>
  <c r="V46"/>
  <c r="U46"/>
  <c r="T46"/>
  <c r="S46"/>
  <c r="R46"/>
  <c r="Q46"/>
  <c r="P46"/>
  <c r="AA45"/>
  <c r="Z45"/>
  <c r="Y45"/>
  <c r="X45"/>
  <c r="W45"/>
  <c r="V45"/>
  <c r="U45"/>
  <c r="T45"/>
  <c r="S45"/>
  <c r="R45"/>
  <c r="Q45"/>
  <c r="P45"/>
  <c r="AA43"/>
  <c r="Z43"/>
  <c r="Y43"/>
  <c r="X43"/>
  <c r="W43"/>
  <c r="V43"/>
  <c r="U43"/>
  <c r="T43"/>
  <c r="S43"/>
  <c r="R43"/>
  <c r="Q43"/>
  <c r="P43"/>
  <c r="AA42"/>
  <c r="Z42"/>
  <c r="Y42"/>
  <c r="X42"/>
  <c r="W42"/>
  <c r="V42"/>
  <c r="U42"/>
  <c r="T42"/>
  <c r="S42"/>
  <c r="R42"/>
  <c r="Q42"/>
  <c r="P42"/>
  <c r="AA41"/>
  <c r="Z41"/>
  <c r="Y41"/>
  <c r="X41"/>
  <c r="W41"/>
  <c r="V41"/>
  <c r="U41"/>
  <c r="T41"/>
  <c r="S41"/>
  <c r="R41"/>
  <c r="Q41"/>
  <c r="P41"/>
  <c r="AA40"/>
  <c r="Z40"/>
  <c r="Y40"/>
  <c r="X40"/>
  <c r="W40"/>
  <c r="V40"/>
  <c r="U40"/>
  <c r="T40"/>
  <c r="S40"/>
  <c r="R40"/>
  <c r="Q40"/>
  <c r="P40"/>
  <c r="AA39"/>
  <c r="Z39"/>
  <c r="Y39"/>
  <c r="X39"/>
  <c r="W39"/>
  <c r="V39"/>
  <c r="U39"/>
  <c r="T39"/>
  <c r="S39"/>
  <c r="R39"/>
  <c r="Q39"/>
  <c r="P39"/>
  <c r="AA38"/>
  <c r="Z38"/>
  <c r="Y38"/>
  <c r="X38"/>
  <c r="W38"/>
  <c r="V38"/>
  <c r="U38"/>
  <c r="T38"/>
  <c r="S38"/>
  <c r="R38"/>
  <c r="Q38"/>
  <c r="P38"/>
  <c r="AA37"/>
  <c r="Z37"/>
  <c r="Y37"/>
  <c r="X37"/>
  <c r="W37"/>
  <c r="V37"/>
  <c r="U37"/>
  <c r="T37"/>
  <c r="S37"/>
  <c r="R37"/>
  <c r="Q37"/>
  <c r="P37"/>
  <c r="AA36"/>
  <c r="Z36"/>
  <c r="Y36"/>
  <c r="X36"/>
  <c r="W36"/>
  <c r="V36"/>
  <c r="U36"/>
  <c r="T36"/>
  <c r="S36"/>
  <c r="R36"/>
  <c r="Q36"/>
  <c r="P36"/>
  <c r="AA35"/>
  <c r="Z35"/>
  <c r="Y35"/>
  <c r="X35"/>
  <c r="W35"/>
  <c r="V35"/>
  <c r="U35"/>
  <c r="T35"/>
  <c r="S35"/>
  <c r="R35"/>
  <c r="Q35"/>
  <c r="P35"/>
  <c r="AA34"/>
  <c r="Z34"/>
  <c r="Y34"/>
  <c r="X34"/>
  <c r="W34"/>
  <c r="V34"/>
  <c r="U34"/>
  <c r="T34"/>
  <c r="S34"/>
  <c r="R34"/>
  <c r="Q34"/>
  <c r="P34"/>
  <c r="AA33"/>
  <c r="Z33"/>
  <c r="Y33"/>
  <c r="X33"/>
  <c r="W33"/>
  <c r="V33"/>
  <c r="U33"/>
  <c r="T33"/>
  <c r="S33"/>
  <c r="R33"/>
  <c r="Q33"/>
  <c r="P33"/>
  <c r="AA31"/>
  <c r="Z31"/>
  <c r="Y31"/>
  <c r="X31"/>
  <c r="W31"/>
  <c r="V31"/>
  <c r="U31"/>
  <c r="T31"/>
  <c r="S31"/>
  <c r="R31"/>
  <c r="Q31"/>
  <c r="P31"/>
  <c r="AA30"/>
  <c r="Z30"/>
  <c r="Y30"/>
  <c r="X30"/>
  <c r="W30"/>
  <c r="V30"/>
  <c r="U30"/>
  <c r="T30"/>
  <c r="S30"/>
  <c r="R30"/>
  <c r="Q30"/>
  <c r="P30"/>
  <c r="AA29"/>
  <c r="Z29"/>
  <c r="Y29"/>
  <c r="X29"/>
  <c r="W29"/>
  <c r="V29"/>
  <c r="U29"/>
  <c r="T29"/>
  <c r="S29"/>
  <c r="R29"/>
  <c r="Q29"/>
  <c r="P29"/>
  <c r="AA28"/>
  <c r="Z28"/>
  <c r="Y28"/>
  <c r="X28"/>
  <c r="W28"/>
  <c r="V28"/>
  <c r="U28"/>
  <c r="T28"/>
  <c r="S28"/>
  <c r="R28"/>
  <c r="Q28"/>
  <c r="P28"/>
  <c r="AA27"/>
  <c r="Z27"/>
  <c r="Y27"/>
  <c r="X27"/>
  <c r="W27"/>
  <c r="V27"/>
  <c r="U27"/>
  <c r="T27"/>
  <c r="S27"/>
  <c r="R27"/>
  <c r="Q27"/>
  <c r="P27"/>
  <c r="AA26"/>
  <c r="Z26"/>
  <c r="Y26"/>
  <c r="X26"/>
  <c r="W26"/>
  <c r="V26"/>
  <c r="U26"/>
  <c r="T26"/>
  <c r="S26"/>
  <c r="R26"/>
  <c r="Q26"/>
  <c r="P26"/>
  <c r="AA25"/>
  <c r="Z25"/>
  <c r="Y25"/>
  <c r="X25"/>
  <c r="W25"/>
  <c r="V25"/>
  <c r="U25"/>
  <c r="T25"/>
  <c r="S25"/>
  <c r="R25"/>
  <c r="Q25"/>
  <c r="P25"/>
  <c r="AA24"/>
  <c r="Z24"/>
  <c r="Y24"/>
  <c r="X24"/>
  <c r="W24"/>
  <c r="V24"/>
  <c r="U24"/>
  <c r="T24"/>
  <c r="S24"/>
  <c r="R24"/>
  <c r="Q24"/>
  <c r="P24"/>
  <c r="AA23"/>
  <c r="Z23"/>
  <c r="Y23"/>
  <c r="X23"/>
  <c r="W23"/>
  <c r="V23"/>
  <c r="U23"/>
  <c r="T23"/>
  <c r="S23"/>
  <c r="R23"/>
  <c r="Q23"/>
  <c r="P23"/>
  <c r="AA22"/>
  <c r="Z22"/>
  <c r="Y22"/>
  <c r="X22"/>
  <c r="W22"/>
  <c r="V22"/>
  <c r="U22"/>
  <c r="T22"/>
  <c r="S22"/>
  <c r="R22"/>
  <c r="Q22"/>
  <c r="P22"/>
  <c r="AA21"/>
  <c r="Z21"/>
  <c r="Y21"/>
  <c r="X21"/>
  <c r="W21"/>
  <c r="V21"/>
  <c r="U21"/>
  <c r="T21"/>
  <c r="S21"/>
  <c r="R21"/>
  <c r="Q21"/>
  <c r="P21"/>
  <c r="AG29" i="20" l="1"/>
  <c r="AF29"/>
  <c r="AE29"/>
  <c r="AD29"/>
  <c r="AC29"/>
  <c r="AB29"/>
  <c r="AA29"/>
  <c r="Z29"/>
  <c r="Y29"/>
  <c r="X29"/>
  <c r="W29"/>
  <c r="V29"/>
  <c r="U29"/>
  <c r="T29"/>
  <c r="S29"/>
  <c r="AG28"/>
  <c r="AF28"/>
  <c r="AE28"/>
  <c r="AD28"/>
  <c r="AC28"/>
  <c r="AB28"/>
  <c r="AA28"/>
  <c r="Z28"/>
  <c r="Y28"/>
  <c r="X28"/>
  <c r="T28"/>
  <c r="S28"/>
  <c r="AD27"/>
  <c r="AC27"/>
  <c r="Y27"/>
  <c r="X27"/>
  <c r="T27"/>
  <c r="S27"/>
  <c r="AG26"/>
  <c r="AF26"/>
  <c r="AE26"/>
  <c r="AD26"/>
  <c r="AC26"/>
  <c r="Y26"/>
  <c r="X26"/>
  <c r="W26"/>
  <c r="V26"/>
  <c r="U26"/>
  <c r="T26"/>
  <c r="S26"/>
  <c r="AG25"/>
  <c r="AF25"/>
  <c r="AE25"/>
  <c r="AD25"/>
  <c r="AC25"/>
  <c r="AB25"/>
  <c r="AA25"/>
  <c r="Z25"/>
  <c r="Y25"/>
  <c r="X25"/>
  <c r="W25"/>
  <c r="V25"/>
  <c r="U25"/>
  <c r="T25"/>
  <c r="S25"/>
  <c r="AG24"/>
  <c r="AF24"/>
  <c r="AE24"/>
  <c r="AD24"/>
  <c r="AC24"/>
  <c r="Y24"/>
  <c r="X24"/>
  <c r="W24"/>
  <c r="V24"/>
  <c r="U24"/>
  <c r="T24"/>
  <c r="S24"/>
  <c r="AG23"/>
  <c r="AF23"/>
  <c r="AE23"/>
  <c r="AD23"/>
  <c r="AC23"/>
  <c r="AB23"/>
  <c r="AA23"/>
  <c r="Z23"/>
  <c r="Y23"/>
  <c r="X23"/>
  <c r="W23"/>
  <c r="V23"/>
  <c r="U23"/>
  <c r="T23"/>
  <c r="S23"/>
  <c r="AG22"/>
  <c r="AF22"/>
  <c r="AE22"/>
  <c r="AD22"/>
  <c r="AC22"/>
  <c r="Y22"/>
  <c r="X22"/>
  <c r="W22"/>
  <c r="V22"/>
  <c r="U22"/>
  <c r="T22"/>
  <c r="S22"/>
  <c r="AG21"/>
  <c r="AF21"/>
  <c r="AE21"/>
  <c r="AD21"/>
  <c r="AC21"/>
  <c r="Y21"/>
  <c r="X21"/>
  <c r="W21"/>
  <c r="V21"/>
  <c r="U21"/>
  <c r="T21"/>
  <c r="S21"/>
  <c r="AD20"/>
  <c r="AC20"/>
  <c r="Y20"/>
  <c r="X20"/>
  <c r="T20"/>
  <c r="S20"/>
  <c r="AG19"/>
  <c r="AF19"/>
  <c r="AE19"/>
  <c r="AD19"/>
  <c r="AC19"/>
  <c r="Y19"/>
  <c r="X19"/>
  <c r="W19"/>
  <c r="V19"/>
  <c r="U19"/>
  <c r="T19"/>
  <c r="S19"/>
  <c r="AA87" i="19"/>
  <c r="Z87"/>
  <c r="Y87"/>
  <c r="X87"/>
  <c r="W87"/>
  <c r="V87"/>
  <c r="U87"/>
  <c r="T87"/>
  <c r="S87"/>
  <c r="R87"/>
  <c r="Q87"/>
  <c r="P87"/>
  <c r="AA86"/>
  <c r="Z86"/>
  <c r="Y86"/>
  <c r="X86"/>
  <c r="W86"/>
  <c r="V86"/>
  <c r="U86"/>
  <c r="T86"/>
  <c r="AA85"/>
  <c r="Z85"/>
  <c r="Y85"/>
  <c r="X85"/>
  <c r="W85"/>
  <c r="V85"/>
  <c r="U85"/>
  <c r="T85"/>
  <c r="AA84"/>
  <c r="Z84"/>
  <c r="Y84"/>
  <c r="X84"/>
  <c r="S84"/>
  <c r="R84"/>
  <c r="Q84"/>
  <c r="P84"/>
  <c r="AA83"/>
  <c r="Z83"/>
  <c r="Y83"/>
  <c r="X83"/>
  <c r="S83"/>
  <c r="R83"/>
  <c r="Q83"/>
  <c r="P83"/>
  <c r="AA82"/>
  <c r="Z82"/>
  <c r="Y82"/>
  <c r="X82"/>
  <c r="S82"/>
  <c r="R82"/>
  <c r="Q82"/>
  <c r="P82"/>
  <c r="AA81"/>
  <c r="Z81"/>
  <c r="Y81"/>
  <c r="X81"/>
  <c r="W81"/>
  <c r="V81"/>
  <c r="U81"/>
  <c r="T81"/>
  <c r="S81"/>
  <c r="R81"/>
  <c r="Q81"/>
  <c r="P81"/>
  <c r="AA80"/>
  <c r="Z80"/>
  <c r="Y80"/>
  <c r="X80"/>
  <c r="S80"/>
  <c r="R80"/>
  <c r="Q80"/>
  <c r="P80"/>
  <c r="AA79"/>
  <c r="Z79"/>
  <c r="Y79"/>
  <c r="X79"/>
  <c r="S79"/>
  <c r="R79"/>
  <c r="Q79"/>
  <c r="P79"/>
  <c r="AA77"/>
  <c r="Z77"/>
  <c r="Y77"/>
  <c r="X77"/>
  <c r="S77"/>
  <c r="R77"/>
  <c r="Q77"/>
  <c r="P77"/>
  <c r="AA71"/>
  <c r="Z71"/>
  <c r="Y71"/>
  <c r="X71"/>
  <c r="W71"/>
  <c r="V71"/>
  <c r="U71"/>
  <c r="T71"/>
  <c r="S71"/>
  <c r="R71"/>
  <c r="Q71"/>
  <c r="P71"/>
  <c r="AA70"/>
  <c r="Z70"/>
  <c r="Y70"/>
  <c r="X70"/>
  <c r="W70"/>
  <c r="V70"/>
  <c r="U70"/>
  <c r="T70"/>
  <c r="S70"/>
  <c r="R70"/>
  <c r="Q70"/>
  <c r="P70"/>
  <c r="AA69"/>
  <c r="Z69"/>
  <c r="Y69"/>
  <c r="X69"/>
  <c r="W69"/>
  <c r="V69"/>
  <c r="U69"/>
  <c r="T69"/>
  <c r="S69"/>
  <c r="R69"/>
  <c r="Q69"/>
  <c r="P69"/>
  <c r="AA68"/>
  <c r="Z68"/>
  <c r="Y68"/>
  <c r="X68"/>
  <c r="W68"/>
  <c r="V68"/>
  <c r="U68"/>
  <c r="T68"/>
  <c r="S68"/>
  <c r="R68"/>
  <c r="Q68"/>
  <c r="P68"/>
  <c r="AA67"/>
  <c r="Z67"/>
  <c r="Y67"/>
  <c r="X67"/>
  <c r="W67"/>
  <c r="V67"/>
  <c r="U67"/>
  <c r="T67"/>
  <c r="S67"/>
  <c r="R67"/>
  <c r="Q67"/>
  <c r="P67"/>
  <c r="AA66"/>
  <c r="Z66"/>
  <c r="Y66"/>
  <c r="X66"/>
  <c r="W66"/>
  <c r="V66"/>
  <c r="U66"/>
  <c r="T66"/>
  <c r="S66"/>
  <c r="R66"/>
  <c r="Q66"/>
  <c r="P66"/>
  <c r="AA65"/>
  <c r="Z65"/>
  <c r="Y65"/>
  <c r="X65"/>
  <c r="W65"/>
  <c r="V65"/>
  <c r="U65"/>
  <c r="T65"/>
  <c r="S65"/>
  <c r="R65"/>
  <c r="Q65"/>
  <c r="P65"/>
  <c r="AA64"/>
  <c r="Z64"/>
  <c r="Y64"/>
  <c r="X64"/>
  <c r="W64"/>
  <c r="V64"/>
  <c r="U64"/>
  <c r="T64"/>
  <c r="S64"/>
  <c r="R64"/>
  <c r="Q64"/>
  <c r="P64"/>
  <c r="AA63"/>
  <c r="Z63"/>
  <c r="Y63"/>
  <c r="X63"/>
  <c r="W63"/>
  <c r="V63"/>
  <c r="U63"/>
  <c r="T63"/>
  <c r="S63"/>
  <c r="R63"/>
  <c r="Q63"/>
  <c r="P63"/>
  <c r="AA62"/>
  <c r="Z62"/>
  <c r="Y62"/>
  <c r="X62"/>
  <c r="W62"/>
  <c r="V62"/>
  <c r="U62"/>
  <c r="T62"/>
  <c r="S62"/>
  <c r="R62"/>
  <c r="Q62"/>
  <c r="P62"/>
  <c r="AA61"/>
  <c r="Z61"/>
  <c r="Y61"/>
  <c r="X61"/>
  <c r="W61"/>
  <c r="V61"/>
  <c r="U61"/>
  <c r="T61"/>
  <c r="S61"/>
  <c r="R61"/>
  <c r="Q61"/>
  <c r="P61"/>
  <c r="AA54"/>
  <c r="Z54"/>
  <c r="Y54"/>
  <c r="X54"/>
  <c r="W54"/>
  <c r="V54"/>
  <c r="U54"/>
  <c r="T54"/>
  <c r="S54"/>
  <c r="R54"/>
  <c r="Q54"/>
  <c r="P54"/>
  <c r="AA53"/>
  <c r="Z53"/>
  <c r="Y53"/>
  <c r="X53"/>
  <c r="W53"/>
  <c r="V53"/>
  <c r="U53"/>
  <c r="T53"/>
  <c r="AA51"/>
  <c r="Z51"/>
  <c r="Y51"/>
  <c r="X51"/>
  <c r="S51"/>
  <c r="R51"/>
  <c r="Q51"/>
  <c r="P51"/>
  <c r="AA50"/>
  <c r="Z50"/>
  <c r="Y50"/>
  <c r="X50"/>
  <c r="W50"/>
  <c r="V50"/>
  <c r="U50"/>
  <c r="T50"/>
  <c r="S50"/>
  <c r="R50"/>
  <c r="Q50"/>
  <c r="P50"/>
  <c r="AA49"/>
  <c r="Z49"/>
  <c r="Y49"/>
  <c r="X49"/>
  <c r="S49"/>
  <c r="R49"/>
  <c r="Q49"/>
  <c r="P49"/>
  <c r="AA48"/>
  <c r="Z48"/>
  <c r="Y48"/>
  <c r="X48"/>
  <c r="W48"/>
  <c r="V48"/>
  <c r="U48"/>
  <c r="T48"/>
  <c r="S48"/>
  <c r="R48"/>
  <c r="Q48"/>
  <c r="P48"/>
  <c r="AA47"/>
  <c r="Z47"/>
  <c r="Y47"/>
  <c r="X47"/>
  <c r="S47"/>
  <c r="R47"/>
  <c r="Q47"/>
  <c r="P47"/>
  <c r="AA46"/>
  <c r="Z46"/>
  <c r="Y46"/>
  <c r="X46"/>
  <c r="S46"/>
  <c r="R46"/>
  <c r="Q46"/>
  <c r="P46"/>
  <c r="AA44"/>
  <c r="Z44"/>
  <c r="Y44"/>
  <c r="X44"/>
  <c r="S44"/>
  <c r="R44"/>
  <c r="Q44"/>
  <c r="P44"/>
  <c r="AA42"/>
  <c r="Z42"/>
  <c r="Y42"/>
  <c r="X42"/>
  <c r="W42"/>
  <c r="V42"/>
  <c r="U42"/>
  <c r="T42"/>
  <c r="S42"/>
  <c r="R42"/>
  <c r="Q42"/>
  <c r="P42"/>
  <c r="AA41"/>
  <c r="Z41"/>
  <c r="Y41"/>
  <c r="X41"/>
  <c r="W41"/>
  <c r="V41"/>
  <c r="U41"/>
  <c r="T41"/>
  <c r="S41"/>
  <c r="R41"/>
  <c r="Q41"/>
  <c r="P41"/>
  <c r="AA39"/>
  <c r="Z39"/>
  <c r="Y39"/>
  <c r="X39"/>
  <c r="S39"/>
  <c r="R39"/>
  <c r="Q39"/>
  <c r="P39"/>
  <c r="AA38"/>
  <c r="Z38"/>
  <c r="Y38"/>
  <c r="X38"/>
  <c r="W38"/>
  <c r="V38"/>
  <c r="U38"/>
  <c r="T38"/>
  <c r="S38"/>
  <c r="R38"/>
  <c r="Q38"/>
  <c r="P38"/>
  <c r="AA37"/>
  <c r="Z37"/>
  <c r="Y37"/>
  <c r="X37"/>
  <c r="S37"/>
  <c r="R37"/>
  <c r="Q37"/>
  <c r="P37"/>
  <c r="AA36"/>
  <c r="Z36"/>
  <c r="Y36"/>
  <c r="X36"/>
  <c r="W36"/>
  <c r="V36"/>
  <c r="U36"/>
  <c r="T36"/>
  <c r="S36"/>
  <c r="R36"/>
  <c r="Q36"/>
  <c r="P36"/>
  <c r="AA35"/>
  <c r="Z35"/>
  <c r="Y35"/>
  <c r="X35"/>
  <c r="S35"/>
  <c r="R35"/>
  <c r="Q35"/>
  <c r="P35"/>
  <c r="AA34"/>
  <c r="Z34"/>
  <c r="Y34"/>
  <c r="X34"/>
  <c r="S34"/>
  <c r="R34"/>
  <c r="Q34"/>
  <c r="P34"/>
  <c r="AA32"/>
  <c r="Z32"/>
  <c r="Y32"/>
  <c r="X32"/>
  <c r="S32"/>
  <c r="R32"/>
  <c r="Q32"/>
  <c r="P32"/>
  <c r="AA30"/>
  <c r="Z30"/>
  <c r="Y30"/>
  <c r="X30"/>
  <c r="W30"/>
  <c r="V30"/>
  <c r="U30"/>
  <c r="T30"/>
  <c r="S30"/>
  <c r="R30"/>
  <c r="Q30"/>
  <c r="P30"/>
  <c r="AA29"/>
  <c r="Z29"/>
  <c r="Y29"/>
  <c r="X29"/>
  <c r="W29"/>
  <c r="V29"/>
  <c r="U29"/>
  <c r="T29"/>
  <c r="AA27"/>
  <c r="Z27"/>
  <c r="Y27"/>
  <c r="X27"/>
  <c r="S27"/>
  <c r="R27"/>
  <c r="Q27"/>
  <c r="P27"/>
  <c r="AA26"/>
  <c r="Z26"/>
  <c r="Y26"/>
  <c r="X26"/>
  <c r="W26"/>
  <c r="V26"/>
  <c r="U26"/>
  <c r="T26"/>
  <c r="S26"/>
  <c r="R26"/>
  <c r="Q26"/>
  <c r="P26"/>
  <c r="AA25"/>
  <c r="Z25"/>
  <c r="Y25"/>
  <c r="X25"/>
  <c r="S25"/>
  <c r="R25"/>
  <c r="Q25"/>
  <c r="P25"/>
  <c r="AA24"/>
  <c r="Z24"/>
  <c r="Y24"/>
  <c r="X24"/>
  <c r="W24"/>
  <c r="V24"/>
  <c r="U24"/>
  <c r="T24"/>
  <c r="S24"/>
  <c r="R24"/>
  <c r="Q24"/>
  <c r="P24"/>
  <c r="AA23"/>
  <c r="Z23"/>
  <c r="Y23"/>
  <c r="X23"/>
  <c r="S23"/>
  <c r="R23"/>
  <c r="Q23"/>
  <c r="P23"/>
  <c r="AA22"/>
  <c r="Z22"/>
  <c r="Y22"/>
  <c r="X22"/>
  <c r="S22"/>
  <c r="R22"/>
  <c r="Q22"/>
  <c r="P22"/>
  <c r="AA20"/>
  <c r="Z20"/>
  <c r="Y20"/>
  <c r="X20"/>
  <c r="S20"/>
  <c r="R20"/>
  <c r="Q20"/>
  <c r="P20"/>
  <c r="AG29" i="18" l="1"/>
  <c r="AF29"/>
  <c r="AE29"/>
  <c r="AD29"/>
  <c r="AC29"/>
  <c r="AB29"/>
  <c r="AA29"/>
  <c r="Z29"/>
  <c r="Y29"/>
  <c r="X29"/>
  <c r="W29"/>
  <c r="V29"/>
  <c r="U29"/>
  <c r="T29"/>
  <c r="S29"/>
  <c r="AG28"/>
  <c r="AF28"/>
  <c r="AE28"/>
  <c r="AD28"/>
  <c r="AC28"/>
  <c r="AB28"/>
  <c r="AA28"/>
  <c r="Z28"/>
  <c r="Y28"/>
  <c r="X28"/>
  <c r="T28"/>
  <c r="S28"/>
  <c r="AG27"/>
  <c r="AF27"/>
  <c r="AE27"/>
  <c r="AD27"/>
  <c r="AC27"/>
  <c r="AB27"/>
  <c r="AA27"/>
  <c r="Z27"/>
  <c r="Y27"/>
  <c r="X27"/>
  <c r="W27"/>
  <c r="V27"/>
  <c r="U27"/>
  <c r="T27"/>
  <c r="S27"/>
  <c r="AG26"/>
  <c r="AF26"/>
  <c r="AE26"/>
  <c r="AD26"/>
  <c r="AC26"/>
  <c r="AB26"/>
  <c r="AA26"/>
  <c r="Z26"/>
  <c r="Y26"/>
  <c r="X26"/>
  <c r="W26"/>
  <c r="V26"/>
  <c r="U26"/>
  <c r="T26"/>
  <c r="S26"/>
  <c r="AG25"/>
  <c r="AF25"/>
  <c r="AE25"/>
  <c r="AD25"/>
  <c r="AC25"/>
  <c r="AB25"/>
  <c r="AA25"/>
  <c r="Z25"/>
  <c r="Y25"/>
  <c r="X25"/>
  <c r="W25"/>
  <c r="V25"/>
  <c r="U25"/>
  <c r="T25"/>
  <c r="S25"/>
  <c r="AG24"/>
  <c r="AF24"/>
  <c r="AE24"/>
  <c r="AD24"/>
  <c r="AC24"/>
  <c r="AB24"/>
  <c r="AA24"/>
  <c r="Z24"/>
  <c r="Y24"/>
  <c r="X24"/>
  <c r="W24"/>
  <c r="V24"/>
  <c r="U24"/>
  <c r="T24"/>
  <c r="S24"/>
  <c r="AG23"/>
  <c r="AF23"/>
  <c r="AE23"/>
  <c r="AD23"/>
  <c r="AC23"/>
  <c r="AB23"/>
  <c r="AA23"/>
  <c r="Z23"/>
  <c r="Y23"/>
  <c r="X23"/>
  <c r="W23"/>
  <c r="V23"/>
  <c r="U23"/>
  <c r="T23"/>
  <c r="S23"/>
  <c r="AG22"/>
  <c r="AF22"/>
  <c r="AE22"/>
  <c r="AD22"/>
  <c r="AC22"/>
  <c r="Y22"/>
  <c r="X22"/>
  <c r="W22"/>
  <c r="V22"/>
  <c r="U22"/>
  <c r="T22"/>
  <c r="S22"/>
  <c r="AD21"/>
  <c r="AC21"/>
  <c r="Y21"/>
  <c r="X21"/>
  <c r="T21"/>
  <c r="S21"/>
  <c r="AD20"/>
  <c r="AC20"/>
  <c r="Y20"/>
  <c r="X20"/>
  <c r="T20"/>
  <c r="S20"/>
  <c r="AD19"/>
  <c r="AC19"/>
  <c r="Y19"/>
  <c r="X19"/>
  <c r="T19"/>
  <c r="S19"/>
  <c r="AA87" i="17"/>
  <c r="Z87"/>
  <c r="Y87"/>
  <c r="X87"/>
  <c r="W87"/>
  <c r="V87"/>
  <c r="U87"/>
  <c r="T87"/>
  <c r="S87"/>
  <c r="R87"/>
  <c r="Q87"/>
  <c r="P87"/>
  <c r="AA86"/>
  <c r="Z86"/>
  <c r="Y86"/>
  <c r="X86"/>
  <c r="W86"/>
  <c r="V86"/>
  <c r="U86"/>
  <c r="T86"/>
  <c r="AA85"/>
  <c r="Z85"/>
  <c r="Y85"/>
  <c r="X85"/>
  <c r="W85"/>
  <c r="V85"/>
  <c r="U85"/>
  <c r="T85"/>
  <c r="S85"/>
  <c r="R85"/>
  <c r="Q85"/>
  <c r="P85"/>
  <c r="AA84"/>
  <c r="Z84"/>
  <c r="Y84"/>
  <c r="X84"/>
  <c r="S84"/>
  <c r="R84"/>
  <c r="Q84"/>
  <c r="P84"/>
  <c r="AA83"/>
  <c r="Z83"/>
  <c r="Y83"/>
  <c r="X83"/>
  <c r="S83"/>
  <c r="R83"/>
  <c r="Q83"/>
  <c r="P83"/>
  <c r="AA82"/>
  <c r="Z82"/>
  <c r="Y82"/>
  <c r="X82"/>
  <c r="S82"/>
  <c r="R82"/>
  <c r="Q82"/>
  <c r="P82"/>
  <c r="AA81"/>
  <c r="Z81"/>
  <c r="Y81"/>
  <c r="X81"/>
  <c r="S81"/>
  <c r="R81"/>
  <c r="Q81"/>
  <c r="P81"/>
  <c r="AA80"/>
  <c r="Z80"/>
  <c r="Y80"/>
  <c r="X80"/>
  <c r="S80"/>
  <c r="R80"/>
  <c r="Q80"/>
  <c r="P80"/>
  <c r="AA79"/>
  <c r="Z79"/>
  <c r="Y79"/>
  <c r="X79"/>
  <c r="S79"/>
  <c r="R79"/>
  <c r="Q79"/>
  <c r="P79"/>
  <c r="AA77"/>
  <c r="Z77"/>
  <c r="Y77"/>
  <c r="X77"/>
  <c r="S77"/>
  <c r="R77"/>
  <c r="Q77"/>
  <c r="P77"/>
  <c r="AA71"/>
  <c r="Z71"/>
  <c r="Y71"/>
  <c r="X71"/>
  <c r="W71"/>
  <c r="V71"/>
  <c r="U71"/>
  <c r="T71"/>
  <c r="S71"/>
  <c r="R71"/>
  <c r="Q71"/>
  <c r="P71"/>
  <c r="AA70"/>
  <c r="Z70"/>
  <c r="Y70"/>
  <c r="X70"/>
  <c r="W70"/>
  <c r="V70"/>
  <c r="U70"/>
  <c r="T70"/>
  <c r="S70"/>
  <c r="R70"/>
  <c r="Q70"/>
  <c r="P70"/>
  <c r="AA69"/>
  <c r="Z69"/>
  <c r="Y69"/>
  <c r="X69"/>
  <c r="W69"/>
  <c r="V69"/>
  <c r="U69"/>
  <c r="T69"/>
  <c r="S69"/>
  <c r="R69"/>
  <c r="Q69"/>
  <c r="P69"/>
  <c r="AA68"/>
  <c r="Z68"/>
  <c r="Y68"/>
  <c r="X68"/>
  <c r="W68"/>
  <c r="V68"/>
  <c r="U68"/>
  <c r="T68"/>
  <c r="S68"/>
  <c r="R68"/>
  <c r="Q68"/>
  <c r="P68"/>
  <c r="AA67"/>
  <c r="Z67"/>
  <c r="Y67"/>
  <c r="X67"/>
  <c r="W67"/>
  <c r="V67"/>
  <c r="U67"/>
  <c r="T67"/>
  <c r="S67"/>
  <c r="R67"/>
  <c r="Q67"/>
  <c r="P67"/>
  <c r="AA66"/>
  <c r="Z66"/>
  <c r="Y66"/>
  <c r="X66"/>
  <c r="W66"/>
  <c r="V66"/>
  <c r="U66"/>
  <c r="T66"/>
  <c r="S66"/>
  <c r="R66"/>
  <c r="Q66"/>
  <c r="P66"/>
  <c r="AA65"/>
  <c r="Z65"/>
  <c r="Y65"/>
  <c r="X65"/>
  <c r="W65"/>
  <c r="V65"/>
  <c r="U65"/>
  <c r="T65"/>
  <c r="S65"/>
  <c r="R65"/>
  <c r="Q65"/>
  <c r="P65"/>
  <c r="AA64"/>
  <c r="Z64"/>
  <c r="Y64"/>
  <c r="X64"/>
  <c r="W64"/>
  <c r="V64"/>
  <c r="U64"/>
  <c r="T64"/>
  <c r="S64"/>
  <c r="R64"/>
  <c r="Q64"/>
  <c r="P64"/>
  <c r="AA63"/>
  <c r="Z63"/>
  <c r="Y63"/>
  <c r="X63"/>
  <c r="W63"/>
  <c r="V63"/>
  <c r="U63"/>
  <c r="T63"/>
  <c r="S63"/>
  <c r="R63"/>
  <c r="Q63"/>
  <c r="P63"/>
  <c r="AA62"/>
  <c r="Z62"/>
  <c r="Y62"/>
  <c r="X62"/>
  <c r="W62"/>
  <c r="V62"/>
  <c r="U62"/>
  <c r="T62"/>
  <c r="S62"/>
  <c r="R62"/>
  <c r="Q62"/>
  <c r="P62"/>
  <c r="AA61"/>
  <c r="Z61"/>
  <c r="Y61"/>
  <c r="X61"/>
  <c r="W61"/>
  <c r="V61"/>
  <c r="U61"/>
  <c r="T61"/>
  <c r="S61"/>
  <c r="R61"/>
  <c r="Q61"/>
  <c r="P61"/>
  <c r="AA54"/>
  <c r="Z54"/>
  <c r="Y54"/>
  <c r="X54"/>
  <c r="W54"/>
  <c r="V54"/>
  <c r="U54"/>
  <c r="T54"/>
  <c r="S54"/>
  <c r="R54"/>
  <c r="Q54"/>
  <c r="P54"/>
  <c r="AA53"/>
  <c r="Z53"/>
  <c r="Y53"/>
  <c r="X53"/>
  <c r="W53"/>
  <c r="V53"/>
  <c r="U53"/>
  <c r="T53"/>
  <c r="AA52"/>
  <c r="Z52"/>
  <c r="Y52"/>
  <c r="X52"/>
  <c r="W52"/>
  <c r="V52"/>
  <c r="U52"/>
  <c r="T52"/>
  <c r="S52"/>
  <c r="R52"/>
  <c r="Q52"/>
  <c r="P52"/>
  <c r="AA51"/>
  <c r="Z51"/>
  <c r="Y51"/>
  <c r="X51"/>
  <c r="W51"/>
  <c r="V51"/>
  <c r="U51"/>
  <c r="T51"/>
  <c r="S51"/>
  <c r="R51"/>
  <c r="Q51"/>
  <c r="P51"/>
  <c r="AA50"/>
  <c r="Z50"/>
  <c r="Y50"/>
  <c r="X50"/>
  <c r="W50"/>
  <c r="V50"/>
  <c r="U50"/>
  <c r="T50"/>
  <c r="S50"/>
  <c r="R50"/>
  <c r="Q50"/>
  <c r="P50"/>
  <c r="AA49"/>
  <c r="Z49"/>
  <c r="Y49"/>
  <c r="X49"/>
  <c r="W49"/>
  <c r="V49"/>
  <c r="U49"/>
  <c r="T49"/>
  <c r="S49"/>
  <c r="R49"/>
  <c r="Q49"/>
  <c r="P49"/>
  <c r="AA48"/>
  <c r="Z48"/>
  <c r="Y48"/>
  <c r="X48"/>
  <c r="W48"/>
  <c r="V48"/>
  <c r="U48"/>
  <c r="T48"/>
  <c r="S48"/>
  <c r="R48"/>
  <c r="Q48"/>
  <c r="P48"/>
  <c r="AA47"/>
  <c r="Z47"/>
  <c r="Y47"/>
  <c r="X47"/>
  <c r="S47"/>
  <c r="R47"/>
  <c r="Q47"/>
  <c r="P47"/>
  <c r="AA42"/>
  <c r="Z42"/>
  <c r="Y42"/>
  <c r="X42"/>
  <c r="W42"/>
  <c r="V42"/>
  <c r="U42"/>
  <c r="T42"/>
  <c r="S42"/>
  <c r="R42"/>
  <c r="Q42"/>
  <c r="P42"/>
  <c r="AA41"/>
  <c r="Z41"/>
  <c r="Y41"/>
  <c r="X41"/>
  <c r="W41"/>
  <c r="V41"/>
  <c r="U41"/>
  <c r="T41"/>
  <c r="AA40"/>
  <c r="Z40"/>
  <c r="Y40"/>
  <c r="X40"/>
  <c r="W40"/>
  <c r="V40"/>
  <c r="U40"/>
  <c r="T40"/>
  <c r="S40"/>
  <c r="R40"/>
  <c r="Q40"/>
  <c r="P40"/>
  <c r="AA39"/>
  <c r="Z39"/>
  <c r="Y39"/>
  <c r="X39"/>
  <c r="W39"/>
  <c r="V39"/>
  <c r="U39"/>
  <c r="T39"/>
  <c r="S39"/>
  <c r="R39"/>
  <c r="Q39"/>
  <c r="P39"/>
  <c r="AA38"/>
  <c r="Z38"/>
  <c r="Y38"/>
  <c r="X38"/>
  <c r="W38"/>
  <c r="V38"/>
  <c r="U38"/>
  <c r="T38"/>
  <c r="S38"/>
  <c r="R38"/>
  <c r="Q38"/>
  <c r="P38"/>
  <c r="AA37"/>
  <c r="Z37"/>
  <c r="Y37"/>
  <c r="X37"/>
  <c r="W37"/>
  <c r="V37"/>
  <c r="U37"/>
  <c r="T37"/>
  <c r="S37"/>
  <c r="R37"/>
  <c r="Q37"/>
  <c r="P37"/>
  <c r="AA36"/>
  <c r="Z36"/>
  <c r="Y36"/>
  <c r="X36"/>
  <c r="W36"/>
  <c r="V36"/>
  <c r="U36"/>
  <c r="T36"/>
  <c r="S36"/>
  <c r="R36"/>
  <c r="Q36"/>
  <c r="P36"/>
  <c r="AA35"/>
  <c r="Z35"/>
  <c r="Y35"/>
  <c r="X35"/>
  <c r="W35"/>
  <c r="V35"/>
  <c r="S35"/>
  <c r="R35"/>
  <c r="Q35"/>
  <c r="P35"/>
  <c r="AA30"/>
  <c r="Z30"/>
  <c r="Y30"/>
  <c r="X30"/>
  <c r="W30"/>
  <c r="V30"/>
  <c r="U30"/>
  <c r="T30"/>
  <c r="S30"/>
  <c r="R30"/>
  <c r="Q30"/>
  <c r="P30"/>
  <c r="AA29"/>
  <c r="Z29"/>
  <c r="Y29"/>
  <c r="X29"/>
  <c r="W29"/>
  <c r="V29"/>
  <c r="U29"/>
  <c r="T29"/>
  <c r="AA28"/>
  <c r="Z28"/>
  <c r="Y28"/>
  <c r="X28"/>
  <c r="W28"/>
  <c r="V28"/>
  <c r="U28"/>
  <c r="T28"/>
  <c r="S28"/>
  <c r="R28"/>
  <c r="Q28"/>
  <c r="P28"/>
  <c r="AA27"/>
  <c r="Z27"/>
  <c r="Y27"/>
  <c r="X27"/>
  <c r="W27"/>
  <c r="V27"/>
  <c r="U27"/>
  <c r="T27"/>
  <c r="S27"/>
  <c r="R27"/>
  <c r="Q27"/>
  <c r="P27"/>
  <c r="AA26"/>
  <c r="Z26"/>
  <c r="Y26"/>
  <c r="X26"/>
  <c r="W26"/>
  <c r="V26"/>
  <c r="U26"/>
  <c r="T26"/>
  <c r="S26"/>
  <c r="R26"/>
  <c r="Q26"/>
  <c r="P26"/>
  <c r="AA25"/>
  <c r="Z25"/>
  <c r="Y25"/>
  <c r="X25"/>
  <c r="W25"/>
  <c r="V25"/>
  <c r="U25"/>
  <c r="T25"/>
  <c r="S25"/>
  <c r="R25"/>
  <c r="Q25"/>
  <c r="P25"/>
  <c r="AA24"/>
  <c r="Z24"/>
  <c r="Y24"/>
  <c r="X24"/>
  <c r="W24"/>
  <c r="V24"/>
  <c r="U24"/>
  <c r="T24"/>
  <c r="S24"/>
  <c r="R24"/>
  <c r="Q24"/>
  <c r="P24"/>
  <c r="AA23"/>
  <c r="Z23"/>
  <c r="Y23"/>
  <c r="X23"/>
  <c r="S23"/>
  <c r="R23"/>
  <c r="Q23"/>
  <c r="P23"/>
  <c r="AG29" i="16" l="1"/>
  <c r="AF29"/>
  <c r="AE29"/>
  <c r="AD29"/>
  <c r="AC29"/>
  <c r="AB29"/>
  <c r="AA29"/>
  <c r="Z29"/>
  <c r="Y29"/>
  <c r="X29"/>
  <c r="W29"/>
  <c r="V29"/>
  <c r="U29"/>
  <c r="T29"/>
  <c r="S29"/>
  <c r="AX28"/>
  <c r="AW28"/>
  <c r="AV28"/>
  <c r="AU28"/>
  <c r="AT28"/>
  <c r="AS28"/>
  <c r="AR28"/>
  <c r="AQ28"/>
  <c r="AP28"/>
  <c r="AO28"/>
  <c r="AK28"/>
  <c r="AJ28"/>
  <c r="AG28"/>
  <c r="AF28"/>
  <c r="AE28"/>
  <c r="AD28"/>
  <c r="AC28"/>
  <c r="AB28"/>
  <c r="AA28"/>
  <c r="Z28"/>
  <c r="Y28"/>
  <c r="X28"/>
  <c r="T28"/>
  <c r="S28"/>
  <c r="AX27"/>
  <c r="AW27"/>
  <c r="AV27"/>
  <c r="AU27"/>
  <c r="AT27"/>
  <c r="AS27"/>
  <c r="AR27"/>
  <c r="AQ27"/>
  <c r="AP27"/>
  <c r="AO27"/>
  <c r="AN27"/>
  <c r="AM27"/>
  <c r="AL27"/>
  <c r="AK27"/>
  <c r="AJ27"/>
  <c r="AG27"/>
  <c r="AF27"/>
  <c r="AE27"/>
  <c r="AD27"/>
  <c r="AC27"/>
  <c r="AB27"/>
  <c r="AA27"/>
  <c r="Z27"/>
  <c r="Y27"/>
  <c r="X27"/>
  <c r="W27"/>
  <c r="V27"/>
  <c r="U27"/>
  <c r="T27"/>
  <c r="S27"/>
  <c r="AX26"/>
  <c r="AW26"/>
  <c r="AV26"/>
  <c r="AU26"/>
  <c r="AT26"/>
  <c r="AP26"/>
  <c r="AO26"/>
  <c r="AN26"/>
  <c r="AM26"/>
  <c r="AL26"/>
  <c r="AK26"/>
  <c r="AJ26"/>
  <c r="AG26"/>
  <c r="AF26"/>
  <c r="AE26"/>
  <c r="AD26"/>
  <c r="AC26"/>
  <c r="AB26"/>
  <c r="AA26"/>
  <c r="Z26"/>
  <c r="Y26"/>
  <c r="X26"/>
  <c r="W26"/>
  <c r="V26"/>
  <c r="U26"/>
  <c r="T26"/>
  <c r="S26"/>
  <c r="AX25"/>
  <c r="AW25"/>
  <c r="AV25"/>
  <c r="AU25"/>
  <c r="AT25"/>
  <c r="AS25"/>
  <c r="AR25"/>
  <c r="AQ25"/>
  <c r="AP25"/>
  <c r="AO25"/>
  <c r="AN25"/>
  <c r="AM25"/>
  <c r="AL25"/>
  <c r="AK25"/>
  <c r="AJ25"/>
  <c r="AG25"/>
  <c r="AF25"/>
  <c r="AE25"/>
  <c r="AD25"/>
  <c r="AC25"/>
  <c r="AB25"/>
  <c r="AA25"/>
  <c r="Z25"/>
  <c r="Y25"/>
  <c r="X25"/>
  <c r="W25"/>
  <c r="V25"/>
  <c r="U25"/>
  <c r="T25"/>
  <c r="S25"/>
  <c r="AX24"/>
  <c r="AW24"/>
  <c r="AV24"/>
  <c r="AU24"/>
  <c r="AT24"/>
  <c r="AS24"/>
  <c r="AR24"/>
  <c r="AQ24"/>
  <c r="AP24"/>
  <c r="AO24"/>
  <c r="AN24"/>
  <c r="AM24"/>
  <c r="AL24"/>
  <c r="AK24"/>
  <c r="AJ24"/>
  <c r="AG24"/>
  <c r="AF24"/>
  <c r="AE24"/>
  <c r="AD24"/>
  <c r="AC24"/>
  <c r="AB24"/>
  <c r="AA24"/>
  <c r="Z24"/>
  <c r="Y24"/>
  <c r="X24"/>
  <c r="W24"/>
  <c r="V24"/>
  <c r="U24"/>
  <c r="T24"/>
  <c r="S24"/>
  <c r="AX23"/>
  <c r="AW23"/>
  <c r="AV23"/>
  <c r="AU23"/>
  <c r="AT23"/>
  <c r="AP23"/>
  <c r="AO23"/>
  <c r="AN23"/>
  <c r="AM23"/>
  <c r="AL23"/>
  <c r="AK23"/>
  <c r="AJ23"/>
  <c r="AG23"/>
  <c r="AF23"/>
  <c r="AE23"/>
  <c r="AD23"/>
  <c r="AC23"/>
  <c r="AB23"/>
  <c r="AA23"/>
  <c r="Z23"/>
  <c r="Y23"/>
  <c r="X23"/>
  <c r="W23"/>
  <c r="V23"/>
  <c r="U23"/>
  <c r="T23"/>
  <c r="S23"/>
  <c r="AX22"/>
  <c r="AW22"/>
  <c r="AV22"/>
  <c r="AU22"/>
  <c r="AT22"/>
  <c r="AP22"/>
  <c r="AO22"/>
  <c r="AN22"/>
  <c r="AM22"/>
  <c r="AL22"/>
  <c r="AK22"/>
  <c r="AJ22"/>
  <c r="AG22"/>
  <c r="AF22"/>
  <c r="AE22"/>
  <c r="AD22"/>
  <c r="AC22"/>
  <c r="AB22"/>
  <c r="AA22"/>
  <c r="Z22"/>
  <c r="Y22"/>
  <c r="X22"/>
  <c r="W22"/>
  <c r="V22"/>
  <c r="U22"/>
  <c r="T22"/>
  <c r="S22"/>
  <c r="AU21"/>
  <c r="AT21"/>
  <c r="AP21"/>
  <c r="AO21"/>
  <c r="AK21"/>
  <c r="AJ21"/>
  <c r="AD21"/>
  <c r="AC21"/>
  <c r="Y21"/>
  <c r="X21"/>
  <c r="W21"/>
  <c r="V21"/>
  <c r="U21"/>
  <c r="T21"/>
  <c r="S21"/>
  <c r="AU20"/>
  <c r="AT20"/>
  <c r="AP20"/>
  <c r="AO20"/>
  <c r="AK20"/>
  <c r="AJ20"/>
  <c r="AD20"/>
  <c r="AC20"/>
  <c r="Y20"/>
  <c r="X20"/>
  <c r="W20"/>
  <c r="V20"/>
  <c r="U20"/>
  <c r="T20"/>
  <c r="S20"/>
  <c r="AX19"/>
  <c r="AW19"/>
  <c r="AV19"/>
  <c r="AU19"/>
  <c r="AT19"/>
  <c r="AP19"/>
  <c r="AO19"/>
  <c r="AN19"/>
  <c r="AM19"/>
  <c r="AL19"/>
  <c r="AK19"/>
  <c r="AJ19"/>
  <c r="AD19"/>
  <c r="AC19"/>
  <c r="Y19"/>
  <c r="X19"/>
  <c r="T19"/>
  <c r="S19"/>
  <c r="AX17"/>
  <c r="AW17"/>
  <c r="AW29" s="1"/>
  <c r="AV17"/>
  <c r="AU17"/>
  <c r="AU29" s="1"/>
  <c r="AT17"/>
  <c r="AT29" s="1"/>
  <c r="AS17"/>
  <c r="AS29" s="1"/>
  <c r="AR17"/>
  <c r="AQ17"/>
  <c r="AP17"/>
  <c r="AP29" s="1"/>
  <c r="AO17"/>
  <c r="AO29" s="1"/>
  <c r="AN17"/>
  <c r="AM17"/>
  <c r="AL17"/>
  <c r="AK17"/>
  <c r="AK29" s="1"/>
  <c r="AJ17"/>
  <c r="AJ29" s="1"/>
  <c r="AA86" i="15"/>
  <c r="Z86"/>
  <c r="Y86"/>
  <c r="X86"/>
  <c r="W86"/>
  <c r="V86"/>
  <c r="U86"/>
  <c r="T86"/>
  <c r="AA85"/>
  <c r="Z85"/>
  <c r="Y85"/>
  <c r="X85"/>
  <c r="W85"/>
  <c r="V85"/>
  <c r="U85"/>
  <c r="T85"/>
  <c r="S85"/>
  <c r="R85"/>
  <c r="Q85"/>
  <c r="P85"/>
  <c r="AA84"/>
  <c r="Z84"/>
  <c r="Y84"/>
  <c r="X84"/>
  <c r="S84"/>
  <c r="R84"/>
  <c r="Q84"/>
  <c r="P84"/>
  <c r="AA83"/>
  <c r="Z83"/>
  <c r="Y83"/>
  <c r="X83"/>
  <c r="W83"/>
  <c r="V83"/>
  <c r="U83"/>
  <c r="T83"/>
  <c r="S83"/>
  <c r="R83"/>
  <c r="Q83"/>
  <c r="P83"/>
  <c r="AA82"/>
  <c r="Z82"/>
  <c r="Y82"/>
  <c r="X82"/>
  <c r="W82"/>
  <c r="V82"/>
  <c r="U82"/>
  <c r="T82"/>
  <c r="S82"/>
  <c r="R82"/>
  <c r="Q82"/>
  <c r="P82"/>
  <c r="AA81"/>
  <c r="Z81"/>
  <c r="Y81"/>
  <c r="X81"/>
  <c r="S81"/>
  <c r="R81"/>
  <c r="Q81"/>
  <c r="P81"/>
  <c r="AA80"/>
  <c r="Z80"/>
  <c r="Y80"/>
  <c r="X80"/>
  <c r="S80"/>
  <c r="R80"/>
  <c r="Q80"/>
  <c r="P80"/>
  <c r="AA77"/>
  <c r="Z77"/>
  <c r="Y77"/>
  <c r="X77"/>
  <c r="S77"/>
  <c r="R77"/>
  <c r="Q77"/>
  <c r="P77"/>
  <c r="AA70"/>
  <c r="Z70"/>
  <c r="Y70"/>
  <c r="X70"/>
  <c r="W70"/>
  <c r="V70"/>
  <c r="U70"/>
  <c r="T70"/>
  <c r="S70"/>
  <c r="R70"/>
  <c r="Q70"/>
  <c r="P70"/>
  <c r="AA69"/>
  <c r="Z69"/>
  <c r="Y69"/>
  <c r="X69"/>
  <c r="W69"/>
  <c r="V69"/>
  <c r="U69"/>
  <c r="T69"/>
  <c r="S69"/>
  <c r="R69"/>
  <c r="Q69"/>
  <c r="P69"/>
  <c r="AA68"/>
  <c r="Z68"/>
  <c r="Y68"/>
  <c r="X68"/>
  <c r="W68"/>
  <c r="V68"/>
  <c r="U68"/>
  <c r="T68"/>
  <c r="S68"/>
  <c r="R68"/>
  <c r="Q68"/>
  <c r="P68"/>
  <c r="AA67"/>
  <c r="Z67"/>
  <c r="Y67"/>
  <c r="X67"/>
  <c r="W67"/>
  <c r="V67"/>
  <c r="U67"/>
  <c r="T67"/>
  <c r="S67"/>
  <c r="R67"/>
  <c r="Q67"/>
  <c r="P67"/>
  <c r="AA66"/>
  <c r="Z66"/>
  <c r="Y66"/>
  <c r="X66"/>
  <c r="W66"/>
  <c r="V66"/>
  <c r="U66"/>
  <c r="T66"/>
  <c r="S66"/>
  <c r="R66"/>
  <c r="Q66"/>
  <c r="P66"/>
  <c r="AA65"/>
  <c r="Z65"/>
  <c r="Y65"/>
  <c r="X65"/>
  <c r="W65"/>
  <c r="V65"/>
  <c r="U65"/>
  <c r="T65"/>
  <c r="S65"/>
  <c r="R65"/>
  <c r="Q65"/>
  <c r="P65"/>
  <c r="AA64"/>
  <c r="Z64"/>
  <c r="Y64"/>
  <c r="X64"/>
  <c r="W64"/>
  <c r="V64"/>
  <c r="U64"/>
  <c r="T64"/>
  <c r="S64"/>
  <c r="R64"/>
  <c r="Q64"/>
  <c r="P64"/>
  <c r="AA63"/>
  <c r="Z63"/>
  <c r="Y63"/>
  <c r="X63"/>
  <c r="W63"/>
  <c r="V63"/>
  <c r="U63"/>
  <c r="T63"/>
  <c r="S63"/>
  <c r="R63"/>
  <c r="Q63"/>
  <c r="P63"/>
  <c r="AA62"/>
  <c r="Z62"/>
  <c r="Y62"/>
  <c r="X62"/>
  <c r="W62"/>
  <c r="V62"/>
  <c r="U62"/>
  <c r="T62"/>
  <c r="S62"/>
  <c r="R62"/>
  <c r="Q62"/>
  <c r="P62"/>
  <c r="AA61"/>
  <c r="Z61"/>
  <c r="Y61"/>
  <c r="X61"/>
  <c r="W61"/>
  <c r="V61"/>
  <c r="U61"/>
  <c r="T61"/>
  <c r="S61"/>
  <c r="R61"/>
  <c r="Q61"/>
  <c r="P61"/>
  <c r="AA54"/>
  <c r="Z54"/>
  <c r="Y54"/>
  <c r="X54"/>
  <c r="W54"/>
  <c r="V54"/>
  <c r="U54"/>
  <c r="T54"/>
  <c r="S54"/>
  <c r="R54"/>
  <c r="Q54"/>
  <c r="P54"/>
  <c r="AA53"/>
  <c r="Z53"/>
  <c r="Y53"/>
  <c r="X53"/>
  <c r="W53"/>
  <c r="V53"/>
  <c r="U53"/>
  <c r="T53"/>
  <c r="AA52"/>
  <c r="Z52"/>
  <c r="Y52"/>
  <c r="X52"/>
  <c r="W52"/>
  <c r="V52"/>
  <c r="U52"/>
  <c r="T52"/>
  <c r="S52"/>
  <c r="R52"/>
  <c r="Q52"/>
  <c r="P52"/>
  <c r="AA51"/>
  <c r="Z51"/>
  <c r="Y51"/>
  <c r="X51"/>
  <c r="W51"/>
  <c r="V51"/>
  <c r="U51"/>
  <c r="T51"/>
  <c r="S51"/>
  <c r="R51"/>
  <c r="Q51"/>
  <c r="P51"/>
  <c r="AA50"/>
  <c r="Z50"/>
  <c r="Y50"/>
  <c r="X50"/>
  <c r="W50"/>
  <c r="V50"/>
  <c r="U50"/>
  <c r="T50"/>
  <c r="S50"/>
  <c r="R50"/>
  <c r="Q50"/>
  <c r="P50"/>
  <c r="AA49"/>
  <c r="Z49"/>
  <c r="Y49"/>
  <c r="X49"/>
  <c r="W49"/>
  <c r="V49"/>
  <c r="U49"/>
  <c r="T49"/>
  <c r="S49"/>
  <c r="R49"/>
  <c r="Q49"/>
  <c r="P49"/>
  <c r="AA48"/>
  <c r="Z48"/>
  <c r="Y48"/>
  <c r="X48"/>
  <c r="W48"/>
  <c r="V48"/>
  <c r="U48"/>
  <c r="T48"/>
  <c r="S48"/>
  <c r="R48"/>
  <c r="Q48"/>
  <c r="P48"/>
  <c r="AA47"/>
  <c r="Z47"/>
  <c r="Y47"/>
  <c r="X47"/>
  <c r="W47"/>
  <c r="V47"/>
  <c r="U47"/>
  <c r="T47"/>
  <c r="S47"/>
  <c r="R47"/>
  <c r="Q47"/>
  <c r="P47"/>
  <c r="AA46"/>
  <c r="Z46"/>
  <c r="Y46"/>
  <c r="X46"/>
  <c r="S46"/>
  <c r="R46"/>
  <c r="Q46"/>
  <c r="P46"/>
  <c r="AA45"/>
  <c r="Z45"/>
  <c r="Y45"/>
  <c r="X45"/>
  <c r="S45"/>
  <c r="R45"/>
  <c r="Q45"/>
  <c r="P45"/>
  <c r="AA42"/>
  <c r="Z42"/>
  <c r="Y42"/>
  <c r="X42"/>
  <c r="W42"/>
  <c r="V42"/>
  <c r="U42"/>
  <c r="T42"/>
  <c r="S42"/>
  <c r="R42"/>
  <c r="Q42"/>
  <c r="P42"/>
  <c r="AO41"/>
  <c r="AN41"/>
  <c r="AM41"/>
  <c r="AL41"/>
  <c r="AK41"/>
  <c r="AJ41"/>
  <c r="AI41"/>
  <c r="AH41"/>
  <c r="AA41"/>
  <c r="Z41"/>
  <c r="Y41"/>
  <c r="X41"/>
  <c r="W41"/>
  <c r="V41"/>
  <c r="U41"/>
  <c r="T41"/>
  <c r="AO40"/>
  <c r="AN40"/>
  <c r="AM40"/>
  <c r="AL40"/>
  <c r="AK40"/>
  <c r="AJ40"/>
  <c r="AI40"/>
  <c r="AH40"/>
  <c r="AG40"/>
  <c r="AF40"/>
  <c r="AE40"/>
  <c r="AD40"/>
  <c r="AA40"/>
  <c r="Z40"/>
  <c r="Y40"/>
  <c r="X40"/>
  <c r="W40"/>
  <c r="V40"/>
  <c r="U40"/>
  <c r="T40"/>
  <c r="S40"/>
  <c r="R40"/>
  <c r="Q40"/>
  <c r="P40"/>
  <c r="AO39"/>
  <c r="AN39"/>
  <c r="AM39"/>
  <c r="AL39"/>
  <c r="AG39"/>
  <c r="AF39"/>
  <c r="AE39"/>
  <c r="AD39"/>
  <c r="AA39"/>
  <c r="Z39"/>
  <c r="Y39"/>
  <c r="X39"/>
  <c r="W39"/>
  <c r="V39"/>
  <c r="U39"/>
  <c r="T39"/>
  <c r="S39"/>
  <c r="R39"/>
  <c r="Q39"/>
  <c r="P39"/>
  <c r="AO38"/>
  <c r="AN38"/>
  <c r="AM38"/>
  <c r="AL38"/>
  <c r="AK38"/>
  <c r="AJ38"/>
  <c r="AI38"/>
  <c r="AH38"/>
  <c r="AG38"/>
  <c r="AF38"/>
  <c r="AE38"/>
  <c r="AD38"/>
  <c r="AA38"/>
  <c r="Z38"/>
  <c r="Y38"/>
  <c r="X38"/>
  <c r="W38"/>
  <c r="V38"/>
  <c r="U38"/>
  <c r="T38"/>
  <c r="S38"/>
  <c r="R38"/>
  <c r="Q38"/>
  <c r="P38"/>
  <c r="AO37"/>
  <c r="AN37"/>
  <c r="AM37"/>
  <c r="AL37"/>
  <c r="AK37"/>
  <c r="AJ37"/>
  <c r="AI37"/>
  <c r="AH37"/>
  <c r="AG37"/>
  <c r="AF37"/>
  <c r="AE37"/>
  <c r="AD37"/>
  <c r="AA37"/>
  <c r="Z37"/>
  <c r="Y37"/>
  <c r="X37"/>
  <c r="W37"/>
  <c r="V37"/>
  <c r="U37"/>
  <c r="T37"/>
  <c r="S37"/>
  <c r="R37"/>
  <c r="Q37"/>
  <c r="P37"/>
  <c r="AO36"/>
  <c r="AN36"/>
  <c r="AM36"/>
  <c r="AL36"/>
  <c r="AG36"/>
  <c r="AF36"/>
  <c r="AE36"/>
  <c r="AD36"/>
  <c r="AA36"/>
  <c r="Z36"/>
  <c r="Y36"/>
  <c r="X36"/>
  <c r="W36"/>
  <c r="V36"/>
  <c r="U36"/>
  <c r="T36"/>
  <c r="S36"/>
  <c r="R36"/>
  <c r="Q36"/>
  <c r="P36"/>
  <c r="AO35"/>
  <c r="AN35"/>
  <c r="AM35"/>
  <c r="AL35"/>
  <c r="AG35"/>
  <c r="AF35"/>
  <c r="AE35"/>
  <c r="AD35"/>
  <c r="AA35"/>
  <c r="Z35"/>
  <c r="Y35"/>
  <c r="X35"/>
  <c r="W35"/>
  <c r="V35"/>
  <c r="U35"/>
  <c r="T35"/>
  <c r="S35"/>
  <c r="R35"/>
  <c r="Q35"/>
  <c r="P35"/>
  <c r="AA34"/>
  <c r="Z34"/>
  <c r="Y34"/>
  <c r="X34"/>
  <c r="S34"/>
  <c r="R34"/>
  <c r="Q34"/>
  <c r="P34"/>
  <c r="AA33"/>
  <c r="Z33"/>
  <c r="Y33"/>
  <c r="X33"/>
  <c r="S33"/>
  <c r="R33"/>
  <c r="Q33"/>
  <c r="P33"/>
  <c r="AO32"/>
  <c r="AN32"/>
  <c r="AM32"/>
  <c r="AL32"/>
  <c r="AG32"/>
  <c r="AF32"/>
  <c r="AE32"/>
  <c r="AD32"/>
  <c r="AA30"/>
  <c r="Z30"/>
  <c r="Y30"/>
  <c r="X30"/>
  <c r="W30"/>
  <c r="V30"/>
  <c r="U30"/>
  <c r="T30"/>
  <c r="S30"/>
  <c r="R30"/>
  <c r="Q30"/>
  <c r="P30"/>
  <c r="AA29"/>
  <c r="Z29"/>
  <c r="Y29"/>
  <c r="X29"/>
  <c r="W29"/>
  <c r="V29"/>
  <c r="U29"/>
  <c r="T29"/>
  <c r="AA28"/>
  <c r="Z28"/>
  <c r="Y28"/>
  <c r="X28"/>
  <c r="W28"/>
  <c r="V28"/>
  <c r="U28"/>
  <c r="T28"/>
  <c r="S28"/>
  <c r="R28"/>
  <c r="Q28"/>
  <c r="P28"/>
  <c r="AA27"/>
  <c r="Z27"/>
  <c r="Y27"/>
  <c r="X27"/>
  <c r="W27"/>
  <c r="V27"/>
  <c r="U27"/>
  <c r="T27"/>
  <c r="S27"/>
  <c r="R27"/>
  <c r="Q27"/>
  <c r="P27"/>
  <c r="AA26"/>
  <c r="Z26"/>
  <c r="Y26"/>
  <c r="X26"/>
  <c r="W26"/>
  <c r="V26"/>
  <c r="U26"/>
  <c r="T26"/>
  <c r="S26"/>
  <c r="R26"/>
  <c r="Q26"/>
  <c r="P26"/>
  <c r="AA25"/>
  <c r="Z25"/>
  <c r="Y25"/>
  <c r="X25"/>
  <c r="W25"/>
  <c r="V25"/>
  <c r="U25"/>
  <c r="T25"/>
  <c r="S25"/>
  <c r="R25"/>
  <c r="Q25"/>
  <c r="P25"/>
  <c r="AA24"/>
  <c r="Z24"/>
  <c r="Y24"/>
  <c r="X24"/>
  <c r="W24"/>
  <c r="V24"/>
  <c r="U24"/>
  <c r="T24"/>
  <c r="S24"/>
  <c r="R24"/>
  <c r="Q24"/>
  <c r="P24"/>
  <c r="AA23"/>
  <c r="Z23"/>
  <c r="Y23"/>
  <c r="X23"/>
  <c r="W23"/>
  <c r="V23"/>
  <c r="U23"/>
  <c r="T23"/>
  <c r="S23"/>
  <c r="R23"/>
  <c r="Q23"/>
  <c r="P23"/>
  <c r="AA22"/>
  <c r="Z22"/>
  <c r="Y22"/>
  <c r="X22"/>
  <c r="S22"/>
  <c r="R22"/>
  <c r="Q22"/>
  <c r="P22"/>
  <c r="AA21"/>
  <c r="Z21"/>
  <c r="Y21"/>
  <c r="X21"/>
  <c r="S21"/>
  <c r="R21"/>
  <c r="Q21"/>
  <c r="P21"/>
  <c r="AO17"/>
  <c r="AA87" s="1"/>
  <c r="AN17"/>
  <c r="Z87" s="1"/>
  <c r="AM17"/>
  <c r="Y87" s="1"/>
  <c r="AL17"/>
  <c r="X87" s="1"/>
  <c r="AK17"/>
  <c r="W87" s="1"/>
  <c r="AJ17"/>
  <c r="V87" s="1"/>
  <c r="AI17"/>
  <c r="U87" s="1"/>
  <c r="AH17"/>
  <c r="T87" s="1"/>
  <c r="AG17"/>
  <c r="S87" s="1"/>
  <c r="AF17"/>
  <c r="R87" s="1"/>
  <c r="AE17"/>
  <c r="Q87" s="1"/>
  <c r="AD17"/>
  <c r="P87" s="1"/>
  <c r="AL29" i="16" l="1"/>
  <c r="AX29"/>
  <c r="AM29"/>
  <c r="AQ29"/>
  <c r="AN29"/>
  <c r="AR29"/>
  <c r="AV29"/>
  <c r="AD20" i="15"/>
  <c r="AH20"/>
  <c r="AL20"/>
  <c r="AD23"/>
  <c r="AH23"/>
  <c r="AL23"/>
  <c r="AD24"/>
  <c r="AH24"/>
  <c r="AL24"/>
  <c r="AD25"/>
  <c r="AH25"/>
  <c r="AL25"/>
  <c r="AD26"/>
  <c r="AH26"/>
  <c r="AL26"/>
  <c r="AD27"/>
  <c r="AH27"/>
  <c r="AL27"/>
  <c r="AD28"/>
  <c r="AH28"/>
  <c r="AL28"/>
  <c r="AD29"/>
  <c r="AH29"/>
  <c r="AL29"/>
  <c r="AD30"/>
  <c r="AH30"/>
  <c r="AL30"/>
  <c r="AD42"/>
  <c r="AH42"/>
  <c r="AL42"/>
  <c r="AD44"/>
  <c r="AL44"/>
  <c r="AD47"/>
  <c r="AL47"/>
  <c r="AD48"/>
  <c r="AL48"/>
  <c r="AD49"/>
  <c r="AH49"/>
  <c r="AL49"/>
  <c r="AD50"/>
  <c r="AH50"/>
  <c r="AL50"/>
  <c r="AD51"/>
  <c r="AH51"/>
  <c r="AL51"/>
  <c r="AD52"/>
  <c r="AH52"/>
  <c r="AL52"/>
  <c r="AH53"/>
  <c r="AL53"/>
  <c r="AD54"/>
  <c r="AH54"/>
  <c r="AL54"/>
  <c r="P71"/>
  <c r="T71"/>
  <c r="X71"/>
  <c r="AE20"/>
  <c r="AI20"/>
  <c r="AM20"/>
  <c r="AE23"/>
  <c r="AI23"/>
  <c r="AM23"/>
  <c r="AE24"/>
  <c r="AI24"/>
  <c r="AM24"/>
  <c r="AE25"/>
  <c r="AI25"/>
  <c r="AM25"/>
  <c r="AE26"/>
  <c r="AI26"/>
  <c r="AM26"/>
  <c r="AE27"/>
  <c r="AI27"/>
  <c r="AM27"/>
  <c r="AE28"/>
  <c r="AI28"/>
  <c r="AM28"/>
  <c r="AE29"/>
  <c r="AI29"/>
  <c r="AM29"/>
  <c r="AE30"/>
  <c r="AI30"/>
  <c r="AM30"/>
  <c r="AE42"/>
  <c r="AI42"/>
  <c r="AM42"/>
  <c r="AE44"/>
  <c r="AM44"/>
  <c r="AE47"/>
  <c r="AM47"/>
  <c r="AE48"/>
  <c r="AM48"/>
  <c r="AE49"/>
  <c r="AI49"/>
  <c r="AM49"/>
  <c r="AE50"/>
  <c r="AI50"/>
  <c r="AM50"/>
  <c r="AE51"/>
  <c r="AI51"/>
  <c r="AM51"/>
  <c r="AE52"/>
  <c r="AI52"/>
  <c r="AM52"/>
  <c r="AI53"/>
  <c r="AM53"/>
  <c r="AE54"/>
  <c r="AI54"/>
  <c r="AM54"/>
  <c r="Q71"/>
  <c r="U71"/>
  <c r="Y71"/>
  <c r="AF20"/>
  <c r="AJ20"/>
  <c r="AN20"/>
  <c r="AF23"/>
  <c r="AJ23"/>
  <c r="AN23"/>
  <c r="AF24"/>
  <c r="AJ24"/>
  <c r="AN24"/>
  <c r="AF25"/>
  <c r="AJ25"/>
  <c r="AN25"/>
  <c r="AF26"/>
  <c r="AJ26"/>
  <c r="AN26"/>
  <c r="AF27"/>
  <c r="AJ27"/>
  <c r="AN27"/>
  <c r="AF28"/>
  <c r="AJ28"/>
  <c r="AN28"/>
  <c r="AF29"/>
  <c r="AJ29"/>
  <c r="AN29"/>
  <c r="AF30"/>
  <c r="AJ30"/>
  <c r="AN30"/>
  <c r="AF42"/>
  <c r="AJ42"/>
  <c r="AN42"/>
  <c r="AF44"/>
  <c r="AN44"/>
  <c r="AF47"/>
  <c r="AN47"/>
  <c r="AF48"/>
  <c r="AN48"/>
  <c r="AF49"/>
  <c r="AJ49"/>
  <c r="AN49"/>
  <c r="AF50"/>
  <c r="AJ50"/>
  <c r="AN50"/>
  <c r="AF51"/>
  <c r="AJ51"/>
  <c r="AN51"/>
  <c r="AF52"/>
  <c r="AJ52"/>
  <c r="AN52"/>
  <c r="AJ53"/>
  <c r="AN53"/>
  <c r="AF54"/>
  <c r="AJ54"/>
  <c r="AN54"/>
  <c r="R71"/>
  <c r="V71"/>
  <c r="Z71"/>
  <c r="AG20"/>
  <c r="AK20"/>
  <c r="AO20"/>
  <c r="AG23"/>
  <c r="AK23"/>
  <c r="AO23"/>
  <c r="AG24"/>
  <c r="AK24"/>
  <c r="AO24"/>
  <c r="AG25"/>
  <c r="AK25"/>
  <c r="AO25"/>
  <c r="AG26"/>
  <c r="AK26"/>
  <c r="AO26"/>
  <c r="AG27"/>
  <c r="AK27"/>
  <c r="AO27"/>
  <c r="AG28"/>
  <c r="AK28"/>
  <c r="AO28"/>
  <c r="AG29"/>
  <c r="AK29"/>
  <c r="AO29"/>
  <c r="AG30"/>
  <c r="AK30"/>
  <c r="AO30"/>
  <c r="AG42"/>
  <c r="AK42"/>
  <c r="AO42"/>
  <c r="AG44"/>
  <c r="AO44"/>
  <c r="AG47"/>
  <c r="AO47"/>
  <c r="AG48"/>
  <c r="AO48"/>
  <c r="AG49"/>
  <c r="AK49"/>
  <c r="AO49"/>
  <c r="AG50"/>
  <c r="AK50"/>
  <c r="AO50"/>
  <c r="AG51"/>
  <c r="AK51"/>
  <c r="AO51"/>
  <c r="AG52"/>
  <c r="AK52"/>
  <c r="AO52"/>
  <c r="AK53"/>
  <c r="AO53"/>
  <c r="AG54"/>
  <c r="AK54"/>
  <c r="AO54"/>
  <c r="S71"/>
  <c r="W71"/>
  <c r="AA71"/>
  <c r="AG29" i="14"/>
  <c r="AF29"/>
  <c r="AE29"/>
  <c r="AD29"/>
  <c r="AC29"/>
  <c r="AB29"/>
  <c r="AA29"/>
  <c r="Z29"/>
  <c r="Y29"/>
  <c r="X29"/>
  <c r="W29"/>
  <c r="V29"/>
  <c r="U29"/>
  <c r="T29"/>
  <c r="S29"/>
  <c r="AG28"/>
  <c r="AF28"/>
  <c r="AE28"/>
  <c r="AD28"/>
  <c r="AC28"/>
  <c r="AB28"/>
  <c r="AA28"/>
  <c r="Z28"/>
  <c r="Y28"/>
  <c r="X28"/>
  <c r="W28"/>
  <c r="V28"/>
  <c r="U28"/>
  <c r="T28"/>
  <c r="S28"/>
  <c r="AG27"/>
  <c r="AF27"/>
  <c r="AE27"/>
  <c r="AD27"/>
  <c r="AC27"/>
  <c r="AB27"/>
  <c r="AA27"/>
  <c r="Z27"/>
  <c r="Y27"/>
  <c r="X27"/>
  <c r="W27"/>
  <c r="V27"/>
  <c r="U27"/>
  <c r="T27"/>
  <c r="S27"/>
  <c r="AG26"/>
  <c r="AF26"/>
  <c r="AE26"/>
  <c r="AD26"/>
  <c r="AC26"/>
  <c r="AB26"/>
  <c r="AA26"/>
  <c r="Z26"/>
  <c r="Y26"/>
  <c r="X26"/>
  <c r="W26"/>
  <c r="V26"/>
  <c r="U26"/>
  <c r="T26"/>
  <c r="S26"/>
  <c r="AG25"/>
  <c r="AF25"/>
  <c r="AE25"/>
  <c r="AD25"/>
  <c r="AC25"/>
  <c r="AB25"/>
  <c r="AA25"/>
  <c r="Z25"/>
  <c r="Y25"/>
  <c r="X25"/>
  <c r="W25"/>
  <c r="V25"/>
  <c r="U25"/>
  <c r="T25"/>
  <c r="S25"/>
  <c r="AG24"/>
  <c r="AF24"/>
  <c r="AE24"/>
  <c r="AD24"/>
  <c r="AC24"/>
  <c r="AB24"/>
  <c r="AA24"/>
  <c r="Z24"/>
  <c r="Y24"/>
  <c r="X24"/>
  <c r="W24"/>
  <c r="V24"/>
  <c r="U24"/>
  <c r="T24"/>
  <c r="S24"/>
  <c r="AG23"/>
  <c r="AF23"/>
  <c r="AE23"/>
  <c r="AD23"/>
  <c r="AC23"/>
  <c r="AB23"/>
  <c r="AA23"/>
  <c r="Z23"/>
  <c r="Y23"/>
  <c r="X23"/>
  <c r="W23"/>
  <c r="V23"/>
  <c r="U23"/>
  <c r="T23"/>
  <c r="S23"/>
  <c r="AG22"/>
  <c r="AF22"/>
  <c r="AE22"/>
  <c r="AD22"/>
  <c r="AC22"/>
  <c r="AB22"/>
  <c r="AA22"/>
  <c r="Z22"/>
  <c r="Y22"/>
  <c r="X22"/>
  <c r="W22"/>
  <c r="V22"/>
  <c r="U22"/>
  <c r="T22"/>
  <c r="S22"/>
  <c r="AG21"/>
  <c r="AF21"/>
  <c r="AE21"/>
  <c r="AD21"/>
  <c r="AC21"/>
  <c r="AB21"/>
  <c r="AA21"/>
  <c r="Z21"/>
  <c r="Y21"/>
  <c r="X21"/>
  <c r="W21"/>
  <c r="V21"/>
  <c r="U21"/>
  <c r="T21"/>
  <c r="S21"/>
  <c r="AG20"/>
  <c r="AF20"/>
  <c r="AE20"/>
  <c r="AD20"/>
  <c r="AC20"/>
  <c r="Y20"/>
  <c r="X20"/>
  <c r="W20"/>
  <c r="V20"/>
  <c r="U20"/>
  <c r="T20"/>
  <c r="S20"/>
  <c r="AG19"/>
  <c r="AF19"/>
  <c r="AE19"/>
  <c r="AD19"/>
  <c r="AC19"/>
  <c r="Y19"/>
  <c r="X19"/>
  <c r="W19"/>
  <c r="V19"/>
  <c r="U19"/>
  <c r="T19"/>
  <c r="S19"/>
  <c r="AA87" i="13"/>
  <c r="Z87"/>
  <c r="Y87"/>
  <c r="X87"/>
  <c r="W87"/>
  <c r="V87"/>
  <c r="U87"/>
  <c r="T87"/>
  <c r="S87"/>
  <c r="R87"/>
  <c r="Q87"/>
  <c r="P87"/>
  <c r="AA86"/>
  <c r="Z86"/>
  <c r="Y86"/>
  <c r="X86"/>
  <c r="W86"/>
  <c r="V86"/>
  <c r="U86"/>
  <c r="T86"/>
  <c r="S86"/>
  <c r="R86"/>
  <c r="Q86"/>
  <c r="P86"/>
  <c r="AA85"/>
  <c r="Z85"/>
  <c r="Y85"/>
  <c r="X85"/>
  <c r="W85"/>
  <c r="V85"/>
  <c r="U85"/>
  <c r="T85"/>
  <c r="S85"/>
  <c r="R85"/>
  <c r="Q85"/>
  <c r="P85"/>
  <c r="AA84"/>
  <c r="Z84"/>
  <c r="Y84"/>
  <c r="X84"/>
  <c r="W84"/>
  <c r="V84"/>
  <c r="U84"/>
  <c r="T84"/>
  <c r="S84"/>
  <c r="R84"/>
  <c r="Q84"/>
  <c r="P84"/>
  <c r="AA83"/>
  <c r="Z83"/>
  <c r="Y83"/>
  <c r="X83"/>
  <c r="W83"/>
  <c r="V83"/>
  <c r="U83"/>
  <c r="T83"/>
  <c r="S83"/>
  <c r="R83"/>
  <c r="Q83"/>
  <c r="P83"/>
  <c r="AA82"/>
  <c r="Z82"/>
  <c r="Y82"/>
  <c r="X82"/>
  <c r="W82"/>
  <c r="V82"/>
  <c r="U82"/>
  <c r="T82"/>
  <c r="S82"/>
  <c r="R82"/>
  <c r="Q82"/>
  <c r="P82"/>
  <c r="AA81"/>
  <c r="Z81"/>
  <c r="Y81"/>
  <c r="X81"/>
  <c r="W81"/>
  <c r="V81"/>
  <c r="U81"/>
  <c r="T81"/>
  <c r="S81"/>
  <c r="R81"/>
  <c r="Q81"/>
  <c r="P81"/>
  <c r="AA80"/>
  <c r="Z80"/>
  <c r="Y80"/>
  <c r="X80"/>
  <c r="W80"/>
  <c r="V80"/>
  <c r="U80"/>
  <c r="T80"/>
  <c r="S80"/>
  <c r="R80"/>
  <c r="Q80"/>
  <c r="P80"/>
  <c r="AA79"/>
  <c r="Z79"/>
  <c r="Y79"/>
  <c r="X79"/>
  <c r="W79"/>
  <c r="V79"/>
  <c r="U79"/>
  <c r="T79"/>
  <c r="S79"/>
  <c r="R79"/>
  <c r="Q79"/>
  <c r="P79"/>
  <c r="AA78"/>
  <c r="Z78"/>
  <c r="Y78"/>
  <c r="X78"/>
  <c r="S78"/>
  <c r="R78"/>
  <c r="Q78"/>
  <c r="P78"/>
  <c r="AA77"/>
  <c r="Z77"/>
  <c r="Y77"/>
  <c r="X77"/>
  <c r="S77"/>
  <c r="R77"/>
  <c r="Q77"/>
  <c r="P77"/>
  <c r="AA71"/>
  <c r="Z71"/>
  <c r="Y71"/>
  <c r="X71"/>
  <c r="W71"/>
  <c r="V71"/>
  <c r="U71"/>
  <c r="T71"/>
  <c r="S71"/>
  <c r="R71"/>
  <c r="Q71"/>
  <c r="P71"/>
  <c r="AA70"/>
  <c r="Z70"/>
  <c r="Y70"/>
  <c r="X70"/>
  <c r="W70"/>
  <c r="V70"/>
  <c r="U70"/>
  <c r="T70"/>
  <c r="S70"/>
  <c r="R70"/>
  <c r="Q70"/>
  <c r="P70"/>
  <c r="AA69"/>
  <c r="Z69"/>
  <c r="Y69"/>
  <c r="X69"/>
  <c r="W69"/>
  <c r="V69"/>
  <c r="U69"/>
  <c r="T69"/>
  <c r="S69"/>
  <c r="R69"/>
  <c r="Q69"/>
  <c r="P69"/>
  <c r="AA68"/>
  <c r="Z68"/>
  <c r="Y68"/>
  <c r="X68"/>
  <c r="W68"/>
  <c r="V68"/>
  <c r="U68"/>
  <c r="T68"/>
  <c r="S68"/>
  <c r="R68"/>
  <c r="Q68"/>
  <c r="P68"/>
  <c r="AA67"/>
  <c r="Z67"/>
  <c r="Y67"/>
  <c r="X67"/>
  <c r="W67"/>
  <c r="V67"/>
  <c r="U67"/>
  <c r="T67"/>
  <c r="S67"/>
  <c r="R67"/>
  <c r="Q67"/>
  <c r="P67"/>
  <c r="AA66"/>
  <c r="Z66"/>
  <c r="Y66"/>
  <c r="X66"/>
  <c r="W66"/>
  <c r="V66"/>
  <c r="U66"/>
  <c r="T66"/>
  <c r="S66"/>
  <c r="R66"/>
  <c r="Q66"/>
  <c r="P66"/>
  <c r="AA65"/>
  <c r="Z65"/>
  <c r="Y65"/>
  <c r="X65"/>
  <c r="W65"/>
  <c r="V65"/>
  <c r="U65"/>
  <c r="T65"/>
  <c r="S65"/>
  <c r="R65"/>
  <c r="Q65"/>
  <c r="P65"/>
  <c r="AA64"/>
  <c r="Z64"/>
  <c r="Y64"/>
  <c r="X64"/>
  <c r="W64"/>
  <c r="V64"/>
  <c r="U64"/>
  <c r="T64"/>
  <c r="S64"/>
  <c r="R64"/>
  <c r="Q64"/>
  <c r="P64"/>
  <c r="AA63"/>
  <c r="Z63"/>
  <c r="Y63"/>
  <c r="X63"/>
  <c r="W63"/>
  <c r="V63"/>
  <c r="U63"/>
  <c r="T63"/>
  <c r="S63"/>
  <c r="R63"/>
  <c r="Q63"/>
  <c r="P63"/>
  <c r="AA62"/>
  <c r="Z62"/>
  <c r="Y62"/>
  <c r="X62"/>
  <c r="W62"/>
  <c r="V62"/>
  <c r="U62"/>
  <c r="T62"/>
  <c r="S62"/>
  <c r="R62"/>
  <c r="Q62"/>
  <c r="P62"/>
  <c r="AA61"/>
  <c r="Z61"/>
  <c r="Y61"/>
  <c r="X61"/>
  <c r="W61"/>
  <c r="V61"/>
  <c r="U61"/>
  <c r="T61"/>
  <c r="S61"/>
  <c r="R61"/>
  <c r="Q61"/>
  <c r="P61"/>
  <c r="AA54"/>
  <c r="Z54"/>
  <c r="Y54"/>
  <c r="X54"/>
  <c r="W54"/>
  <c r="V54"/>
  <c r="U54"/>
  <c r="T54"/>
  <c r="S54"/>
  <c r="R54"/>
  <c r="Q54"/>
  <c r="P54"/>
  <c r="AA53"/>
  <c r="Z53"/>
  <c r="Y53"/>
  <c r="X53"/>
  <c r="W53"/>
  <c r="V53"/>
  <c r="U53"/>
  <c r="T53"/>
  <c r="S53"/>
  <c r="R53"/>
  <c r="Q53"/>
  <c r="P53"/>
  <c r="AA52"/>
  <c r="Z52"/>
  <c r="Y52"/>
  <c r="X52"/>
  <c r="W52"/>
  <c r="V52"/>
  <c r="U52"/>
  <c r="T52"/>
  <c r="S52"/>
  <c r="R52"/>
  <c r="Q52"/>
  <c r="P52"/>
  <c r="AA51"/>
  <c r="Z51"/>
  <c r="Y51"/>
  <c r="X51"/>
  <c r="W51"/>
  <c r="V51"/>
  <c r="U51"/>
  <c r="T51"/>
  <c r="S51"/>
  <c r="R51"/>
  <c r="Q51"/>
  <c r="P51"/>
  <c r="AA50"/>
  <c r="Z50"/>
  <c r="Y50"/>
  <c r="X50"/>
  <c r="W50"/>
  <c r="V50"/>
  <c r="U50"/>
  <c r="T50"/>
  <c r="S50"/>
  <c r="R50"/>
  <c r="Q50"/>
  <c r="P50"/>
  <c r="AA49"/>
  <c r="Z49"/>
  <c r="Y49"/>
  <c r="X49"/>
  <c r="W49"/>
  <c r="V49"/>
  <c r="U49"/>
  <c r="T49"/>
  <c r="S49"/>
  <c r="R49"/>
  <c r="Q49"/>
  <c r="P49"/>
  <c r="AA48"/>
  <c r="Z48"/>
  <c r="Y48"/>
  <c r="X48"/>
  <c r="W48"/>
  <c r="V48"/>
  <c r="U48"/>
  <c r="T48"/>
  <c r="S48"/>
  <c r="R48"/>
  <c r="Q48"/>
  <c r="P48"/>
  <c r="AA47"/>
  <c r="Z47"/>
  <c r="Y47"/>
  <c r="X47"/>
  <c r="W47"/>
  <c r="V47"/>
  <c r="U47"/>
  <c r="T47"/>
  <c r="S47"/>
  <c r="R47"/>
  <c r="Q47"/>
  <c r="P47"/>
  <c r="AA46"/>
  <c r="Z46"/>
  <c r="Y46"/>
  <c r="X46"/>
  <c r="W46"/>
  <c r="V46"/>
  <c r="U46"/>
  <c r="T46"/>
  <c r="S46"/>
  <c r="R46"/>
  <c r="Q46"/>
  <c r="P46"/>
  <c r="AA45"/>
  <c r="Z45"/>
  <c r="Y45"/>
  <c r="X45"/>
  <c r="S45"/>
  <c r="R45"/>
  <c r="Q45"/>
  <c r="P45"/>
  <c r="AA44"/>
  <c r="Z44"/>
  <c r="Y44"/>
  <c r="X44"/>
  <c r="S44"/>
  <c r="R44"/>
  <c r="Q44"/>
  <c r="P44"/>
  <c r="AA42"/>
  <c r="Z42"/>
  <c r="Y42"/>
  <c r="X42"/>
  <c r="W42"/>
  <c r="V42"/>
  <c r="U42"/>
  <c r="T42"/>
  <c r="S42"/>
  <c r="R42"/>
  <c r="Q42"/>
  <c r="P42"/>
  <c r="AA41"/>
  <c r="Z41"/>
  <c r="Y41"/>
  <c r="X41"/>
  <c r="W41"/>
  <c r="V41"/>
  <c r="U41"/>
  <c r="T41"/>
  <c r="S41"/>
  <c r="R41"/>
  <c r="Q41"/>
  <c r="P41"/>
  <c r="AA40"/>
  <c r="Z40"/>
  <c r="Y40"/>
  <c r="X40"/>
  <c r="W40"/>
  <c r="V40"/>
  <c r="U40"/>
  <c r="T40"/>
  <c r="S40"/>
  <c r="R40"/>
  <c r="Q40"/>
  <c r="P40"/>
  <c r="AA39"/>
  <c r="Z39"/>
  <c r="Y39"/>
  <c r="X39"/>
  <c r="W39"/>
  <c r="V39"/>
  <c r="U39"/>
  <c r="T39"/>
  <c r="S39"/>
  <c r="R39"/>
  <c r="Q39"/>
  <c r="P39"/>
  <c r="AA38"/>
  <c r="Z38"/>
  <c r="Y38"/>
  <c r="X38"/>
  <c r="W38"/>
  <c r="V38"/>
  <c r="U38"/>
  <c r="T38"/>
  <c r="S38"/>
  <c r="R38"/>
  <c r="Q38"/>
  <c r="P38"/>
  <c r="AA37"/>
  <c r="Z37"/>
  <c r="Y37"/>
  <c r="X37"/>
  <c r="W37"/>
  <c r="V37"/>
  <c r="U37"/>
  <c r="T37"/>
  <c r="S37"/>
  <c r="R37"/>
  <c r="Q37"/>
  <c r="P37"/>
  <c r="AA36"/>
  <c r="Z36"/>
  <c r="Y36"/>
  <c r="X36"/>
  <c r="W36"/>
  <c r="V36"/>
  <c r="U36"/>
  <c r="T36"/>
  <c r="S36"/>
  <c r="R36"/>
  <c r="Q36"/>
  <c r="P36"/>
  <c r="AA35"/>
  <c r="Z35"/>
  <c r="Y35"/>
  <c r="X35"/>
  <c r="W35"/>
  <c r="V35"/>
  <c r="U35"/>
  <c r="T35"/>
  <c r="S35"/>
  <c r="R35"/>
  <c r="Q35"/>
  <c r="P35"/>
  <c r="AA34"/>
  <c r="Z34"/>
  <c r="Y34"/>
  <c r="X34"/>
  <c r="W34"/>
  <c r="V34"/>
  <c r="U34"/>
  <c r="T34"/>
  <c r="S34"/>
  <c r="R34"/>
  <c r="Q34"/>
  <c r="P34"/>
  <c r="AA33"/>
  <c r="Z33"/>
  <c r="Y33"/>
  <c r="X33"/>
  <c r="S33"/>
  <c r="R33"/>
  <c r="Q33"/>
  <c r="P33"/>
  <c r="AA32"/>
  <c r="Z32"/>
  <c r="Y32"/>
  <c r="X32"/>
  <c r="S32"/>
  <c r="R32"/>
  <c r="Q32"/>
  <c r="P32"/>
  <c r="AA30"/>
  <c r="Z30"/>
  <c r="Y30"/>
  <c r="X30"/>
  <c r="W30"/>
  <c r="V30"/>
  <c r="U30"/>
  <c r="T30"/>
  <c r="S30"/>
  <c r="R30"/>
  <c r="Q30"/>
  <c r="P30"/>
  <c r="AA29"/>
  <c r="Z29"/>
  <c r="Y29"/>
  <c r="X29"/>
  <c r="W29"/>
  <c r="V29"/>
  <c r="U29"/>
  <c r="T29"/>
  <c r="S29"/>
  <c r="R29"/>
  <c r="Q29"/>
  <c r="P29"/>
  <c r="AA28"/>
  <c r="Z28"/>
  <c r="Y28"/>
  <c r="X28"/>
  <c r="W28"/>
  <c r="V28"/>
  <c r="U28"/>
  <c r="T28"/>
  <c r="S28"/>
  <c r="R28"/>
  <c r="Q28"/>
  <c r="P28"/>
  <c r="AA27"/>
  <c r="Z27"/>
  <c r="Y27"/>
  <c r="X27"/>
  <c r="W27"/>
  <c r="V27"/>
  <c r="U27"/>
  <c r="T27"/>
  <c r="S27"/>
  <c r="R27"/>
  <c r="Q27"/>
  <c r="P27"/>
  <c r="AA26"/>
  <c r="Z26"/>
  <c r="Y26"/>
  <c r="X26"/>
  <c r="W26"/>
  <c r="V26"/>
  <c r="U26"/>
  <c r="T26"/>
  <c r="S26"/>
  <c r="R26"/>
  <c r="Q26"/>
  <c r="P26"/>
  <c r="AA25"/>
  <c r="Z25"/>
  <c r="Y25"/>
  <c r="X25"/>
  <c r="W25"/>
  <c r="V25"/>
  <c r="U25"/>
  <c r="T25"/>
  <c r="S25"/>
  <c r="R25"/>
  <c r="Q25"/>
  <c r="P25"/>
  <c r="AA24"/>
  <c r="Z24"/>
  <c r="Y24"/>
  <c r="X24"/>
  <c r="W24"/>
  <c r="V24"/>
  <c r="U24"/>
  <c r="T24"/>
  <c r="S24"/>
  <c r="R24"/>
  <c r="Q24"/>
  <c r="P24"/>
  <c r="AA23"/>
  <c r="Z23"/>
  <c r="Y23"/>
  <c r="X23"/>
  <c r="W23"/>
  <c r="V23"/>
  <c r="U23"/>
  <c r="T23"/>
  <c r="S23"/>
  <c r="R23"/>
  <c r="Q23"/>
  <c r="P23"/>
  <c r="AA22"/>
  <c r="Z22"/>
  <c r="Y22"/>
  <c r="X22"/>
  <c r="W22"/>
  <c r="V22"/>
  <c r="U22"/>
  <c r="T22"/>
  <c r="S22"/>
  <c r="R22"/>
  <c r="Q22"/>
  <c r="P22"/>
  <c r="AA21"/>
  <c r="Z21"/>
  <c r="Y21"/>
  <c r="X21"/>
  <c r="S21"/>
  <c r="R21"/>
  <c r="Q21"/>
  <c r="P21"/>
  <c r="AA20"/>
  <c r="Z20"/>
  <c r="Y20"/>
  <c r="X20"/>
  <c r="S20"/>
  <c r="R20"/>
  <c r="Q20"/>
  <c r="P20"/>
  <c r="AA87" i="10"/>
  <c r="Z87"/>
  <c r="Y87"/>
  <c r="X87"/>
  <c r="W87"/>
  <c r="V87"/>
  <c r="U87"/>
  <c r="T87"/>
  <c r="S87"/>
  <c r="R87"/>
  <c r="Q87"/>
  <c r="P87"/>
  <c r="AA86"/>
  <c r="Z86"/>
  <c r="Y86"/>
  <c r="X86"/>
  <c r="W86"/>
  <c r="V86"/>
  <c r="U86"/>
  <c r="T86"/>
  <c r="S86"/>
  <c r="R86"/>
  <c r="Q86"/>
  <c r="P86"/>
  <c r="AA85"/>
  <c r="Z85"/>
  <c r="Y85"/>
  <c r="X85"/>
  <c r="W85"/>
  <c r="V85"/>
  <c r="U85"/>
  <c r="T85"/>
  <c r="S85"/>
  <c r="R85"/>
  <c r="Q85"/>
  <c r="P85"/>
  <c r="AA84"/>
  <c r="Z84"/>
  <c r="Y84"/>
  <c r="X84"/>
  <c r="W84"/>
  <c r="V84"/>
  <c r="U84"/>
  <c r="T84"/>
  <c r="S84"/>
  <c r="R84"/>
  <c r="Q84"/>
  <c r="P84"/>
  <c r="AA83"/>
  <c r="Z83"/>
  <c r="Y83"/>
  <c r="X83"/>
  <c r="W83"/>
  <c r="V83"/>
  <c r="U83"/>
  <c r="T83"/>
  <c r="S83"/>
  <c r="R83"/>
  <c r="Q83"/>
  <c r="P83"/>
  <c r="AA82"/>
  <c r="Z82"/>
  <c r="Y82"/>
  <c r="X82"/>
  <c r="W82"/>
  <c r="V82"/>
  <c r="U82"/>
  <c r="T82"/>
  <c r="S82"/>
  <c r="R82"/>
  <c r="Q82"/>
  <c r="P82"/>
  <c r="AA81"/>
  <c r="Z81"/>
  <c r="Y81"/>
  <c r="X81"/>
  <c r="W81"/>
  <c r="V81"/>
  <c r="U81"/>
  <c r="T81"/>
  <c r="S81"/>
  <c r="R81"/>
  <c r="Q81"/>
  <c r="P81"/>
  <c r="AA80"/>
  <c r="Z80"/>
  <c r="Y80"/>
  <c r="X80"/>
  <c r="W80"/>
  <c r="V80"/>
  <c r="U80"/>
  <c r="T80"/>
  <c r="S80"/>
  <c r="R80"/>
  <c r="Q80"/>
  <c r="P80"/>
  <c r="AA79"/>
  <c r="Z79"/>
  <c r="Y79"/>
  <c r="X79"/>
  <c r="W79"/>
  <c r="V79"/>
  <c r="U79"/>
  <c r="T79"/>
  <c r="S79"/>
  <c r="R79"/>
  <c r="Q79"/>
  <c r="P79"/>
  <c r="AA78"/>
  <c r="Z78"/>
  <c r="Y78"/>
  <c r="X78"/>
  <c r="W78"/>
  <c r="V78"/>
  <c r="U78"/>
  <c r="T78"/>
  <c r="S78"/>
  <c r="R78"/>
  <c r="Q78"/>
  <c r="P78"/>
  <c r="AA77"/>
  <c r="Z77"/>
  <c r="Y77"/>
  <c r="X77"/>
  <c r="W77"/>
  <c r="V77"/>
  <c r="U77"/>
  <c r="T77"/>
  <c r="S77"/>
  <c r="R77"/>
  <c r="Q77"/>
  <c r="P77"/>
  <c r="AA71"/>
  <c r="Z71"/>
  <c r="Y71"/>
  <c r="X71"/>
  <c r="W71"/>
  <c r="V71"/>
  <c r="U71"/>
  <c r="T71"/>
  <c r="S71"/>
  <c r="R71"/>
  <c r="Q71"/>
  <c r="P71"/>
  <c r="AA70"/>
  <c r="Z70"/>
  <c r="Y70"/>
  <c r="X70"/>
  <c r="W70"/>
  <c r="V70"/>
  <c r="U70"/>
  <c r="T70"/>
  <c r="S70"/>
  <c r="R70"/>
  <c r="Q70"/>
  <c r="P70"/>
  <c r="AA69"/>
  <c r="Z69"/>
  <c r="Y69"/>
  <c r="X69"/>
  <c r="W69"/>
  <c r="V69"/>
  <c r="U69"/>
  <c r="T69"/>
  <c r="S69"/>
  <c r="R69"/>
  <c r="Q69"/>
  <c r="P69"/>
  <c r="AA68"/>
  <c r="Z68"/>
  <c r="Y68"/>
  <c r="X68"/>
  <c r="W68"/>
  <c r="V68"/>
  <c r="U68"/>
  <c r="T68"/>
  <c r="S68"/>
  <c r="R68"/>
  <c r="Q68"/>
  <c r="P68"/>
  <c r="AA67"/>
  <c r="Z67"/>
  <c r="Y67"/>
  <c r="X67"/>
  <c r="W67"/>
  <c r="V67"/>
  <c r="U67"/>
  <c r="T67"/>
  <c r="S67"/>
  <c r="R67"/>
  <c r="Q67"/>
  <c r="P67"/>
  <c r="AA66"/>
  <c r="Z66"/>
  <c r="Y66"/>
  <c r="X66"/>
  <c r="W66"/>
  <c r="V66"/>
  <c r="U66"/>
  <c r="T66"/>
  <c r="S66"/>
  <c r="R66"/>
  <c r="Q66"/>
  <c r="P66"/>
  <c r="AA65"/>
  <c r="Z65"/>
  <c r="Y65"/>
  <c r="X65"/>
  <c r="W65"/>
  <c r="V65"/>
  <c r="U65"/>
  <c r="T65"/>
  <c r="S65"/>
  <c r="R65"/>
  <c r="Q65"/>
  <c r="P65"/>
  <c r="AA64"/>
  <c r="Z64"/>
  <c r="Y64"/>
  <c r="X64"/>
  <c r="W64"/>
  <c r="V64"/>
  <c r="U64"/>
  <c r="T64"/>
  <c r="S64"/>
  <c r="R64"/>
  <c r="Q64"/>
  <c r="P64"/>
  <c r="AA63"/>
  <c r="Z63"/>
  <c r="Y63"/>
  <c r="X63"/>
  <c r="W63"/>
  <c r="V63"/>
  <c r="U63"/>
  <c r="T63"/>
  <c r="S63"/>
  <c r="R63"/>
  <c r="Q63"/>
  <c r="P63"/>
  <c r="AA62"/>
  <c r="Z62"/>
  <c r="Y62"/>
  <c r="X62"/>
  <c r="W62"/>
  <c r="V62"/>
  <c r="U62"/>
  <c r="T62"/>
  <c r="S62"/>
  <c r="R62"/>
  <c r="Q62"/>
  <c r="P62"/>
  <c r="AA61"/>
  <c r="Z61"/>
  <c r="Y61"/>
  <c r="X61"/>
  <c r="W61"/>
  <c r="V61"/>
  <c r="U61"/>
  <c r="T61"/>
  <c r="S61"/>
  <c r="R61"/>
  <c r="Q61"/>
  <c r="P61"/>
  <c r="AA54"/>
  <c r="Z54"/>
  <c r="Y54"/>
  <c r="X54"/>
  <c r="W54"/>
  <c r="V54"/>
  <c r="U54"/>
  <c r="T54"/>
  <c r="S54"/>
  <c r="R54"/>
  <c r="Q54"/>
  <c r="P54"/>
  <c r="AA53"/>
  <c r="Z53"/>
  <c r="Y53"/>
  <c r="X53"/>
  <c r="W53"/>
  <c r="V53"/>
  <c r="U53"/>
  <c r="T53"/>
  <c r="S53"/>
  <c r="R53"/>
  <c r="Q53"/>
  <c r="P53"/>
  <c r="AA52"/>
  <c r="Z52"/>
  <c r="Y52"/>
  <c r="X52"/>
  <c r="W52"/>
  <c r="V52"/>
  <c r="U52"/>
  <c r="T52"/>
  <c r="S52"/>
  <c r="R52"/>
  <c r="Q52"/>
  <c r="P52"/>
  <c r="AA51"/>
  <c r="Z51"/>
  <c r="Y51"/>
  <c r="X51"/>
  <c r="W51"/>
  <c r="V51"/>
  <c r="U51"/>
  <c r="T51"/>
  <c r="S51"/>
  <c r="R51"/>
  <c r="Q51"/>
  <c r="P51"/>
  <c r="AA50"/>
  <c r="Z50"/>
  <c r="Y50"/>
  <c r="X50"/>
  <c r="W50"/>
  <c r="V50"/>
  <c r="U50"/>
  <c r="T50"/>
  <c r="S50"/>
  <c r="R50"/>
  <c r="Q50"/>
  <c r="P50"/>
  <c r="AA49"/>
  <c r="Z49"/>
  <c r="Y49"/>
  <c r="X49"/>
  <c r="W49"/>
  <c r="V49"/>
  <c r="U49"/>
  <c r="T49"/>
  <c r="S49"/>
  <c r="R49"/>
  <c r="Q49"/>
  <c r="P49"/>
  <c r="AA48"/>
  <c r="Z48"/>
  <c r="Y48"/>
  <c r="X48"/>
  <c r="W48"/>
  <c r="V48"/>
  <c r="U48"/>
  <c r="T48"/>
  <c r="S48"/>
  <c r="R48"/>
  <c r="Q48"/>
  <c r="P48"/>
  <c r="AA47"/>
  <c r="Z47"/>
  <c r="Y47"/>
  <c r="X47"/>
  <c r="W47"/>
  <c r="V47"/>
  <c r="U47"/>
  <c r="T47"/>
  <c r="S47"/>
  <c r="R47"/>
  <c r="Q47"/>
  <c r="P47"/>
  <c r="AA46"/>
  <c r="Z46"/>
  <c r="Y46"/>
  <c r="X46"/>
  <c r="W46"/>
  <c r="V46"/>
  <c r="U46"/>
  <c r="T46"/>
  <c r="S46"/>
  <c r="R46"/>
  <c r="Q46"/>
  <c r="P46"/>
  <c r="AA45"/>
  <c r="Z45"/>
  <c r="Y45"/>
  <c r="X45"/>
  <c r="W45"/>
  <c r="V45"/>
  <c r="U45"/>
  <c r="T45"/>
  <c r="S45"/>
  <c r="R45"/>
  <c r="Q45"/>
  <c r="P45"/>
  <c r="AA44"/>
  <c r="Z44"/>
  <c r="Y44"/>
  <c r="X44"/>
  <c r="W44"/>
  <c r="V44"/>
  <c r="U44"/>
  <c r="T44"/>
  <c r="S44"/>
  <c r="R44"/>
  <c r="Q44"/>
  <c r="P44"/>
  <c r="AA42"/>
  <c r="Z42"/>
  <c r="Y42"/>
  <c r="X42"/>
  <c r="W42"/>
  <c r="V42"/>
  <c r="U42"/>
  <c r="T42"/>
  <c r="S42"/>
  <c r="R42"/>
  <c r="Q42"/>
  <c r="P42"/>
  <c r="AA41"/>
  <c r="Z41"/>
  <c r="Y41"/>
  <c r="X41"/>
  <c r="W41"/>
  <c r="V41"/>
  <c r="U41"/>
  <c r="T41"/>
  <c r="S41"/>
  <c r="R41"/>
  <c r="Q41"/>
  <c r="P41"/>
  <c r="AA40"/>
  <c r="Z40"/>
  <c r="Y40"/>
  <c r="X40"/>
  <c r="W40"/>
  <c r="V40"/>
  <c r="U40"/>
  <c r="T40"/>
  <c r="S40"/>
  <c r="R40"/>
  <c r="Q40"/>
  <c r="P40"/>
  <c r="AA39"/>
  <c r="Z39"/>
  <c r="Y39"/>
  <c r="X39"/>
  <c r="W39"/>
  <c r="V39"/>
  <c r="U39"/>
  <c r="T39"/>
  <c r="S39"/>
  <c r="R39"/>
  <c r="Q39"/>
  <c r="P39"/>
  <c r="AA38"/>
  <c r="Z38"/>
  <c r="Y38"/>
  <c r="X38"/>
  <c r="W38"/>
  <c r="V38"/>
  <c r="U38"/>
  <c r="T38"/>
  <c r="S38"/>
  <c r="R38"/>
  <c r="Q38"/>
  <c r="P38"/>
  <c r="AA37"/>
  <c r="Z37"/>
  <c r="Y37"/>
  <c r="X37"/>
  <c r="W37"/>
  <c r="V37"/>
  <c r="U37"/>
  <c r="T37"/>
  <c r="S37"/>
  <c r="R37"/>
  <c r="Q37"/>
  <c r="P37"/>
  <c r="AA36"/>
  <c r="Z36"/>
  <c r="Y36"/>
  <c r="X36"/>
  <c r="W36"/>
  <c r="V36"/>
  <c r="U36"/>
  <c r="T36"/>
  <c r="S36"/>
  <c r="R36"/>
  <c r="Q36"/>
  <c r="P36"/>
  <c r="AA35"/>
  <c r="Z35"/>
  <c r="Y35"/>
  <c r="X35"/>
  <c r="W35"/>
  <c r="V35"/>
  <c r="U35"/>
  <c r="T35"/>
  <c r="S35"/>
  <c r="R35"/>
  <c r="Q35"/>
  <c r="P35"/>
  <c r="AA34"/>
  <c r="Z34"/>
  <c r="Y34"/>
  <c r="X34"/>
  <c r="W34"/>
  <c r="V34"/>
  <c r="U34"/>
  <c r="T34"/>
  <c r="S34"/>
  <c r="R34"/>
  <c r="Q34"/>
  <c r="P34"/>
  <c r="AA33"/>
  <c r="Z33"/>
  <c r="Y33"/>
  <c r="X33"/>
  <c r="W33"/>
  <c r="V33"/>
  <c r="U33"/>
  <c r="T33"/>
  <c r="S33"/>
  <c r="R33"/>
  <c r="Q33"/>
  <c r="P33"/>
  <c r="AA32"/>
  <c r="Z32"/>
  <c r="Y32"/>
  <c r="X32"/>
  <c r="W32"/>
  <c r="V32"/>
  <c r="U32"/>
  <c r="T32"/>
  <c r="S32"/>
  <c r="R32"/>
  <c r="Q32"/>
  <c r="P32"/>
  <c r="AA30"/>
  <c r="Z30"/>
  <c r="Y30"/>
  <c r="X30"/>
  <c r="W30"/>
  <c r="V30"/>
  <c r="U30"/>
  <c r="T30"/>
  <c r="S30"/>
  <c r="R30"/>
  <c r="Q30"/>
  <c r="P30"/>
  <c r="AA29"/>
  <c r="Z29"/>
  <c r="Y29"/>
  <c r="X29"/>
  <c r="W29"/>
  <c r="V29"/>
  <c r="U29"/>
  <c r="T29"/>
  <c r="S29"/>
  <c r="R29"/>
  <c r="Q29"/>
  <c r="P29"/>
  <c r="AA28"/>
  <c r="Z28"/>
  <c r="Y28"/>
  <c r="X28"/>
  <c r="W28"/>
  <c r="V28"/>
  <c r="U28"/>
  <c r="T28"/>
  <c r="S28"/>
  <c r="R28"/>
  <c r="Q28"/>
  <c r="P28"/>
  <c r="AA27"/>
  <c r="Z27"/>
  <c r="Y27"/>
  <c r="X27"/>
  <c r="W27"/>
  <c r="V27"/>
  <c r="U27"/>
  <c r="T27"/>
  <c r="S27"/>
  <c r="R27"/>
  <c r="Q27"/>
  <c r="P27"/>
  <c r="AA26"/>
  <c r="Z26"/>
  <c r="Y26"/>
  <c r="X26"/>
  <c r="W26"/>
  <c r="V26"/>
  <c r="U26"/>
  <c r="T26"/>
  <c r="S26"/>
  <c r="R26"/>
  <c r="Q26"/>
  <c r="P26"/>
  <c r="AA25"/>
  <c r="Z25"/>
  <c r="Y25"/>
  <c r="X25"/>
  <c r="W25"/>
  <c r="V25"/>
  <c r="U25"/>
  <c r="T25"/>
  <c r="S25"/>
  <c r="R25"/>
  <c r="Q25"/>
  <c r="P25"/>
  <c r="AA24"/>
  <c r="Z24"/>
  <c r="Y24"/>
  <c r="X24"/>
  <c r="W24"/>
  <c r="V24"/>
  <c r="U24"/>
  <c r="T24"/>
  <c r="S24"/>
  <c r="R24"/>
  <c r="Q24"/>
  <c r="P24"/>
  <c r="AA23"/>
  <c r="Z23"/>
  <c r="Y23"/>
  <c r="X23"/>
  <c r="W23"/>
  <c r="V23"/>
  <c r="U23"/>
  <c r="T23"/>
  <c r="S23"/>
  <c r="R23"/>
  <c r="Q23"/>
  <c r="P23"/>
  <c r="AA22"/>
  <c r="Z22"/>
  <c r="Y22"/>
  <c r="X22"/>
  <c r="W22"/>
  <c r="V22"/>
  <c r="U22"/>
  <c r="T22"/>
  <c r="S22"/>
  <c r="R22"/>
  <c r="Q22"/>
  <c r="P22"/>
  <c r="AA21"/>
  <c r="Z21"/>
  <c r="Y21"/>
  <c r="X21"/>
  <c r="W21"/>
  <c r="V21"/>
  <c r="U21"/>
  <c r="T21"/>
  <c r="S21"/>
  <c r="R21"/>
  <c r="Q21"/>
  <c r="P21"/>
  <c r="AA20"/>
  <c r="Z20"/>
  <c r="Y20"/>
  <c r="X20"/>
  <c r="W20"/>
  <c r="V20"/>
  <c r="U20"/>
  <c r="T20"/>
  <c r="S20"/>
  <c r="R20"/>
  <c r="Q20"/>
  <c r="P20"/>
  <c r="AG30" i="9" l="1"/>
  <c r="AF30"/>
  <c r="AE30"/>
  <c r="AD30"/>
  <c r="AC30"/>
  <c r="AB30"/>
  <c r="AA30"/>
  <c r="Z30"/>
  <c r="Y30"/>
  <c r="X30"/>
  <c r="W30"/>
  <c r="V30"/>
  <c r="U30"/>
  <c r="T30"/>
  <c r="S30"/>
  <c r="AG29"/>
  <c r="AF29"/>
  <c r="AE29"/>
  <c r="AD29"/>
  <c r="AC29"/>
  <c r="AB29"/>
  <c r="AA29"/>
  <c r="Z29"/>
  <c r="Y29"/>
  <c r="X29"/>
  <c r="W29"/>
  <c r="V29"/>
  <c r="U29"/>
  <c r="T29"/>
  <c r="S29"/>
  <c r="AG28"/>
  <c r="AF28"/>
  <c r="AE28"/>
  <c r="AD28"/>
  <c r="AC28"/>
  <c r="AB28"/>
  <c r="AA28"/>
  <c r="Z28"/>
  <c r="Y28"/>
  <c r="X28"/>
  <c r="W28"/>
  <c r="V28"/>
  <c r="U28"/>
  <c r="T28"/>
  <c r="S28"/>
  <c r="AG27"/>
  <c r="AF27"/>
  <c r="AE27"/>
  <c r="AD27"/>
  <c r="AC27"/>
  <c r="AB27"/>
  <c r="AA27"/>
  <c r="Z27"/>
  <c r="Y27"/>
  <c r="X27"/>
  <c r="W27"/>
  <c r="V27"/>
  <c r="U27"/>
  <c r="T27"/>
  <c r="S27"/>
  <c r="AG26"/>
  <c r="AF26"/>
  <c r="AE26"/>
  <c r="AD26"/>
  <c r="AC26"/>
  <c r="AB26"/>
  <c r="AA26"/>
  <c r="Z26"/>
  <c r="Y26"/>
  <c r="X26"/>
  <c r="W26"/>
  <c r="V26"/>
  <c r="U26"/>
  <c r="T26"/>
  <c r="S26"/>
  <c r="AG25"/>
  <c r="AF25"/>
  <c r="AE25"/>
  <c r="AD25"/>
  <c r="AC25"/>
  <c r="AB25"/>
  <c r="AA25"/>
  <c r="Z25"/>
  <c r="Y25"/>
  <c r="X25"/>
  <c r="W25"/>
  <c r="V25"/>
  <c r="U25"/>
  <c r="T25"/>
  <c r="S25"/>
  <c r="AG24"/>
  <c r="AF24"/>
  <c r="AE24"/>
  <c r="AD24"/>
  <c r="AC24"/>
  <c r="AB24"/>
  <c r="AA24"/>
  <c r="Z24"/>
  <c r="Y24"/>
  <c r="X24"/>
  <c r="W24"/>
  <c r="V24"/>
  <c r="U24"/>
  <c r="T24"/>
  <c r="S24"/>
  <c r="AG23"/>
  <c r="AF23"/>
  <c r="AE23"/>
  <c r="AD23"/>
  <c r="AC23"/>
  <c r="AB23"/>
  <c r="AA23"/>
  <c r="Z23"/>
  <c r="Y23"/>
  <c r="X23"/>
  <c r="W23"/>
  <c r="V23"/>
  <c r="U23"/>
  <c r="T23"/>
  <c r="S23"/>
  <c r="AG22"/>
  <c r="AF22"/>
  <c r="AE22"/>
  <c r="AD22"/>
  <c r="AC22"/>
  <c r="AB22"/>
  <c r="AA22"/>
  <c r="Z22"/>
  <c r="Y22"/>
  <c r="X22"/>
  <c r="W22"/>
  <c r="V22"/>
  <c r="U22"/>
  <c r="T22"/>
  <c r="S22"/>
  <c r="AG21"/>
  <c r="AF21"/>
  <c r="AE21"/>
  <c r="AD21"/>
  <c r="AC21"/>
  <c r="AB21"/>
  <c r="AA21"/>
  <c r="Z21"/>
  <c r="Y21"/>
  <c r="X21"/>
  <c r="W21"/>
  <c r="V21"/>
  <c r="U21"/>
  <c r="T21"/>
  <c r="S21"/>
  <c r="AG20"/>
  <c r="AF20"/>
  <c r="AE20"/>
  <c r="AD20"/>
  <c r="AC20"/>
  <c r="AB20"/>
  <c r="AA20"/>
  <c r="Z20"/>
  <c r="Y20"/>
  <c r="X20"/>
  <c r="W20"/>
  <c r="V20"/>
  <c r="U20"/>
  <c r="T20"/>
  <c r="S20"/>
  <c r="AG30" i="7" l="1"/>
  <c r="AF30"/>
  <c r="AE30"/>
  <c r="AD30"/>
  <c r="AC30"/>
  <c r="AB30"/>
  <c r="AA30"/>
  <c r="Z30"/>
  <c r="Y30"/>
  <c r="X30"/>
  <c r="W30"/>
  <c r="V30"/>
  <c r="U30"/>
  <c r="T30"/>
  <c r="S30"/>
  <c r="AG29"/>
  <c r="AF29"/>
  <c r="AE29"/>
  <c r="AD29"/>
  <c r="AC29"/>
  <c r="AB29"/>
  <c r="AA29"/>
  <c r="Z29"/>
  <c r="Y29"/>
  <c r="X29"/>
  <c r="W29"/>
  <c r="V29"/>
  <c r="U29"/>
  <c r="T29"/>
  <c r="S29"/>
  <c r="AG28"/>
  <c r="AF28"/>
  <c r="AE28"/>
  <c r="AD28"/>
  <c r="AC28"/>
  <c r="AB28"/>
  <c r="AA28"/>
  <c r="Z28"/>
  <c r="Y28"/>
  <c r="X28"/>
  <c r="W28"/>
  <c r="V28"/>
  <c r="U28"/>
  <c r="T28"/>
  <c r="S28"/>
  <c r="AG27"/>
  <c r="AF27"/>
  <c r="AE27"/>
  <c r="AD27"/>
  <c r="AC27"/>
  <c r="AB27"/>
  <c r="AA27"/>
  <c r="Z27"/>
  <c r="Y27"/>
  <c r="X27"/>
  <c r="W27"/>
  <c r="V27"/>
  <c r="U27"/>
  <c r="T27"/>
  <c r="S27"/>
  <c r="AG26"/>
  <c r="AF26"/>
  <c r="AE26"/>
  <c r="AD26"/>
  <c r="AC26"/>
  <c r="AB26"/>
  <c r="AA26"/>
  <c r="Z26"/>
  <c r="Y26"/>
  <c r="X26"/>
  <c r="W26"/>
  <c r="V26"/>
  <c r="U26"/>
  <c r="T26"/>
  <c r="S26"/>
  <c r="AG25"/>
  <c r="AF25"/>
  <c r="AE25"/>
  <c r="AD25"/>
  <c r="AC25"/>
  <c r="AB25"/>
  <c r="AA25"/>
  <c r="Z25"/>
  <c r="Y25"/>
  <c r="X25"/>
  <c r="W25"/>
  <c r="V25"/>
  <c r="U25"/>
  <c r="T25"/>
  <c r="S25"/>
  <c r="AG24"/>
  <c r="AF24"/>
  <c r="AE24"/>
  <c r="AD24"/>
  <c r="AC24"/>
  <c r="AB24"/>
  <c r="AA24"/>
  <c r="Z24"/>
  <c r="Y24"/>
  <c r="X24"/>
  <c r="W24"/>
  <c r="V24"/>
  <c r="U24"/>
  <c r="T24"/>
  <c r="S24"/>
  <c r="AG23"/>
  <c r="AF23"/>
  <c r="AE23"/>
  <c r="AD23"/>
  <c r="AC23"/>
  <c r="AB23"/>
  <c r="AA23"/>
  <c r="Z23"/>
  <c r="Y23"/>
  <c r="X23"/>
  <c r="W23"/>
  <c r="V23"/>
  <c r="U23"/>
  <c r="T23"/>
  <c r="S23"/>
  <c r="AG22"/>
  <c r="AF22"/>
  <c r="AE22"/>
  <c r="AD22"/>
  <c r="AC22"/>
  <c r="AB22"/>
  <c r="AA22"/>
  <c r="Z22"/>
  <c r="Y22"/>
  <c r="X22"/>
  <c r="W22"/>
  <c r="V22"/>
  <c r="U22"/>
  <c r="T22"/>
  <c r="S22"/>
  <c r="AG21"/>
  <c r="AF21"/>
  <c r="AE21"/>
  <c r="AD21"/>
  <c r="AC21"/>
  <c r="AB21"/>
  <c r="AA21"/>
  <c r="Z21"/>
  <c r="Y21"/>
  <c r="X21"/>
  <c r="W21"/>
  <c r="V21"/>
  <c r="U21"/>
  <c r="T21"/>
  <c r="S21"/>
  <c r="AG20"/>
  <c r="AF20"/>
  <c r="AE20"/>
  <c r="AD20"/>
  <c r="AC20"/>
  <c r="AB20"/>
  <c r="AA20"/>
  <c r="Z20"/>
  <c r="Y20"/>
  <c r="X20"/>
  <c r="W20"/>
  <c r="V20"/>
  <c r="U20"/>
  <c r="T20"/>
  <c r="S20"/>
  <c r="AA87" i="6"/>
  <c r="Z87"/>
  <c r="Y87"/>
  <c r="X87"/>
  <c r="W87"/>
  <c r="V87"/>
  <c r="U87"/>
  <c r="T87"/>
  <c r="S87"/>
  <c r="R87"/>
  <c r="Q87"/>
  <c r="P87"/>
  <c r="AA86"/>
  <c r="Z86"/>
  <c r="Y86"/>
  <c r="X86"/>
  <c r="W86"/>
  <c r="V86"/>
  <c r="U86"/>
  <c r="T86"/>
  <c r="S86"/>
  <c r="R86"/>
  <c r="Q86"/>
  <c r="P86"/>
  <c r="AA85"/>
  <c r="Z85"/>
  <c r="Y85"/>
  <c r="X85"/>
  <c r="W85"/>
  <c r="V85"/>
  <c r="U85"/>
  <c r="T85"/>
  <c r="S85"/>
  <c r="R85"/>
  <c r="Q85"/>
  <c r="P85"/>
  <c r="AA84"/>
  <c r="Z84"/>
  <c r="Y84"/>
  <c r="X84"/>
  <c r="W84"/>
  <c r="V84"/>
  <c r="U84"/>
  <c r="T84"/>
  <c r="S84"/>
  <c r="R84"/>
  <c r="Q84"/>
  <c r="P84"/>
  <c r="AA83"/>
  <c r="Z83"/>
  <c r="Y83"/>
  <c r="X83"/>
  <c r="W83"/>
  <c r="V83"/>
  <c r="U83"/>
  <c r="T83"/>
  <c r="S83"/>
  <c r="R83"/>
  <c r="Q83"/>
  <c r="P83"/>
  <c r="AA82"/>
  <c r="Z82"/>
  <c r="Y82"/>
  <c r="X82"/>
  <c r="W82"/>
  <c r="V82"/>
  <c r="U82"/>
  <c r="T82"/>
  <c r="S82"/>
  <c r="R82"/>
  <c r="Q82"/>
  <c r="P82"/>
  <c r="AA81"/>
  <c r="Z81"/>
  <c r="Y81"/>
  <c r="X81"/>
  <c r="W81"/>
  <c r="V81"/>
  <c r="U81"/>
  <c r="T81"/>
  <c r="S81"/>
  <c r="R81"/>
  <c r="Q81"/>
  <c r="P81"/>
  <c r="AA80"/>
  <c r="Z80"/>
  <c r="Y80"/>
  <c r="X80"/>
  <c r="W80"/>
  <c r="V80"/>
  <c r="U80"/>
  <c r="T80"/>
  <c r="S80"/>
  <c r="R80"/>
  <c r="Q80"/>
  <c r="P80"/>
  <c r="AA79"/>
  <c r="Z79"/>
  <c r="Y79"/>
  <c r="X79"/>
  <c r="W79"/>
  <c r="V79"/>
  <c r="U79"/>
  <c r="T79"/>
  <c r="S79"/>
  <c r="R79"/>
  <c r="Q79"/>
  <c r="P79"/>
  <c r="AA78"/>
  <c r="Z78"/>
  <c r="Y78"/>
  <c r="X78"/>
  <c r="W78"/>
  <c r="V78"/>
  <c r="U78"/>
  <c r="T78"/>
  <c r="S78"/>
  <c r="R78"/>
  <c r="Q78"/>
  <c r="P78"/>
  <c r="AA77"/>
  <c r="Z77"/>
  <c r="Y77"/>
  <c r="X77"/>
  <c r="W77"/>
  <c r="V77"/>
  <c r="U77"/>
  <c r="T77"/>
  <c r="S77"/>
  <c r="R77"/>
  <c r="Q77"/>
  <c r="P77"/>
  <c r="AA71"/>
  <c r="Z71"/>
  <c r="Y71"/>
  <c r="X71"/>
  <c r="W71"/>
  <c r="V71"/>
  <c r="U71"/>
  <c r="T71"/>
  <c r="S71"/>
  <c r="R71"/>
  <c r="Q71"/>
  <c r="P71"/>
  <c r="AA70"/>
  <c r="Z70"/>
  <c r="Y70"/>
  <c r="X70"/>
  <c r="W70"/>
  <c r="V70"/>
  <c r="U70"/>
  <c r="T70"/>
  <c r="S70"/>
  <c r="R70"/>
  <c r="Q70"/>
  <c r="P70"/>
  <c r="AA69"/>
  <c r="Z69"/>
  <c r="Y69"/>
  <c r="X69"/>
  <c r="W69"/>
  <c r="V69"/>
  <c r="U69"/>
  <c r="T69"/>
  <c r="S69"/>
  <c r="R69"/>
  <c r="Q69"/>
  <c r="P69"/>
  <c r="AA68"/>
  <c r="Z68"/>
  <c r="Y68"/>
  <c r="X68"/>
  <c r="W68"/>
  <c r="V68"/>
  <c r="U68"/>
  <c r="T68"/>
  <c r="S68"/>
  <c r="R68"/>
  <c r="Q68"/>
  <c r="P68"/>
  <c r="AA67"/>
  <c r="Z67"/>
  <c r="Y67"/>
  <c r="X67"/>
  <c r="W67"/>
  <c r="V67"/>
  <c r="U67"/>
  <c r="T67"/>
  <c r="S67"/>
  <c r="R67"/>
  <c r="Q67"/>
  <c r="P67"/>
  <c r="AA66"/>
  <c r="Z66"/>
  <c r="Y66"/>
  <c r="X66"/>
  <c r="W66"/>
  <c r="V66"/>
  <c r="U66"/>
  <c r="T66"/>
  <c r="S66"/>
  <c r="R66"/>
  <c r="Q66"/>
  <c r="P66"/>
  <c r="AA65"/>
  <c r="Z65"/>
  <c r="Y65"/>
  <c r="X65"/>
  <c r="W65"/>
  <c r="V65"/>
  <c r="U65"/>
  <c r="T65"/>
  <c r="S65"/>
  <c r="R65"/>
  <c r="Q65"/>
  <c r="P65"/>
  <c r="AA64"/>
  <c r="Z64"/>
  <c r="Y64"/>
  <c r="X64"/>
  <c r="W64"/>
  <c r="V64"/>
  <c r="U64"/>
  <c r="T64"/>
  <c r="S64"/>
  <c r="R64"/>
  <c r="Q64"/>
  <c r="P64"/>
  <c r="AA63"/>
  <c r="Z63"/>
  <c r="Y63"/>
  <c r="X63"/>
  <c r="W63"/>
  <c r="V63"/>
  <c r="U63"/>
  <c r="T63"/>
  <c r="S63"/>
  <c r="R63"/>
  <c r="Q63"/>
  <c r="P63"/>
  <c r="AA62"/>
  <c r="Z62"/>
  <c r="Y62"/>
  <c r="X62"/>
  <c r="W62"/>
  <c r="V62"/>
  <c r="U62"/>
  <c r="T62"/>
  <c r="S62"/>
  <c r="R62"/>
  <c r="Q62"/>
  <c r="P62"/>
  <c r="AA61"/>
  <c r="Z61"/>
  <c r="Y61"/>
  <c r="X61"/>
  <c r="W61"/>
  <c r="V61"/>
  <c r="U61"/>
  <c r="T61"/>
  <c r="S61"/>
  <c r="R61"/>
  <c r="Q61"/>
  <c r="P61"/>
  <c r="AA54"/>
  <c r="Z54"/>
  <c r="Y54"/>
  <c r="X54"/>
  <c r="W54"/>
  <c r="V54"/>
  <c r="U54"/>
  <c r="T54"/>
  <c r="S54"/>
  <c r="R54"/>
  <c r="Q54"/>
  <c r="P54"/>
  <c r="AA53"/>
  <c r="Z53"/>
  <c r="Y53"/>
  <c r="X53"/>
  <c r="W53"/>
  <c r="V53"/>
  <c r="U53"/>
  <c r="T53"/>
  <c r="S53"/>
  <c r="R53"/>
  <c r="Q53"/>
  <c r="P53"/>
  <c r="AA52"/>
  <c r="Z52"/>
  <c r="Y52"/>
  <c r="X52"/>
  <c r="W52"/>
  <c r="V52"/>
  <c r="U52"/>
  <c r="T52"/>
  <c r="S52"/>
  <c r="R52"/>
  <c r="Q52"/>
  <c r="P52"/>
  <c r="AA51"/>
  <c r="Z51"/>
  <c r="Y51"/>
  <c r="X51"/>
  <c r="W51"/>
  <c r="V51"/>
  <c r="U51"/>
  <c r="T51"/>
  <c r="S51"/>
  <c r="R51"/>
  <c r="Q51"/>
  <c r="P51"/>
  <c r="AA50"/>
  <c r="Z50"/>
  <c r="Y50"/>
  <c r="X50"/>
  <c r="W50"/>
  <c r="V50"/>
  <c r="U50"/>
  <c r="T50"/>
  <c r="S50"/>
  <c r="R50"/>
  <c r="Q50"/>
  <c r="P50"/>
  <c r="AA49"/>
  <c r="Z49"/>
  <c r="Y49"/>
  <c r="X49"/>
  <c r="W49"/>
  <c r="V49"/>
  <c r="U49"/>
  <c r="T49"/>
  <c r="S49"/>
  <c r="R49"/>
  <c r="Q49"/>
  <c r="P49"/>
  <c r="AA48"/>
  <c r="Z48"/>
  <c r="Y48"/>
  <c r="X48"/>
  <c r="W48"/>
  <c r="V48"/>
  <c r="U48"/>
  <c r="T48"/>
  <c r="S48"/>
  <c r="R48"/>
  <c r="Q48"/>
  <c r="P48"/>
  <c r="AA47"/>
  <c r="Z47"/>
  <c r="Y47"/>
  <c r="X47"/>
  <c r="W47"/>
  <c r="V47"/>
  <c r="U47"/>
  <c r="T47"/>
  <c r="S47"/>
  <c r="R47"/>
  <c r="Q47"/>
  <c r="P47"/>
  <c r="AA46"/>
  <c r="Z46"/>
  <c r="Y46"/>
  <c r="X46"/>
  <c r="W46"/>
  <c r="V46"/>
  <c r="U46"/>
  <c r="T46"/>
  <c r="S46"/>
  <c r="R46"/>
  <c r="Q46"/>
  <c r="P46"/>
  <c r="AA45"/>
  <c r="Z45"/>
  <c r="Y45"/>
  <c r="X45"/>
  <c r="W45"/>
  <c r="V45"/>
  <c r="U45"/>
  <c r="T45"/>
  <c r="S45"/>
  <c r="R45"/>
  <c r="Q45"/>
  <c r="P45"/>
  <c r="AA44"/>
  <c r="Z44"/>
  <c r="Y44"/>
  <c r="X44"/>
  <c r="W44"/>
  <c r="V44"/>
  <c r="U44"/>
  <c r="T44"/>
  <c r="S44"/>
  <c r="R44"/>
  <c r="Q44"/>
  <c r="P44"/>
  <c r="AA42"/>
  <c r="Z42"/>
  <c r="Y42"/>
  <c r="X42"/>
  <c r="W42"/>
  <c r="V42"/>
  <c r="U42"/>
  <c r="T42"/>
  <c r="S42"/>
  <c r="R42"/>
  <c r="Q42"/>
  <c r="P42"/>
  <c r="AA41"/>
  <c r="Z41"/>
  <c r="Y41"/>
  <c r="X41"/>
  <c r="W41"/>
  <c r="V41"/>
  <c r="U41"/>
  <c r="T41"/>
  <c r="S41"/>
  <c r="R41"/>
  <c r="Q41"/>
  <c r="P41"/>
  <c r="AA40"/>
  <c r="Z40"/>
  <c r="Y40"/>
  <c r="X40"/>
  <c r="W40"/>
  <c r="V40"/>
  <c r="U40"/>
  <c r="T40"/>
  <c r="S40"/>
  <c r="R40"/>
  <c r="Q40"/>
  <c r="P40"/>
  <c r="AA39"/>
  <c r="Z39"/>
  <c r="Y39"/>
  <c r="X39"/>
  <c r="W39"/>
  <c r="V39"/>
  <c r="U39"/>
  <c r="T39"/>
  <c r="S39"/>
  <c r="R39"/>
  <c r="Q39"/>
  <c r="P39"/>
  <c r="AA38"/>
  <c r="Z38"/>
  <c r="Y38"/>
  <c r="X38"/>
  <c r="W38"/>
  <c r="V38"/>
  <c r="U38"/>
  <c r="T38"/>
  <c r="S38"/>
  <c r="R38"/>
  <c r="Q38"/>
  <c r="P38"/>
  <c r="AA37"/>
  <c r="Z37"/>
  <c r="Y37"/>
  <c r="X37"/>
  <c r="W37"/>
  <c r="V37"/>
  <c r="U37"/>
  <c r="T37"/>
  <c r="S37"/>
  <c r="R37"/>
  <c r="Q37"/>
  <c r="P37"/>
  <c r="AA36"/>
  <c r="Z36"/>
  <c r="Y36"/>
  <c r="X36"/>
  <c r="W36"/>
  <c r="V36"/>
  <c r="U36"/>
  <c r="T36"/>
  <c r="S36"/>
  <c r="R36"/>
  <c r="Q36"/>
  <c r="P36"/>
  <c r="AA35"/>
  <c r="Z35"/>
  <c r="Y35"/>
  <c r="X35"/>
  <c r="W35"/>
  <c r="V35"/>
  <c r="U35"/>
  <c r="T35"/>
  <c r="S35"/>
  <c r="R35"/>
  <c r="Q35"/>
  <c r="P35"/>
  <c r="AA34"/>
  <c r="Z34"/>
  <c r="Y34"/>
  <c r="X34"/>
  <c r="W34"/>
  <c r="V34"/>
  <c r="U34"/>
  <c r="T34"/>
  <c r="S34"/>
  <c r="R34"/>
  <c r="Q34"/>
  <c r="P34"/>
  <c r="AA33"/>
  <c r="Z33"/>
  <c r="Y33"/>
  <c r="X33"/>
  <c r="W33"/>
  <c r="V33"/>
  <c r="U33"/>
  <c r="T33"/>
  <c r="S33"/>
  <c r="R33"/>
  <c r="Q33"/>
  <c r="P33"/>
  <c r="AA32"/>
  <c r="Z32"/>
  <c r="Y32"/>
  <c r="X32"/>
  <c r="W32"/>
  <c r="V32"/>
  <c r="U32"/>
  <c r="T32"/>
  <c r="S32"/>
  <c r="R32"/>
  <c r="Q32"/>
  <c r="P32"/>
  <c r="AA30"/>
  <c r="Z30"/>
  <c r="Y30"/>
  <c r="X30"/>
  <c r="W30"/>
  <c r="V30"/>
  <c r="U30"/>
  <c r="T30"/>
  <c r="S30"/>
  <c r="R30"/>
  <c r="Q30"/>
  <c r="P30"/>
  <c r="AA29"/>
  <c r="Z29"/>
  <c r="Y29"/>
  <c r="X29"/>
  <c r="W29"/>
  <c r="V29"/>
  <c r="U29"/>
  <c r="T29"/>
  <c r="S29"/>
  <c r="R29"/>
  <c r="Q29"/>
  <c r="P29"/>
  <c r="AA28"/>
  <c r="Z28"/>
  <c r="Y28"/>
  <c r="X28"/>
  <c r="W28"/>
  <c r="V28"/>
  <c r="U28"/>
  <c r="T28"/>
  <c r="S28"/>
  <c r="R28"/>
  <c r="Q28"/>
  <c r="P28"/>
  <c r="AA27"/>
  <c r="Z27"/>
  <c r="Y27"/>
  <c r="X27"/>
  <c r="W27"/>
  <c r="V27"/>
  <c r="U27"/>
  <c r="T27"/>
  <c r="S27"/>
  <c r="R27"/>
  <c r="Q27"/>
  <c r="P27"/>
  <c r="AA26"/>
  <c r="Z26"/>
  <c r="Y26"/>
  <c r="X26"/>
  <c r="W26"/>
  <c r="V26"/>
  <c r="U26"/>
  <c r="T26"/>
  <c r="S26"/>
  <c r="R26"/>
  <c r="Q26"/>
  <c r="P26"/>
  <c r="AA25"/>
  <c r="Z25"/>
  <c r="Y25"/>
  <c r="X25"/>
  <c r="W25"/>
  <c r="V25"/>
  <c r="U25"/>
  <c r="T25"/>
  <c r="S25"/>
  <c r="R25"/>
  <c r="Q25"/>
  <c r="P25"/>
  <c r="AA24"/>
  <c r="Z24"/>
  <c r="Y24"/>
  <c r="X24"/>
  <c r="W24"/>
  <c r="V24"/>
  <c r="U24"/>
  <c r="T24"/>
  <c r="S24"/>
  <c r="R24"/>
  <c r="Q24"/>
  <c r="P24"/>
  <c r="AA23"/>
  <c r="Z23"/>
  <c r="Y23"/>
  <c r="X23"/>
  <c r="W23"/>
  <c r="V23"/>
  <c r="U23"/>
  <c r="T23"/>
  <c r="S23"/>
  <c r="R23"/>
  <c r="Q23"/>
  <c r="P23"/>
  <c r="AA22"/>
  <c r="Z22"/>
  <c r="Y22"/>
  <c r="X22"/>
  <c r="W22"/>
  <c r="V22"/>
  <c r="U22"/>
  <c r="T22"/>
  <c r="S22"/>
  <c r="R22"/>
  <c r="Q22"/>
  <c r="P22"/>
  <c r="AA21"/>
  <c r="Z21"/>
  <c r="Y21"/>
  <c r="X21"/>
  <c r="W21"/>
  <c r="V21"/>
  <c r="U21"/>
  <c r="T21"/>
  <c r="S21"/>
  <c r="R21"/>
  <c r="Q21"/>
  <c r="P21"/>
  <c r="AA20"/>
  <c r="Z20"/>
  <c r="Y20"/>
  <c r="X20"/>
  <c r="W20"/>
  <c r="V20"/>
  <c r="U20"/>
  <c r="T20"/>
  <c r="S20"/>
  <c r="R20"/>
  <c r="Q20"/>
  <c r="P20"/>
  <c r="AG31" i="5" l="1"/>
  <c r="AF31"/>
  <c r="AE31"/>
  <c r="AD31"/>
  <c r="AC31"/>
  <c r="AB31"/>
  <c r="AA31"/>
  <c r="Z31"/>
  <c r="Y31"/>
  <c r="X31"/>
  <c r="W31"/>
  <c r="V31"/>
  <c r="U31"/>
  <c r="T31"/>
  <c r="S31"/>
  <c r="AG30"/>
  <c r="AF30"/>
  <c r="AE30"/>
  <c r="AD30"/>
  <c r="AC30"/>
  <c r="AB30"/>
  <c r="AA30"/>
  <c r="Z30"/>
  <c r="Y30"/>
  <c r="X30"/>
  <c r="W30"/>
  <c r="V30"/>
  <c r="U30"/>
  <c r="T30"/>
  <c r="S30"/>
  <c r="AG29"/>
  <c r="AF29"/>
  <c r="AE29"/>
  <c r="AD29"/>
  <c r="AC29"/>
  <c r="AB29"/>
  <c r="AA29"/>
  <c r="Z29"/>
  <c r="Y29"/>
  <c r="X29"/>
  <c r="W29"/>
  <c r="V29"/>
  <c r="U29"/>
  <c r="T29"/>
  <c r="S29"/>
  <c r="AG28"/>
  <c r="AF28"/>
  <c r="AE28"/>
  <c r="AD28"/>
  <c r="AC28"/>
  <c r="AB28"/>
  <c r="AA28"/>
  <c r="Z28"/>
  <c r="Y28"/>
  <c r="X28"/>
  <c r="W28"/>
  <c r="V28"/>
  <c r="U28"/>
  <c r="T28"/>
  <c r="S28"/>
  <c r="AG27"/>
  <c r="AF27"/>
  <c r="AE27"/>
  <c r="AD27"/>
  <c r="AC27"/>
  <c r="AB27"/>
  <c r="AA27"/>
  <c r="Z27"/>
  <c r="Y27"/>
  <c r="X27"/>
  <c r="W27"/>
  <c r="V27"/>
  <c r="U27"/>
  <c r="T27"/>
  <c r="S27"/>
  <c r="AG26"/>
  <c r="AF26"/>
  <c r="AE26"/>
  <c r="AD26"/>
  <c r="AC26"/>
  <c r="AB26"/>
  <c r="AA26"/>
  <c r="Z26"/>
  <c r="Y26"/>
  <c r="X26"/>
  <c r="W26"/>
  <c r="V26"/>
  <c r="U26"/>
  <c r="T26"/>
  <c r="S26"/>
  <c r="AG25"/>
  <c r="AF25"/>
  <c r="AE25"/>
  <c r="AD25"/>
  <c r="AC25"/>
  <c r="AB25"/>
  <c r="AA25"/>
  <c r="Z25"/>
  <c r="Y25"/>
  <c r="X25"/>
  <c r="W25"/>
  <c r="V25"/>
  <c r="U25"/>
  <c r="T25"/>
  <c r="S25"/>
  <c r="AG24"/>
  <c r="AF24"/>
  <c r="AE24"/>
  <c r="AD24"/>
  <c r="AC24"/>
  <c r="AB24"/>
  <c r="AA24"/>
  <c r="Z24"/>
  <c r="Y24"/>
  <c r="X24"/>
  <c r="W24"/>
  <c r="V24"/>
  <c r="U24"/>
  <c r="T24"/>
  <c r="S24"/>
  <c r="AG23"/>
  <c r="AF23"/>
  <c r="AE23"/>
  <c r="AD23"/>
  <c r="AC23"/>
  <c r="AB23"/>
  <c r="AA23"/>
  <c r="Z23"/>
  <c r="Y23"/>
  <c r="X23"/>
  <c r="W23"/>
  <c r="V23"/>
  <c r="U23"/>
  <c r="T23"/>
  <c r="S23"/>
  <c r="AG22"/>
  <c r="AF22"/>
  <c r="AE22"/>
  <c r="AD22"/>
  <c r="AC22"/>
  <c r="AB22"/>
  <c r="AA22"/>
  <c r="Z22"/>
  <c r="Y22"/>
  <c r="X22"/>
  <c r="W22"/>
  <c r="V22"/>
  <c r="U22"/>
  <c r="T22"/>
  <c r="S22"/>
  <c r="AG21"/>
  <c r="AF21"/>
  <c r="AE21"/>
  <c r="AD21"/>
  <c r="AC21"/>
  <c r="AB21"/>
  <c r="AA21"/>
  <c r="Z21"/>
  <c r="Y21"/>
  <c r="X21"/>
  <c r="W21"/>
  <c r="V21"/>
  <c r="U21"/>
  <c r="T21"/>
  <c r="S21"/>
  <c r="AA88" i="4"/>
  <c r="Z88"/>
  <c r="Y88"/>
  <c r="X88"/>
  <c r="W88"/>
  <c r="V88"/>
  <c r="U88"/>
  <c r="T88"/>
  <c r="S88"/>
  <c r="R88"/>
  <c r="Q88"/>
  <c r="P88"/>
  <c r="AA87"/>
  <c r="Z87"/>
  <c r="Y87"/>
  <c r="X87"/>
  <c r="W87"/>
  <c r="V87"/>
  <c r="U87"/>
  <c r="T87"/>
  <c r="S87"/>
  <c r="R87"/>
  <c r="Q87"/>
  <c r="P87"/>
  <c r="AA86"/>
  <c r="Z86"/>
  <c r="Y86"/>
  <c r="X86"/>
  <c r="W86"/>
  <c r="V86"/>
  <c r="U86"/>
  <c r="T86"/>
  <c r="S86"/>
  <c r="R86"/>
  <c r="Q86"/>
  <c r="P86"/>
  <c r="AA85"/>
  <c r="Z85"/>
  <c r="Y85"/>
  <c r="X85"/>
  <c r="W85"/>
  <c r="V85"/>
  <c r="U85"/>
  <c r="T85"/>
  <c r="S85"/>
  <c r="R85"/>
  <c r="Q85"/>
  <c r="P85"/>
  <c r="AA84"/>
  <c r="Z84"/>
  <c r="Y84"/>
  <c r="X84"/>
  <c r="W84"/>
  <c r="V84"/>
  <c r="U84"/>
  <c r="T84"/>
  <c r="S84"/>
  <c r="R84"/>
  <c r="Q84"/>
  <c r="P84"/>
  <c r="AA83"/>
  <c r="Z83"/>
  <c r="Y83"/>
  <c r="X83"/>
  <c r="W83"/>
  <c r="V83"/>
  <c r="U83"/>
  <c r="T83"/>
  <c r="S83"/>
  <c r="R83"/>
  <c r="Q83"/>
  <c r="P83"/>
  <c r="AA82"/>
  <c r="Z82"/>
  <c r="Y82"/>
  <c r="X82"/>
  <c r="W82"/>
  <c r="V82"/>
  <c r="U82"/>
  <c r="T82"/>
  <c r="S82"/>
  <c r="R82"/>
  <c r="Q82"/>
  <c r="P82"/>
  <c r="AA81"/>
  <c r="Z81"/>
  <c r="Y81"/>
  <c r="X81"/>
  <c r="W81"/>
  <c r="V81"/>
  <c r="U81"/>
  <c r="T81"/>
  <c r="S81"/>
  <c r="R81"/>
  <c r="Q81"/>
  <c r="P81"/>
  <c r="AA80"/>
  <c r="Z80"/>
  <c r="Y80"/>
  <c r="X80"/>
  <c r="W80"/>
  <c r="V80"/>
  <c r="U80"/>
  <c r="T80"/>
  <c r="S80"/>
  <c r="R80"/>
  <c r="Q80"/>
  <c r="P80"/>
  <c r="AA79"/>
  <c r="Z79"/>
  <c r="Y79"/>
  <c r="X79"/>
  <c r="W79"/>
  <c r="V79"/>
  <c r="U79"/>
  <c r="T79"/>
  <c r="S79"/>
  <c r="R79"/>
  <c r="Q79"/>
  <c r="P79"/>
  <c r="AA78"/>
  <c r="Z78"/>
  <c r="Y78"/>
  <c r="X78"/>
  <c r="W78"/>
  <c r="V78"/>
  <c r="U78"/>
  <c r="T78"/>
  <c r="S78"/>
  <c r="R78"/>
  <c r="Q78"/>
  <c r="P78"/>
  <c r="AA72"/>
  <c r="Z72"/>
  <c r="Y72"/>
  <c r="X72"/>
  <c r="W72"/>
  <c r="V72"/>
  <c r="U72"/>
  <c r="T72"/>
  <c r="S72"/>
  <c r="R72"/>
  <c r="Q72"/>
  <c r="P72"/>
  <c r="AA71"/>
  <c r="Z71"/>
  <c r="Y71"/>
  <c r="X71"/>
  <c r="W71"/>
  <c r="V71"/>
  <c r="U71"/>
  <c r="T71"/>
  <c r="S71"/>
  <c r="R71"/>
  <c r="Q71"/>
  <c r="P71"/>
  <c r="AA70"/>
  <c r="Z70"/>
  <c r="Y70"/>
  <c r="X70"/>
  <c r="W70"/>
  <c r="V70"/>
  <c r="U70"/>
  <c r="T70"/>
  <c r="S70"/>
  <c r="R70"/>
  <c r="Q70"/>
  <c r="P70"/>
  <c r="AA69"/>
  <c r="Z69"/>
  <c r="Y69"/>
  <c r="X69"/>
  <c r="W69"/>
  <c r="V69"/>
  <c r="U69"/>
  <c r="T69"/>
  <c r="S69"/>
  <c r="R69"/>
  <c r="Q69"/>
  <c r="P69"/>
  <c r="AA68"/>
  <c r="Z68"/>
  <c r="Y68"/>
  <c r="X68"/>
  <c r="W68"/>
  <c r="V68"/>
  <c r="U68"/>
  <c r="T68"/>
  <c r="S68"/>
  <c r="R68"/>
  <c r="Q68"/>
  <c r="P68"/>
  <c r="AA67"/>
  <c r="Z67"/>
  <c r="Y67"/>
  <c r="X67"/>
  <c r="W67"/>
  <c r="V67"/>
  <c r="U67"/>
  <c r="T67"/>
  <c r="S67"/>
  <c r="R67"/>
  <c r="Q67"/>
  <c r="P67"/>
  <c r="AA66"/>
  <c r="Z66"/>
  <c r="Y66"/>
  <c r="X66"/>
  <c r="W66"/>
  <c r="V66"/>
  <c r="U66"/>
  <c r="T66"/>
  <c r="S66"/>
  <c r="R66"/>
  <c r="Q66"/>
  <c r="P66"/>
  <c r="AA65"/>
  <c r="Z65"/>
  <c r="Y65"/>
  <c r="X65"/>
  <c r="W65"/>
  <c r="V65"/>
  <c r="U65"/>
  <c r="T65"/>
  <c r="S65"/>
  <c r="R65"/>
  <c r="Q65"/>
  <c r="P65"/>
  <c r="AA64"/>
  <c r="Z64"/>
  <c r="Y64"/>
  <c r="X64"/>
  <c r="W64"/>
  <c r="V64"/>
  <c r="U64"/>
  <c r="T64"/>
  <c r="S64"/>
  <c r="R64"/>
  <c r="Q64"/>
  <c r="P64"/>
  <c r="AA63"/>
  <c r="Z63"/>
  <c r="Y63"/>
  <c r="X63"/>
  <c r="W63"/>
  <c r="V63"/>
  <c r="U63"/>
  <c r="T63"/>
  <c r="S63"/>
  <c r="R63"/>
  <c r="Q63"/>
  <c r="P63"/>
  <c r="AA62"/>
  <c r="Z62"/>
  <c r="Y62"/>
  <c r="X62"/>
  <c r="W62"/>
  <c r="V62"/>
  <c r="U62"/>
  <c r="T62"/>
  <c r="S62"/>
  <c r="R62"/>
  <c r="Q62"/>
  <c r="P62"/>
  <c r="AO55"/>
  <c r="AN55"/>
  <c r="AM55"/>
  <c r="AL55"/>
  <c r="AK55"/>
  <c r="AJ55"/>
  <c r="AI55"/>
  <c r="AH55"/>
  <c r="AG55"/>
  <c r="AF55"/>
  <c r="AE55"/>
  <c r="AD55"/>
  <c r="AA55"/>
  <c r="Z55"/>
  <c r="Y55"/>
  <c r="X55"/>
  <c r="W55"/>
  <c r="V55"/>
  <c r="U55"/>
  <c r="T55"/>
  <c r="S55"/>
  <c r="R55"/>
  <c r="Q55"/>
  <c r="P55"/>
  <c r="AO54"/>
  <c r="AN54"/>
  <c r="AM54"/>
  <c r="AL54"/>
  <c r="AK54"/>
  <c r="AJ54"/>
  <c r="AI54"/>
  <c r="AH54"/>
  <c r="AG54"/>
  <c r="AF54"/>
  <c r="AE54"/>
  <c r="AD54"/>
  <c r="AA54"/>
  <c r="Z54"/>
  <c r="Y54"/>
  <c r="X54"/>
  <c r="W54"/>
  <c r="V54"/>
  <c r="U54"/>
  <c r="T54"/>
  <c r="S54"/>
  <c r="R54"/>
  <c r="Q54"/>
  <c r="P54"/>
  <c r="AO53"/>
  <c r="AN53"/>
  <c r="AM53"/>
  <c r="AL53"/>
  <c r="AK53"/>
  <c r="AJ53"/>
  <c r="AI53"/>
  <c r="AH53"/>
  <c r="AG53"/>
  <c r="AF53"/>
  <c r="AE53"/>
  <c r="AD53"/>
  <c r="AA53"/>
  <c r="Z53"/>
  <c r="Y53"/>
  <c r="X53"/>
  <c r="W53"/>
  <c r="V53"/>
  <c r="U53"/>
  <c r="T53"/>
  <c r="S53"/>
  <c r="R53"/>
  <c r="Q53"/>
  <c r="P53"/>
  <c r="AO52"/>
  <c r="AN52"/>
  <c r="AM52"/>
  <c r="AL52"/>
  <c r="AK52"/>
  <c r="AJ52"/>
  <c r="AI52"/>
  <c r="AH52"/>
  <c r="AG52"/>
  <c r="AF52"/>
  <c r="AE52"/>
  <c r="AD52"/>
  <c r="AA52"/>
  <c r="Z52"/>
  <c r="Y52"/>
  <c r="X52"/>
  <c r="W52"/>
  <c r="V52"/>
  <c r="U52"/>
  <c r="T52"/>
  <c r="S52"/>
  <c r="R52"/>
  <c r="Q52"/>
  <c r="P52"/>
  <c r="AO51"/>
  <c r="AN51"/>
  <c r="AM51"/>
  <c r="AL51"/>
  <c r="AK51"/>
  <c r="AJ51"/>
  <c r="AI51"/>
  <c r="AH51"/>
  <c r="AG51"/>
  <c r="AF51"/>
  <c r="AE51"/>
  <c r="AD51"/>
  <c r="AA51"/>
  <c r="Z51"/>
  <c r="Y51"/>
  <c r="X51"/>
  <c r="W51"/>
  <c r="V51"/>
  <c r="U51"/>
  <c r="T51"/>
  <c r="S51"/>
  <c r="R51"/>
  <c r="Q51"/>
  <c r="P51"/>
  <c r="AO50"/>
  <c r="AN50"/>
  <c r="AM50"/>
  <c r="AL50"/>
  <c r="AK50"/>
  <c r="AJ50"/>
  <c r="AI50"/>
  <c r="AH50"/>
  <c r="AG50"/>
  <c r="AF50"/>
  <c r="AE50"/>
  <c r="AD50"/>
  <c r="AA50"/>
  <c r="Z50"/>
  <c r="Y50"/>
  <c r="X50"/>
  <c r="W50"/>
  <c r="V50"/>
  <c r="U50"/>
  <c r="T50"/>
  <c r="S50"/>
  <c r="R50"/>
  <c r="Q50"/>
  <c r="P50"/>
  <c r="AO49"/>
  <c r="AN49"/>
  <c r="AM49"/>
  <c r="AL49"/>
  <c r="AK49"/>
  <c r="AJ49"/>
  <c r="AI49"/>
  <c r="AH49"/>
  <c r="AG49"/>
  <c r="AF49"/>
  <c r="AE49"/>
  <c r="AD49"/>
  <c r="AA49"/>
  <c r="Z49"/>
  <c r="Y49"/>
  <c r="X49"/>
  <c r="W49"/>
  <c r="V49"/>
  <c r="U49"/>
  <c r="T49"/>
  <c r="S49"/>
  <c r="R49"/>
  <c r="Q49"/>
  <c r="P49"/>
  <c r="AO48"/>
  <c r="AN48"/>
  <c r="AM48"/>
  <c r="AL48"/>
  <c r="AK48"/>
  <c r="AJ48"/>
  <c r="AI48"/>
  <c r="AH48"/>
  <c r="AG48"/>
  <c r="AF48"/>
  <c r="AE48"/>
  <c r="AD48"/>
  <c r="AA48"/>
  <c r="Z48"/>
  <c r="Y48"/>
  <c r="X48"/>
  <c r="W48"/>
  <c r="V48"/>
  <c r="U48"/>
  <c r="T48"/>
  <c r="S48"/>
  <c r="R48"/>
  <c r="Q48"/>
  <c r="P48"/>
  <c r="AO47"/>
  <c r="AN47"/>
  <c r="AM47"/>
  <c r="AL47"/>
  <c r="AK47"/>
  <c r="AJ47"/>
  <c r="AI47"/>
  <c r="AH47"/>
  <c r="AG47"/>
  <c r="AF47"/>
  <c r="AE47"/>
  <c r="AD47"/>
  <c r="AA47"/>
  <c r="Z47"/>
  <c r="Y47"/>
  <c r="X47"/>
  <c r="W47"/>
  <c r="V47"/>
  <c r="U47"/>
  <c r="T47"/>
  <c r="S47"/>
  <c r="R47"/>
  <c r="Q47"/>
  <c r="P47"/>
  <c r="AO46"/>
  <c r="AN46"/>
  <c r="AM46"/>
  <c r="AL46"/>
  <c r="AK46"/>
  <c r="AJ46"/>
  <c r="AI46"/>
  <c r="AH46"/>
  <c r="AG46"/>
  <c r="AF46"/>
  <c r="AE46"/>
  <c r="AD46"/>
  <c r="AA46"/>
  <c r="Z46"/>
  <c r="Y46"/>
  <c r="X46"/>
  <c r="W46"/>
  <c r="V46"/>
  <c r="U46"/>
  <c r="T46"/>
  <c r="S46"/>
  <c r="R46"/>
  <c r="Q46"/>
  <c r="P46"/>
  <c r="AO45"/>
  <c r="AN45"/>
  <c r="AM45"/>
  <c r="AL45"/>
  <c r="AK45"/>
  <c r="AJ45"/>
  <c r="AI45"/>
  <c r="AH45"/>
  <c r="AG45"/>
  <c r="AF45"/>
  <c r="AE45"/>
  <c r="AD45"/>
  <c r="AA45"/>
  <c r="Z45"/>
  <c r="Y45"/>
  <c r="X45"/>
  <c r="W45"/>
  <c r="V45"/>
  <c r="U45"/>
  <c r="T45"/>
  <c r="S45"/>
  <c r="R45"/>
  <c r="Q45"/>
  <c r="P45"/>
  <c r="AO43"/>
  <c r="AN43"/>
  <c r="AM43"/>
  <c r="AL43"/>
  <c r="AK43"/>
  <c r="AJ43"/>
  <c r="AI43"/>
  <c r="AH43"/>
  <c r="AG43"/>
  <c r="AF43"/>
  <c r="AE43"/>
  <c r="AD43"/>
  <c r="AA43"/>
  <c r="Z43"/>
  <c r="Y43"/>
  <c r="X43"/>
  <c r="W43"/>
  <c r="V43"/>
  <c r="U43"/>
  <c r="T43"/>
  <c r="S43"/>
  <c r="R43"/>
  <c r="Q43"/>
  <c r="P43"/>
  <c r="AO42"/>
  <c r="AN42"/>
  <c r="AM42"/>
  <c r="AL42"/>
  <c r="AK42"/>
  <c r="AJ42"/>
  <c r="AI42"/>
  <c r="AH42"/>
  <c r="AG42"/>
  <c r="AF42"/>
  <c r="AE42"/>
  <c r="AD42"/>
  <c r="AA42"/>
  <c r="Z42"/>
  <c r="Y42"/>
  <c r="X42"/>
  <c r="W42"/>
  <c r="V42"/>
  <c r="U42"/>
  <c r="T42"/>
  <c r="S42"/>
  <c r="R42"/>
  <c r="Q42"/>
  <c r="P42"/>
  <c r="AO41"/>
  <c r="AN41"/>
  <c r="AM41"/>
  <c r="AL41"/>
  <c r="AK41"/>
  <c r="AJ41"/>
  <c r="AI41"/>
  <c r="AH41"/>
  <c r="AG41"/>
  <c r="AF41"/>
  <c r="AE41"/>
  <c r="AD41"/>
  <c r="AA41"/>
  <c r="Z41"/>
  <c r="Y41"/>
  <c r="X41"/>
  <c r="W41"/>
  <c r="V41"/>
  <c r="U41"/>
  <c r="T41"/>
  <c r="S41"/>
  <c r="R41"/>
  <c r="Q41"/>
  <c r="P41"/>
  <c r="AO40"/>
  <c r="AN40"/>
  <c r="AM40"/>
  <c r="AL40"/>
  <c r="AK40"/>
  <c r="AJ40"/>
  <c r="AI40"/>
  <c r="AH40"/>
  <c r="AG40"/>
  <c r="AF40"/>
  <c r="AE40"/>
  <c r="AD40"/>
  <c r="AA40"/>
  <c r="Z40"/>
  <c r="Y40"/>
  <c r="X40"/>
  <c r="W40"/>
  <c r="V40"/>
  <c r="U40"/>
  <c r="T40"/>
  <c r="S40"/>
  <c r="R40"/>
  <c r="Q40"/>
  <c r="P40"/>
  <c r="AO39"/>
  <c r="AN39"/>
  <c r="AM39"/>
  <c r="AL39"/>
  <c r="AK39"/>
  <c r="AJ39"/>
  <c r="AI39"/>
  <c r="AH39"/>
  <c r="AG39"/>
  <c r="AF39"/>
  <c r="AE39"/>
  <c r="AD39"/>
  <c r="AA39"/>
  <c r="Z39"/>
  <c r="Y39"/>
  <c r="X39"/>
  <c r="W39"/>
  <c r="V39"/>
  <c r="U39"/>
  <c r="T39"/>
  <c r="S39"/>
  <c r="R39"/>
  <c r="Q39"/>
  <c r="P39"/>
  <c r="AO38"/>
  <c r="AN38"/>
  <c r="AM38"/>
  <c r="AL38"/>
  <c r="AK38"/>
  <c r="AJ38"/>
  <c r="AI38"/>
  <c r="AH38"/>
  <c r="AG38"/>
  <c r="AF38"/>
  <c r="AE38"/>
  <c r="AD38"/>
  <c r="AA38"/>
  <c r="Z38"/>
  <c r="Y38"/>
  <c r="X38"/>
  <c r="W38"/>
  <c r="V38"/>
  <c r="U38"/>
  <c r="T38"/>
  <c r="S38"/>
  <c r="R38"/>
  <c r="Q38"/>
  <c r="P38"/>
  <c r="AO37"/>
  <c r="AN37"/>
  <c r="AM37"/>
  <c r="AL37"/>
  <c r="AK37"/>
  <c r="AJ37"/>
  <c r="AI37"/>
  <c r="AH37"/>
  <c r="AG37"/>
  <c r="AF37"/>
  <c r="AE37"/>
  <c r="AD37"/>
  <c r="AA37"/>
  <c r="Z37"/>
  <c r="Y37"/>
  <c r="X37"/>
  <c r="W37"/>
  <c r="V37"/>
  <c r="U37"/>
  <c r="T37"/>
  <c r="S37"/>
  <c r="R37"/>
  <c r="Q37"/>
  <c r="P37"/>
  <c r="AO36"/>
  <c r="AN36"/>
  <c r="AM36"/>
  <c r="AL36"/>
  <c r="AK36"/>
  <c r="AJ36"/>
  <c r="AI36"/>
  <c r="AH36"/>
  <c r="AG36"/>
  <c r="AF36"/>
  <c r="AE36"/>
  <c r="AD36"/>
  <c r="AA36"/>
  <c r="Z36"/>
  <c r="Y36"/>
  <c r="X36"/>
  <c r="W36"/>
  <c r="V36"/>
  <c r="U36"/>
  <c r="T36"/>
  <c r="S36"/>
  <c r="R36"/>
  <c r="Q36"/>
  <c r="P36"/>
  <c r="AO35"/>
  <c r="AN35"/>
  <c r="AM35"/>
  <c r="AL35"/>
  <c r="AK35"/>
  <c r="AJ35"/>
  <c r="AI35"/>
  <c r="AH35"/>
  <c r="AG35"/>
  <c r="AF35"/>
  <c r="AE35"/>
  <c r="AD35"/>
  <c r="AA35"/>
  <c r="Z35"/>
  <c r="Y35"/>
  <c r="X35"/>
  <c r="W35"/>
  <c r="V35"/>
  <c r="U35"/>
  <c r="T35"/>
  <c r="S35"/>
  <c r="R35"/>
  <c r="Q35"/>
  <c r="P35"/>
  <c r="AO34"/>
  <c r="AN34"/>
  <c r="AM34"/>
  <c r="AL34"/>
  <c r="AK34"/>
  <c r="AJ34"/>
  <c r="AI34"/>
  <c r="AH34"/>
  <c r="AG34"/>
  <c r="AF34"/>
  <c r="AE34"/>
  <c r="AD34"/>
  <c r="AA34"/>
  <c r="Z34"/>
  <c r="Y34"/>
  <c r="X34"/>
  <c r="W34"/>
  <c r="V34"/>
  <c r="U34"/>
  <c r="T34"/>
  <c r="S34"/>
  <c r="R34"/>
  <c r="Q34"/>
  <c r="P34"/>
  <c r="AO33"/>
  <c r="AN33"/>
  <c r="AM33"/>
  <c r="AL33"/>
  <c r="AK33"/>
  <c r="AJ33"/>
  <c r="AI33"/>
  <c r="AH33"/>
  <c r="AG33"/>
  <c r="AF33"/>
  <c r="AE33"/>
  <c r="AD33"/>
  <c r="AA33"/>
  <c r="Z33"/>
  <c r="Y33"/>
  <c r="X33"/>
  <c r="W33"/>
  <c r="V33"/>
  <c r="U33"/>
  <c r="T33"/>
  <c r="S33"/>
  <c r="R33"/>
  <c r="Q33"/>
  <c r="P33"/>
  <c r="AO31"/>
  <c r="AN31"/>
  <c r="AM31"/>
  <c r="AL31"/>
  <c r="AK31"/>
  <c r="AJ31"/>
  <c r="AI31"/>
  <c r="AH31"/>
  <c r="AG31"/>
  <c r="AF31"/>
  <c r="AE31"/>
  <c r="AD31"/>
  <c r="AA31"/>
  <c r="Z31"/>
  <c r="Y31"/>
  <c r="X31"/>
  <c r="W31"/>
  <c r="V31"/>
  <c r="U31"/>
  <c r="T31"/>
  <c r="S31"/>
  <c r="R31"/>
  <c r="Q31"/>
  <c r="P31"/>
  <c r="AO30"/>
  <c r="AN30"/>
  <c r="AM30"/>
  <c r="AL30"/>
  <c r="AK30"/>
  <c r="AJ30"/>
  <c r="AI30"/>
  <c r="AH30"/>
  <c r="AG30"/>
  <c r="AF30"/>
  <c r="AE30"/>
  <c r="AD30"/>
  <c r="AA30"/>
  <c r="Z30"/>
  <c r="Y30"/>
  <c r="X30"/>
  <c r="W30"/>
  <c r="V30"/>
  <c r="U30"/>
  <c r="T30"/>
  <c r="S30"/>
  <c r="R30"/>
  <c r="Q30"/>
  <c r="P30"/>
  <c r="AO29"/>
  <c r="AN29"/>
  <c r="AM29"/>
  <c r="AL29"/>
  <c r="AK29"/>
  <c r="AJ29"/>
  <c r="AI29"/>
  <c r="AH29"/>
  <c r="AG29"/>
  <c r="AF29"/>
  <c r="AE29"/>
  <c r="AD29"/>
  <c r="AA29"/>
  <c r="Z29"/>
  <c r="Y29"/>
  <c r="X29"/>
  <c r="W29"/>
  <c r="V29"/>
  <c r="U29"/>
  <c r="T29"/>
  <c r="S29"/>
  <c r="R29"/>
  <c r="Q29"/>
  <c r="P29"/>
  <c r="AO28"/>
  <c r="AN28"/>
  <c r="AM28"/>
  <c r="AL28"/>
  <c r="AK28"/>
  <c r="AJ28"/>
  <c r="AI28"/>
  <c r="AH28"/>
  <c r="AG28"/>
  <c r="AF28"/>
  <c r="AE28"/>
  <c r="AD28"/>
  <c r="AA28"/>
  <c r="Z28"/>
  <c r="Y28"/>
  <c r="X28"/>
  <c r="W28"/>
  <c r="V28"/>
  <c r="U28"/>
  <c r="T28"/>
  <c r="S28"/>
  <c r="R28"/>
  <c r="Q28"/>
  <c r="P28"/>
  <c r="AO27"/>
  <c r="AN27"/>
  <c r="AM27"/>
  <c r="AL27"/>
  <c r="AK27"/>
  <c r="AJ27"/>
  <c r="AI27"/>
  <c r="AH27"/>
  <c r="AG27"/>
  <c r="AF27"/>
  <c r="AE27"/>
  <c r="AD27"/>
  <c r="AA27"/>
  <c r="Z27"/>
  <c r="Y27"/>
  <c r="X27"/>
  <c r="W27"/>
  <c r="V27"/>
  <c r="U27"/>
  <c r="T27"/>
  <c r="S27"/>
  <c r="R27"/>
  <c r="Q27"/>
  <c r="P27"/>
  <c r="AO26"/>
  <c r="AN26"/>
  <c r="AM26"/>
  <c r="AL26"/>
  <c r="AK26"/>
  <c r="AJ26"/>
  <c r="AI26"/>
  <c r="AH26"/>
  <c r="AG26"/>
  <c r="AF26"/>
  <c r="AE26"/>
  <c r="AD26"/>
  <c r="AA26"/>
  <c r="Z26"/>
  <c r="Y26"/>
  <c r="X26"/>
  <c r="W26"/>
  <c r="V26"/>
  <c r="U26"/>
  <c r="T26"/>
  <c r="S26"/>
  <c r="R26"/>
  <c r="Q26"/>
  <c r="P26"/>
  <c r="AO25"/>
  <c r="AN25"/>
  <c r="AM25"/>
  <c r="AL25"/>
  <c r="AK25"/>
  <c r="AJ25"/>
  <c r="AI25"/>
  <c r="AH25"/>
  <c r="AG25"/>
  <c r="AF25"/>
  <c r="AE25"/>
  <c r="AD25"/>
  <c r="AA25"/>
  <c r="Z25"/>
  <c r="Y25"/>
  <c r="X25"/>
  <c r="W25"/>
  <c r="V25"/>
  <c r="U25"/>
  <c r="T25"/>
  <c r="S25"/>
  <c r="R25"/>
  <c r="Q25"/>
  <c r="P25"/>
  <c r="AO24"/>
  <c r="AN24"/>
  <c r="AM24"/>
  <c r="AL24"/>
  <c r="AK24"/>
  <c r="AJ24"/>
  <c r="AI24"/>
  <c r="AH24"/>
  <c r="AG24"/>
  <c r="AF24"/>
  <c r="AE24"/>
  <c r="AD24"/>
  <c r="AA24"/>
  <c r="Z24"/>
  <c r="Y24"/>
  <c r="X24"/>
  <c r="W24"/>
  <c r="V24"/>
  <c r="U24"/>
  <c r="T24"/>
  <c r="S24"/>
  <c r="R24"/>
  <c r="Q24"/>
  <c r="P24"/>
  <c r="AO23"/>
  <c r="AN23"/>
  <c r="AM23"/>
  <c r="AL23"/>
  <c r="AK23"/>
  <c r="AJ23"/>
  <c r="AI23"/>
  <c r="AH23"/>
  <c r="AG23"/>
  <c r="AF23"/>
  <c r="AE23"/>
  <c r="AD23"/>
  <c r="AA23"/>
  <c r="Z23"/>
  <c r="Y23"/>
  <c r="X23"/>
  <c r="W23"/>
  <c r="V23"/>
  <c r="U23"/>
  <c r="T23"/>
  <c r="S23"/>
  <c r="R23"/>
  <c r="Q23"/>
  <c r="P23"/>
  <c r="AO22"/>
  <c r="AN22"/>
  <c r="AM22"/>
  <c r="AL22"/>
  <c r="AK22"/>
  <c r="AJ22"/>
  <c r="AI22"/>
  <c r="AH22"/>
  <c r="AG22"/>
  <c r="AF22"/>
  <c r="AE22"/>
  <c r="AD22"/>
  <c r="AA22"/>
  <c r="Z22"/>
  <c r="Y22"/>
  <c r="X22"/>
  <c r="W22"/>
  <c r="V22"/>
  <c r="U22"/>
  <c r="T22"/>
  <c r="S22"/>
  <c r="R22"/>
  <c r="Q22"/>
  <c r="P22"/>
  <c r="AO21"/>
  <c r="AN21"/>
  <c r="AM21"/>
  <c r="AL21"/>
  <c r="AK21"/>
  <c r="AJ21"/>
  <c r="AI21"/>
  <c r="AH21"/>
  <c r="AG21"/>
  <c r="AF21"/>
  <c r="AE21"/>
  <c r="AD21"/>
  <c r="AA21"/>
  <c r="Z21"/>
  <c r="Y21"/>
  <c r="X21"/>
  <c r="W21"/>
  <c r="V21"/>
  <c r="U21"/>
  <c r="T21"/>
  <c r="S21"/>
  <c r="R21"/>
  <c r="Q21"/>
  <c r="P21"/>
</calcChain>
</file>

<file path=xl/sharedStrings.xml><?xml version="1.0" encoding="utf-8"?>
<sst xmlns="http://schemas.openxmlformats.org/spreadsheetml/2006/main" count="7015" uniqueCount="215">
  <si>
    <t>Raieliik</t>
  </si>
  <si>
    <t>füüsiline isik</t>
  </si>
  <si>
    <t>juriidiline isik</t>
  </si>
  <si>
    <t>Kokku</t>
  </si>
  <si>
    <t>raieid kavandanud metsaomanike</t>
  </si>
  <si>
    <t>Kavandatud raiete</t>
  </si>
  <si>
    <t>arv</t>
  </si>
  <si>
    <t>metsa kogu-indala</t>
  </si>
  <si>
    <t>pindala</t>
  </si>
  <si>
    <t>maht</t>
  </si>
  <si>
    <t>Uuendusraie</t>
  </si>
  <si>
    <t>lageraie</t>
  </si>
  <si>
    <t>aegjärkne raie</t>
  </si>
  <si>
    <t>häilraie</t>
  </si>
  <si>
    <t>veerraie</t>
  </si>
  <si>
    <t>Valikraie</t>
  </si>
  <si>
    <t>Kujundusraie</t>
  </si>
  <si>
    <t>Hooldusraie</t>
  </si>
  <si>
    <t>harvendusraie</t>
  </si>
  <si>
    <t>sanitaarraie</t>
  </si>
  <si>
    <t>Trassiraie</t>
  </si>
  <si>
    <t>Raadamine</t>
  </si>
  <si>
    <t>Osakaal omaniku tüübi grupis koguraiest (%)</t>
  </si>
  <si>
    <t>Osakaal raieliigi siseselt (%)</t>
  </si>
  <si>
    <t>Osakaal metsaomanike koguarvust/metsamaa/raiete kogupindalast/mahust (%)</t>
  </si>
  <si>
    <t>Kavandatud raiete pindala</t>
  </si>
  <si>
    <t>omanike arv</t>
  </si>
  <si>
    <t>metsa kogupindala</t>
  </si>
  <si>
    <t>Raieid kavandanud metsaomanike, nende metsamaa ja raiete pindala osakaal metsaomanike koguarvust ja metsamaa kogupindalast (%)</t>
  </si>
  <si>
    <t>metsamaa pindala klass</t>
  </si>
  <si>
    <t>Töid teostanud metsaomanike</t>
  </si>
  <si>
    <t xml:space="preserve"> arv</t>
  </si>
  <si>
    <t>metsa kogu-pindala</t>
  </si>
  <si>
    <t>0,1-0,5 ha</t>
  </si>
  <si>
    <t>0,5-1 ha</t>
  </si>
  <si>
    <t>1-2 ha</t>
  </si>
  <si>
    <t>2-5 ha</t>
  </si>
  <si>
    <t>5-10 ha</t>
  </si>
  <si>
    <t>10-20 ha</t>
  </si>
  <si>
    <t>20-50 ha</t>
  </si>
  <si>
    <t>50-100 ha</t>
  </si>
  <si>
    <t>100-500 ha</t>
  </si>
  <si>
    <t>üle 500 ha</t>
  </si>
  <si>
    <t>Kokku 2010</t>
  </si>
  <si>
    <t>* Ei sisalda valgustusraiet</t>
  </si>
  <si>
    <t>Osakaal omaniku tüübi grupis (%)</t>
  </si>
  <si>
    <t>Osakaal pindala grupis (%)</t>
  </si>
  <si>
    <t>Osakaal metsaomanike koguarvust/metsamaa/raiete kogupindalast (%)</t>
  </si>
  <si>
    <t>Muutus 2015-2010 (% võrreldes 2010 aastaga)</t>
  </si>
  <si>
    <t>metsa pindala</t>
  </si>
  <si>
    <t>Kaasomanikud lähevad topelt sisse</t>
  </si>
  <si>
    <t>Uuendusraieid kavandanud metsaomanike, nende metsamaa ja raiete pindala osakaal metsaomanike koguarvust ja metsamaa kogupindalast (%)</t>
  </si>
  <si>
    <t>Uuendusraiet kavandanud metsaomanike</t>
  </si>
  <si>
    <t>Raieid kavandanud metsaomanike</t>
  </si>
  <si>
    <t>Lageraiet kavandanud metsaomanike</t>
  </si>
  <si>
    <t>Lageraiet kavandanud metsaomanike, nende metsamaa ja raiete pindala osakaal metsaomanike koguarvust ja metsamaa kogupindalast (%)</t>
  </si>
  <si>
    <t>Lageraieid kavandanud metsaomanike</t>
  </si>
  <si>
    <t>Aegjärkset raiet kavandanud metsaomanike</t>
  </si>
  <si>
    <t>Aegjärkset raiet kavandanud metsaomanike, nende metsamaa ja raiete pindala osakaal metsaomanike koguarvust ja metsamaa kogupindalast (%)</t>
  </si>
  <si>
    <t>Häilraiet kavandanud metsaomanike</t>
  </si>
  <si>
    <t>Häilraiet kavandanud metsaomanike, nende metsamaa ja raiete pindala osakaal metsaomanike koguarvust ja metsamaa kogupindalast (%)</t>
  </si>
  <si>
    <t>Veerraiet  kavandanud metsaomanike</t>
  </si>
  <si>
    <t>veerraiete pindala</t>
  </si>
  <si>
    <t>Veerraieid kavandanud metsaomanike, nende metsamaa ja raiete pindala osakaal metsaomanike koguarvust ja metsamaa kogupindalast (%)</t>
  </si>
  <si>
    <t>Valikraiet kavandanud metsaomanike</t>
  </si>
  <si>
    <t>Kavandatud valikraiete</t>
  </si>
  <si>
    <t>Kokku2010</t>
  </si>
  <si>
    <t xml:space="preserve">Osakaal omaniku tüübi grupis (%) </t>
  </si>
  <si>
    <t>Kavan-datud valikraiete pindala</t>
  </si>
  <si>
    <t>Valikraieid kavandanud metsaomanike, nende metsamaa ja raiete pindala osakaal metsaomanike koguarvust ja metsamaa kogupindalast (%)</t>
  </si>
  <si>
    <t>Hooldusraiet kavandanud metsaomanike</t>
  </si>
  <si>
    <t>Kavandatud hooldusraiete</t>
  </si>
  <si>
    <t>Sisaldab valgustusraiet</t>
  </si>
  <si>
    <t>Ei sisalda valgustusraieid</t>
  </si>
  <si>
    <t xml:space="preserve">Osakaal metsaomanike koguarvust/metsamaa/raiete kogupindalast (%) </t>
  </si>
  <si>
    <t>hooldus- raiete pindala</t>
  </si>
  <si>
    <t>Hooldusraieid kavandanud metsaomanike, nende metsamaa ja raiete pindala osakaal metsaomanike koguarvust ja metsamaa kogupindalast (%)</t>
  </si>
  <si>
    <t>2010. aastal kujundusraiet kui seaduslikku raieliiki ei olnud olemas</t>
  </si>
  <si>
    <t>Kujundusraiet kavandanud metsaomanike</t>
  </si>
  <si>
    <t>Kavandatud kujundusraiete</t>
  </si>
  <si>
    <t>NB! Kujundusraie ei kuulu hooldusraiete hulka raiete klassifikatsioonis, tabelite järjestuses on ta esitatud hooldusraie järel, et säilitada sama tabelite numeratsiooni 2011. a uuringuga, kus valgustusraie oli esitatus tabelites 4.3.2.1.19 ja 4.3.2.1.20</t>
  </si>
  <si>
    <t>Kujundusraieid kavandanud metsaomanike, nende metsamaa ja raiete pindala osakaal metsaomanike koguarvust ja metsamaa kogupindalast (%)</t>
  </si>
  <si>
    <t>Harvendusraiet kavandanud metsaomanike</t>
  </si>
  <si>
    <t>Kavandatud harvendusraiete</t>
  </si>
  <si>
    <t>Osakaal metsaomanike koguarvust/metsamaa/raiete kogupindalast (%</t>
  </si>
  <si>
    <t>Harvendusraiet kavandanud metsaomanike, nende metsamaa ja raiete pindala osakaal metsaomanike koguarvust ja metsamaa kogupindalast (%)</t>
  </si>
  <si>
    <t>Sanitaarraiet kavandanud metsaomanike</t>
  </si>
  <si>
    <t>Kavandatud sanitaarraiete</t>
  </si>
  <si>
    <t>sanitaarraiete</t>
  </si>
  <si>
    <t>Sanitaarraieid kavandanud metsaomanike, nende metsamaa ja raiete pindala osakaal metsaomanike koguarvust ja metsamaa kogupindalast (%)</t>
  </si>
  <si>
    <t xml:space="preserve">2010. aastal erametsaomanike poolt kavandatud trassiraiete  pindala (ha) ja maht (m3) omaniku tüübi ja metsaomandi suuruse järgi </t>
  </si>
  <si>
    <t>Trassiraiet kavandanud metsaomanike</t>
  </si>
  <si>
    <t>Kavandatud trassiraiete</t>
  </si>
  <si>
    <t>trassiraiete</t>
  </si>
  <si>
    <t>OsakaOsakaal pindala grupis (%)</t>
  </si>
  <si>
    <t>Trassiraieid kavandanud metsaomanike, nende metsamaa ja raiete pindala osakaal metsaomanike koguarvust ja metsamaa kogupindalast (%)</t>
  </si>
  <si>
    <t>Kavan-datud trassi-raiete pindala</t>
  </si>
  <si>
    <t>Kavan-datud sanitaar-raiete pindala</t>
  </si>
  <si>
    <t>Kavan-datud harvendus-raiete pindala</t>
  </si>
  <si>
    <t>Kavan--datud kujundus-raiete pindala</t>
  </si>
  <si>
    <t>Kavan-datud hooldus-raiete pindala</t>
  </si>
  <si>
    <t>Kavan-datud veerraiete pindala</t>
  </si>
  <si>
    <t>Kavan-datud häilraiete</t>
  </si>
  <si>
    <t>Kavan-datud aegjärksete raiete</t>
  </si>
  <si>
    <t>Kavandatud häilraiete</t>
  </si>
  <si>
    <t>kavandatud aegjärksete raiete</t>
  </si>
  <si>
    <t>Kavan-datud lageraietepindala</t>
  </si>
  <si>
    <t>Kavandatud lageraiete</t>
  </si>
  <si>
    <t>Kavan-datud uuendus- raiete pindala</t>
  </si>
  <si>
    <t>Kavandatud uuendusraiete</t>
  </si>
  <si>
    <t>Kavan-datud raiete pindala</t>
  </si>
  <si>
    <t>kavandatud raiete*</t>
  </si>
  <si>
    <t>kavandatud raiete</t>
  </si>
  <si>
    <t>kavandatud veerraiete</t>
  </si>
  <si>
    <t>Raadamist kavandanud metsaomanike</t>
  </si>
  <si>
    <t>Kavandatud raadamiste</t>
  </si>
  <si>
    <t>raadamiste</t>
  </si>
  <si>
    <t>Kavan-datud raada-miste pindala</t>
  </si>
  <si>
    <t>raadamiste pindala</t>
  </si>
  <si>
    <t>Raadamist kavandanud metsaomanike, nende metsamaa ja raiete pindala osakaal metsaomanike koguarvust ja metsamaa kogupindalast (%)</t>
  </si>
  <si>
    <t>Ei sisalda valgustusraiete andmeid kuna alates 2014. a kadus metsateatiste esitamise kohustus</t>
  </si>
  <si>
    <t>Raieid  kavandanud metsaomanike</t>
  </si>
  <si>
    <t>Pind-ala</t>
  </si>
  <si>
    <t>valgustusraie</t>
  </si>
  <si>
    <t xml:space="preserve">Osakaal omaniku tüübi grupis koguraiest (%) </t>
  </si>
  <si>
    <t>2015. aasta erametsaomandi uuring</t>
  </si>
  <si>
    <t>2011. aasta erametsaomandi uuring</t>
  </si>
  <si>
    <t>Muutus 2014-2010 (tk, ha)</t>
  </si>
  <si>
    <t>Muutus 2014-2010 (% võrreldes 2010 aastaga)</t>
  </si>
  <si>
    <t>4.3.2.1.1 2014. aastal erametsaomanike poolt kavandatud metsaraiete pindala (ha) ja maht (m3) raieliigiti omaniku tüübi järgi</t>
  </si>
  <si>
    <t>4.3.2.1.1 2010. aastal erametsaomanike poolt kavandatud metsaraiete pindala (ha) ja maht (m3) raieliigiti omaniku tüübi järgi</t>
  </si>
  <si>
    <t>4.3.2.1.2 2010. aastal raieid kavandanud erametsaomanike arvu osakaal metsaomanike koguarvust ning nendele kuuluva metsamaa ja kavandatud raiete pindala osakaal metsamaa kogupindalast raieliigiti omaniku tüübi järgi</t>
  </si>
  <si>
    <t>4.3.2.1.2 2014. aastal raieid kavandanud erametsaomanike arvu osakaal metsaomanike koguarvust ning nendele kuuluva metsamaa ja kavandatud raiete pindala osakaal metsamaa kogupindalast raieliigiti omaniku tüübi järgi</t>
  </si>
  <si>
    <t>4.3.2.1.3 2014. aastal erametsaomanike poolt kavandatud metsaraiete pindala (ha) ja maht (m3) omaniku tüübi ja metsaomandi suuruse järgi</t>
  </si>
  <si>
    <t>4.3.2.1.3 2010. aastal erametsaomanike poolt kavandatud metsaraiete pindala (ha) ja maht (m3) omaniku tüübi ja metsaomandi suuruse järgi</t>
  </si>
  <si>
    <t>4.3.2.1.4 2014. aastal raieid kavandanud erametsaomanike arvu osakaal metsaomanike koguarvust ning nendele kuuluva metsamaa ja kavandatud raiete pindala osakaal metsamaa kogupindalast metsaomandi suuruse ja omaniku tüübi järgi</t>
  </si>
  <si>
    <t>4.3.2.1.4 2010. aastal raieid kavandanud erametsaomanike arvu osakaal metsaomanike koguarvust ning nendele kuuluva metsamaa ja kavandatud raiete pindala osakaal metsamaa kogupindalast metsaomandi suuruse ja omaniku tüübi järgi</t>
  </si>
  <si>
    <t>4.3.2.1.5 2014. aastal erametsaomanike poolt kavandatud uuendusraiete (lage-, aegjärkne, häil- ja veerraie kokku) pindala (ha) ja maht (m3) omaniku tüübi ja metsaomandi suuruse järgi</t>
  </si>
  <si>
    <t>4.3.2.1.5 2010. aastal erametsaomanike poolt kavandatud uuendusraiete (lage-, aegjärkne, häil- ja veerraie kokku) pindala (ha) ja maht (m3) omaniku tüübi ja metsaomandi suuruse järgi</t>
  </si>
  <si>
    <t>4.3.2.1.6 2014. aastal uuendusraieid (lage-, aegjärkne, häil- ja veerraie kokku) kavandanud erametsaomanike arvu osakaal metsaomanike koguarvust ning nendele kuuluva metsamaa ja kavandatud raiete pindala osakaal metsamaa kogupindalast metsaomandi suuruse ja omaniku tüübi järgi</t>
  </si>
  <si>
    <t>4.3.2.1.6 2010. aastal uuendusraieid (lage-, aegjärkne, häil- ja veerraie kokku) kavandanud erametsaomanike arvu osakaal metsaomanike koguarvust ning nendele kuuluva metsamaa ja kavandatud raiete pindala osakaal metsamaa kogupindalast metsaomandi suuruse ja omaniku tüübi järgi</t>
  </si>
  <si>
    <t>4.3.2.1.7 2014. aastal lageraieid kavandanud erametsaomanike arvu osakaal metsaomanike koguarvust ning nendele kuuluva metsamaa ja kavandatud raiete pindala osakaal metsamaa kogupindalast metsaomandi suuruse ja omaniku tüübi järgi</t>
  </si>
  <si>
    <t>4.3.2.1.72010. aastal lageraieid kavandanud erametsaomanike arvu osakaal metsaomanike koguarvust ning nendele kuuluva metsamaa ja kavandatud raiete pindala osakaal metsamaa kogupindalast metsaomandi suuruse ja omaniku tüübi järgi</t>
  </si>
  <si>
    <t>4.3.2.1.8 2014. aastal lageraieid kavandanud erametsaomanike arvu osakaal metsaomanike koguarvust ning nendele kuuluva metsamaa ja kavandatud raiete pindala osakaal metsamaa kogupindalast metsaomandi suuruse ja omaniku tüübi järgi</t>
  </si>
  <si>
    <t>4.3.2.1.8 2010. aastal lageraieid kavandanud erametsaomanike arvu osakaal metsaomanike koguarvust ning nendele kuuluva metsamaa ja kavandatud raiete pindala osakaal metsamaa kogupindalast metsaomandi suuruse ja omaniku tüübi järgi</t>
  </si>
  <si>
    <t>4.3.2.1.9 2014. aastal erametsaomanike poolt kavandatud aegjärksete raiete pindala (ha) ja maht (m3) omaniku tüübi ja metsaomandi suuruse järgi</t>
  </si>
  <si>
    <t>4.3.2.1.9 2010. aastal erametsaomanike poolt kavandatud aegjärksete raiete pindala (ha) ja maht (m3) omaniku tüübi ja metsaomandi suuruse järgi</t>
  </si>
  <si>
    <t>4.3.2.1.10 2014. aastal aegjärkseid raieid kavandanud erametsaomanike arvu osakaal metsaomanike koguarvust ning nendele kuuluva metsamaa ja kavandatud raiete pindala osakaal metsamaa kogupindalast metsaomandi suuruse ja omaniku tüübi järgi</t>
  </si>
  <si>
    <t>4.3.2.1.10 2010. aastal aegjärkseid raieid kavandanud erametsaomanike arvu osakaal metsaomanike koguarvust ning nendele kuuluva metsamaa ja kavandatud raiete pindala osakaal metsamaa kogupindalast metsaomandi suuruse ja omaniku tüübi järgi</t>
  </si>
  <si>
    <t>4.3.2.1.11 2014. aastal erametsaomanike poolt kavandatud häilraiete pindala (ha) ja maht (m3) omaniku tüübi ja metsaomandi suuruse järgi</t>
  </si>
  <si>
    <t>4.3.2.1.11 2010. aastal erametsaomanike poolt kavandatud häilraiete pindala (ha) ja maht (m3) omaniku tüübi ja metsaomandi suuruse järgi</t>
  </si>
  <si>
    <t>4.3.2.1.12 2014. aastal häilraieid kavandanud erametsaomanike arvu osakaal metsaomanike koguarvust ning nendele kuuluva metsamaa ja kavandatud raiete pindala osakaal metsamaa kogupindalast metsaomandi suuruse ja omaniku tüübi järgi</t>
  </si>
  <si>
    <t>4.3.2.1.12 2010. aastal häilraieid kavandanud erametsaomanike arvu osakaal metsaomanike koguarvust ning nendele kuuluva metsamaa ja kavandatud raiete pindala osakaal metsamaa kogupindalast metsaomandi suuruse ja omaniku tüübi järgi</t>
  </si>
  <si>
    <t>4.3.2.1.13 2014. aastal veerraieid kavandanud erametsaomanike arvu osakaal metsaomanike koguarvust ning nendele kuuluva metsamaa ja kavandatud raiete pindala osakaal metsamaa kogupindalast metsaomandi suuruse ja omaniku tüübi järgi</t>
  </si>
  <si>
    <t>4.3.2.1.13 2010. aastal veerraieid kavandanud erametsaomanike arvu osakaal metsaomanike koguarvust ning nendele kuuluva metsamaa ja kavandatud raiete pindala osakaal metsamaa kogupindalast metsaomandi suuruse ja omaniku tüübi järgi</t>
  </si>
  <si>
    <t>4.3.2.1.14 2014. aastal veerraieid kavandanud erametsaomanike arvu osakaal metsaomanike koguarvust ning nendele kuuluva metsamaa ja kavandatud raiete pindala osakaal metsamaa kogupindalast metsaomandi suuruse ja omaniku tüübi järgi</t>
  </si>
  <si>
    <t>4.3.2.1.14 2010. aastal veerraieid kavandanud erametsaomanike arvu osakaal metsaomanike koguarvust ning nendele kuuluva metsamaa ja kavandatud raiete pindala osakaal metsamaa kogupindalast metsaomandi suuruse ja omaniku tüübi järgi</t>
  </si>
  <si>
    <t xml:space="preserve">4.3.2.1.15 2014. aastal erametsaomanike poolt kavandatud valikraiete  pindala (ha) ja maht (m3) omaniku tüübi ja metsaomandi suuruse järgi </t>
  </si>
  <si>
    <t xml:space="preserve">4.3.2.1.15 2010. aastal erametsaomanike poolt kavandatud valikraiete  pindala (ha) ja maht (m3) omaniku tüübi ja metsaomandi suuruse järgi </t>
  </si>
  <si>
    <t>4.3.2.1.16 2010. aastal valikraieid kavandanud erametsaomanike arvu osakaal metsaomanike koguarvust ning nendele kuuluva metsamaa ja kavandatud raiete pindala osakaal metsamaa kogupindalast metsaomandi suuruse ja omaniku tüübi järgi</t>
  </si>
  <si>
    <t xml:space="preserve">4.3.2.1.17 2014. aastal erametsaomanike poolt kavandatud hooldusraiete (harvendus- ja sanitaarraie kokku) pindala (ha) ja maht(m3)  omaniku tüübi ja metsaomandi suuruse järgi </t>
  </si>
  <si>
    <t xml:space="preserve">4.3.2.1.17 2010. aastal erametsaomanike poolt kavandatud hooldusraiete (valgustus-, harvendus- ja sanitaarraie kokku) pindala (ha) ja maht(m3)  omaniku tüübi ja metsaomandi suuruse järgi </t>
  </si>
  <si>
    <t>4.3.2.1.18 2014. aastal hooldusraieid (harvendus- ja sanitaarraie kokku) kavandanud erametsaomanike arvu osakaal metsaomanike koguarvust ning nendele kuuluva metsamaa ja kavandatud raiete pindala osakaal metsamaa kogupindalast metsaomandi suuruse ja omaniku tüübi järgi</t>
  </si>
  <si>
    <t>4.3.2.1.18 2010. aastal hooldusraieid (valgustus-, harvendus- ja sanitaarraie kokku) kavandanud erametsaomanike arvu osakaal metsaomanike koguarvust ning nendele kuuluva metsamaa ja kavandatud raiete pindala osakaal metsamaa kogupindalast metsaomandi suuruse ja omaniku tüübi järgi</t>
  </si>
  <si>
    <t xml:space="preserve">4.3.2.1.19 2014. aastal erametsaomanike poolt kavandatud kujundusraiete  pindala (ha) ja maht (m3) omaniku tüübi ja metsaomandi suuruse järgi </t>
  </si>
  <si>
    <t>4.3.2.1.20 2014. aastal kujundusraieid kavandanud erametsaomanike arvu osakaal metsaomanike koguarvust ning nendele kuuluva metsamaa ja kavandatud raiete pindala osakaal metsamaa kogupindalast metsaomandi suuruse ja omaniku tüübi järgi</t>
  </si>
  <si>
    <t xml:space="preserve">4.3.2.1.21 2014. aastal erametsaomanike poolt kavandatud harvendusraiete  pindala (ha) ja maht (m3) omaniku tüübi ja metsaomandi suuruse järgi </t>
  </si>
  <si>
    <t xml:space="preserve">4.3.2.1.21 2010. aastal erametsaomanike poolt kavandatud harvendusraiete  pindala (ha) ja maht (m3) omaniku tüübi ja metsaomandi suuruse järgi </t>
  </si>
  <si>
    <t>4.3.2.1.22 2014. aastal harvendusraieid kavandanud erametsaomanike arvu osakaal metsaomanike koguarvust ning nendele kuuluva metsamaa ja kavandatud raiete pindala osakaal metsamaa kogupindalast metsaomandi suuruse ja omaniku tüübi järgi</t>
  </si>
  <si>
    <t>4.3.2.1.22 2010. aastal harvendusraieid kavandanud erametsaomanike arvu osakaal metsaomanike koguarvust ning nendele kuuluva metsamaa ja kavandatud raiete pindala osakaal metsamaa kogupindalast metsaomandi suuruse ja omaniku tüübi järgi</t>
  </si>
  <si>
    <t xml:space="preserve">4.3.2.1.23 2014. aastal erametsaomanike poolt kavandatud sanitaarraiete  pindala (ha) ja maht (m3) omaniku tüübi ja metsaomandi suuruse järgi </t>
  </si>
  <si>
    <t xml:space="preserve">4.3.2.1.23 2010. aastal erametsaomanike poolt kavandatud sanitaarraiete  pindala (ha) ja maht (m3) omaniku tüübi ja metsaomandi suuruse järgi </t>
  </si>
  <si>
    <t>4.3.2.1.24 2014. aastal sanitaarraieid kavandanud erametsaomanike arvu osakaal metsaomanike koguarvust ning nendele kuuluva metsamaa ja kavandatud raiete pindala osakaal metsamaa kogupindalast metsaomandi suuruse ja omaniku tüübi järgi</t>
  </si>
  <si>
    <t>4.3.2.1.24 2010. aastal sanitaarraieid kavandanud erametsaomanike arvu osakaal metsaomanike koguarvust ning nendele kuuluva metsamaa ja kavandatud raiete pindala osakaal metsamaa kogupindalast metsaomandi suuruse ja omaniku tüübi järgi</t>
  </si>
  <si>
    <t xml:space="preserve">4.3.2.1.25 2014. aastal erametsaomanike poolt kavandatud trassiraiete  pindala (ha) ja maht (m3) omaniku tüübi ja metsaomandi suuruse järgi </t>
  </si>
  <si>
    <t xml:space="preserve">4.3.2.1.25 2010. aastal erametsaomanike poolt kavandatud trassiraiete  pindala (ha) ja maht (m3) omaniku tüübi ja metsaomandi suuruse järgi </t>
  </si>
  <si>
    <t>4.3.2.1.26 2014. aastal trassiraieid kavandanud erametsaomanike arvu osakaal metsaomanike koguarvust ning nendele kuuluva metsamaa ja kavandatud raiete pindala osakaal metsamaa kogupindalast metsaomandi suuruse ja omaniku tüübi järgi</t>
  </si>
  <si>
    <t>4.3.2.1.26 2010. aastal trassiraieid kavandanud erametsaomanike arvu osakaal metsaomanike koguarvust ning nendele kuuluva metsamaa ja kavandatud raiete pindala osakaal metsamaa kogupindalast metsaomandi suuruse ja omaniku tüübi järgi</t>
  </si>
  <si>
    <t xml:space="preserve">4.3.2.1.27 2014. aastal erametsaomanike poolt kavandatud raadamiste pindala (ha) ja maht (m3) omaniku tüübi ja metsaomandi suuruse järgi </t>
  </si>
  <si>
    <t xml:space="preserve">4.3.2.1.27 2010. aastal erametsaomanike poolt kavandatud raadamiste pindala (ha) ja maht (m3) omaniku tüübi ja metsaomandi suuruse järgi </t>
  </si>
  <si>
    <t>4.3.2.1.28 2014. aastal raadamist kavandanud erametsaomanike arvu osakaal metsaomanike koguarvust ning nendele kuuluva metsamaa ja kavandatud raiete pindala osakaal metsamaa kogupindalast metsaomandi suuruse ja omaniku tüübi järgi</t>
  </si>
  <si>
    <t>4.3.2.1.28 2010. aastal raadamist kavandanud erametsaomanike arvu osakaal metsaomanike koguarvust ning nendele kuuluva metsamaa ja kavandatud raiete pindala osakaal metsamaa kogupindalast metsaomandi suuruse ja omaniku tüübi järgi</t>
  </si>
  <si>
    <t>2019. aasta erametsaomandi uuring</t>
  </si>
  <si>
    <t>4.3.2.1.1 2018. aastal erametsaomanike poolt kavandatud metsaraiete pindala (ha) ja maht (m3) raieliigiti omaniku tüübi järgi</t>
  </si>
  <si>
    <t>Muutus 2018-2014 (tk, ha)</t>
  </si>
  <si>
    <t>Muutus 2018-2014 (% võrreldes 2014 aastaga)</t>
  </si>
  <si>
    <t>4.3.2.1.2 2018. aastal raieid kavandanud erametsaomanike arvu osakaal metsaomanike koguarvust ning nendele kuuluva metsamaa ja kavandatud raiete pindala osakaal metsamaa kogupindalast raieliigiti omaniku tüübi järgi</t>
  </si>
  <si>
    <t>4.3.2.1.3 2018. aastal erametsaomanike poolt kavandatud metsaraiete pindala (ha) ja maht (m3) omaniku tüübi ja metsaomandi suuruse järgi</t>
  </si>
  <si>
    <t>Kokku 2014</t>
  </si>
  <si>
    <t>4.3.2.1.4 2018. aastal raieid kavandanud erametsaomanike arvu osakaal metsaomanike koguarvust ning nendele kuuluva metsamaa ja kavandatud raiete pindala osakaal metsamaa kogupindalast metsaomandi suuruse ja omaniku tüübi järgi</t>
  </si>
  <si>
    <t>4.3.2.1.5 2018. aastal erametsaomanike poolt kavandatud uuendusraiete (lage-, aegjärkne, häil- ja veerraie kokku) pindala (ha) ja maht (m3) omaniku tüübi ja metsaomandi suuruse järgi</t>
  </si>
  <si>
    <t>4.3.2.1.6 2018. aastal uuendusraieid (lage-, aegjärkne, häil- ja veerraie kokku) kavandanud erametsaomanike arvu osakaal metsaomanike koguarvust ning nendele kuuluva metsamaa ja kavandatud raiete pindala osakaal metsamaa kogupindalast metsaomandi suuruse ja omaniku tüübi järgi</t>
  </si>
  <si>
    <t>4.3.2.1.7 2018. aastal lageraieid kavandanud erametsaomanike arvu osakaal metsaomanike koguarvust ning nendele kuuluva metsamaa ja kavandatud raiete pindala osakaal metsamaa kogupindalast metsaomandi suuruse ja omaniku tüübi järgi</t>
  </si>
  <si>
    <t>4.3.2.1.8 2018. aastal lageraieid kavandanud erametsaomanike arvu osakaal metsaomanike koguarvust ning nendele kuuluva metsamaa ja kavandatud raiete pindala osakaal metsamaa kogupindalast metsaomandi suuruse ja omaniku tüübi järgi</t>
  </si>
  <si>
    <t>4.3.2.1.9 2018. aastal erametsaomanike poolt kavandatud aegjärksete raiete pindala (ha) ja maht (m3) omaniku tüübi ja metsaomandi suuruse järgi</t>
  </si>
  <si>
    <t>4.3.2.1.10 2018. aastal aegjärkseid raieid kavandanud erametsaomanike arvu osakaal metsaomanike koguarvust ning nendele kuuluva metsamaa ja kavandatud raiete pindala osakaal metsamaa kogupindalast metsaomandi suuruse ja omaniku tüübi järgi</t>
  </si>
  <si>
    <t>4.3.2.1.11 2018. aastal erametsaomanike poolt kavandatud häilraiete pindala (ha) ja maht (m3) omaniku tüübi ja metsaomandi suuruse järgi</t>
  </si>
  <si>
    <t>4.3.2.1.12 2018. aastal häilraieid kavandanud erametsaomanike arvu osakaal metsaomanike koguarvust ning nendele kuuluva metsamaa ja kavandatud raiete pindala osakaal metsamaa kogupindalast metsaomandi suuruse ja omaniku tüübi järgi</t>
  </si>
  <si>
    <t>4.3.2.1.13 2018. aastal veerraieid kavandanud erametsaomanike arvu osakaal metsaomanike koguarvust ning nendele kuuluva metsamaa ja kavandatud raiete pindala osakaal metsamaa kogupindalast metsaomandi suuruse ja omaniku tüübi järgi</t>
  </si>
  <si>
    <t>4.3.2.1.14 2018. aastal veerraieid kavandanud erametsaomanike arvu osakaal metsaomanike koguarvust ning nendele kuuluva metsamaa ja kavandatud raiete pindala osakaal metsamaa kogupindalast metsaomandi suuruse ja omaniku tüübi järgi</t>
  </si>
  <si>
    <t xml:space="preserve">4.3.2.1.15 2018. aastal erametsaomanike poolt kavandatud valikraiete  pindala (ha) ja maht (m3) omaniku tüübi ja metsaomandi suuruse järgi </t>
  </si>
  <si>
    <t>4.3.2.1.16 2018. aastal valikraieid kavandanud erametsaomanike arvu osakaal metsaomanike koguarvust ning nendele kuuluva metsamaa ja kavandatud raiete pindala osakaal metsamaa kogupindalast metsaomandi suuruse ja omaniku tüübi järgi</t>
  </si>
  <si>
    <t>4.3.2.1.16 2014. aastal valikraieid kavandanud erametsaomanike arvu osakaal metsaomanike koguarvust ning nendele kuuluva metsamaa ja kavandatud raiete pindala osakaal metsamaa kogupindalast metsaomandi suuruse ja omaniku tüübi järgi</t>
  </si>
  <si>
    <t xml:space="preserve">4.3.2.1.17 2018. aastal erametsaomanike poolt kavandatud hooldusraiete (harvendus- ja sanitaarraie kokku) pindala (ha) ja maht(m3)  omaniku tüübi ja metsaomandi suuruse järgi </t>
  </si>
  <si>
    <t>4.3.2.1.18 2018. aastal hooldusraieid (harvendus- ja sanitaarraie kokku) kavandanud erametsaomanike arvu osakaal metsaomanike koguarvust ning nendele kuuluva metsamaa ja kavandatud raiete pindala osakaal metsamaa kogupindalast metsaomandi suuruse ja omaniku tüübi järgi</t>
  </si>
  <si>
    <t xml:space="preserve">4.3.2.1.19 2018. aastal erametsaomanike poolt kavandatud kujundusraiete  pindala (ha) ja maht (m3) omaniku tüübi ja metsaomandi suuruse järgi </t>
  </si>
  <si>
    <t>4.3.2.1.20 2018. aastal kujundusraieid kavandanud erametsaomanike arvu osakaal metsaomanike koguarvust ning nendele kuuluva metsamaa ja kavandatud raiete pindala osakaal metsamaa kogupindalast metsaomandi suuruse ja omaniku tüübi järgi</t>
  </si>
  <si>
    <t xml:space="preserve">4.3.2.1.21 2018. aastal erametsaomanike poolt kavandatud harvendusraiete  pindala (ha) ja maht (m3) omaniku tüübi ja metsaomandi suuruse järgi </t>
  </si>
  <si>
    <t>4.3.2.1.22 2018. aastal harvendusraieid kavandanud erametsaomanike arvu osakaal metsaomanike koguarvust ning nendele kuuluva metsamaa ja kavandatud raiete pindala osakaal metsamaa kogupindalast metsaomandi suuruse ja omaniku tüübi järgi</t>
  </si>
  <si>
    <t xml:space="preserve">4.3.2.1.23 2018. aastal erametsaomanike poolt kavandatud sanitaarraiete  pindala (ha) ja maht (m3) omaniku tüübi ja metsaomandi suuruse järgi </t>
  </si>
  <si>
    <t>4.3.2.1.24 2018. aastal sanitaarraieid kavandanud erametsaomanike arvu osakaal metsaomanike koguarvust ning nendele kuuluva metsamaa ja kavandatud raiete pindala osakaal metsamaa kogupindalast metsaomandi suuruse ja omaniku tüübi järgi</t>
  </si>
  <si>
    <t xml:space="preserve">4.3.2.1.25 2018. aastal erametsaomanike poolt kavandatud trassiraiete  pindala (ha) ja maht (m3) omaniku tüübi ja metsaomandi suuruse järgi </t>
  </si>
  <si>
    <t>4.3.2.1.26 2018. aastal trassiraieid kavandanud erametsaomanike arvu osakaal metsaomanike koguarvust ning nendele kuuluva metsamaa ja kavandatud raiete pindala osakaal metsamaa kogupindalast metsaomandi suuruse ja omaniku tüübi järgi</t>
  </si>
  <si>
    <t xml:space="preserve">4.3.2.1.27 2018. aastal erametsaomanike poolt kavandatud raadamiste pindala (ha) ja maht (m3) omaniku tüübi ja metsaomandi suuruse järgi </t>
  </si>
  <si>
    <t>4.3.2.1.28 2018. aastal raadamist kavandanud erametsaomanike arvu osakaal metsaomanike koguarvust ning nendele kuuluva metsamaa ja kavandatud raiete pindala osakaal metsamaa kogupindalast metsaomandi suuruse ja omaniku tüübi järgi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</si>
</sst>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%"/>
  </numFmts>
  <fonts count="14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2"/>
      <color indexed="8"/>
      <name val="Calibri"/>
      <family val="2"/>
      <charset val="186"/>
    </font>
    <font>
      <b/>
      <sz val="10"/>
      <color rgb="FF000000"/>
      <name val="Arial"/>
      <family val="2"/>
      <charset val="186"/>
    </font>
    <font>
      <b/>
      <sz val="9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i/>
      <sz val="9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0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dotted">
        <color indexed="64"/>
      </bottom>
      <diagonal/>
    </border>
    <border>
      <left/>
      <right style="medium">
        <color rgb="FF000000"/>
      </right>
      <top style="medium">
        <color auto="1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000000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rgb="FF000000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9" fontId="13" fillId="0" borderId="0" applyFont="0" applyFill="0" applyBorder="0" applyAlignment="0" applyProtection="0"/>
  </cellStyleXfs>
  <cellXfs count="342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2" fillId="3" borderId="8" xfId="0" applyFont="1" applyFill="1" applyBorder="1"/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/>
    <xf numFmtId="0" fontId="3" fillId="0" borderId="10" xfId="0" applyFont="1" applyFill="1" applyBorder="1"/>
    <xf numFmtId="0" fontId="3" fillId="0" borderId="11" xfId="0" applyFont="1" applyFill="1" applyBorder="1"/>
    <xf numFmtId="1" fontId="0" fillId="0" borderId="12" xfId="0" applyNumberFormat="1" applyBorder="1"/>
    <xf numFmtId="1" fontId="0" fillId="0" borderId="13" xfId="0" applyNumberFormat="1" applyBorder="1"/>
    <xf numFmtId="1" fontId="0" fillId="0" borderId="11" xfId="0" applyNumberFormat="1" applyBorder="1"/>
    <xf numFmtId="1" fontId="0" fillId="0" borderId="14" xfId="0" applyNumberFormat="1" applyBorder="1"/>
    <xf numFmtId="1" fontId="0" fillId="0" borderId="0" xfId="0" applyNumberFormat="1"/>
    <xf numFmtId="0" fontId="0" fillId="0" borderId="15" xfId="0" applyBorder="1"/>
    <xf numFmtId="0" fontId="0" fillId="0" borderId="16" xfId="0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16" xfId="0" applyNumberFormat="1" applyBorder="1"/>
    <xf numFmtId="1" fontId="0" fillId="0" borderId="19" xfId="0" applyNumberFormat="1" applyBorder="1"/>
    <xf numFmtId="0" fontId="0" fillId="0" borderId="20" xfId="0" applyBorder="1"/>
    <xf numFmtId="0" fontId="0" fillId="0" borderId="21" xfId="0" applyBorder="1"/>
    <xf numFmtId="1" fontId="0" fillId="0" borderId="22" xfId="0" applyNumberFormat="1" applyBorder="1"/>
    <xf numFmtId="1" fontId="0" fillId="0" borderId="23" xfId="0" applyNumberFormat="1" applyBorder="1"/>
    <xf numFmtId="1" fontId="0" fillId="0" borderId="21" xfId="0" applyNumberFormat="1" applyBorder="1"/>
    <xf numFmtId="1" fontId="0" fillId="0" borderId="24" xfId="0" applyNumberFormat="1" applyBorder="1"/>
    <xf numFmtId="0" fontId="0" fillId="4" borderId="25" xfId="0" applyFill="1" applyBorder="1"/>
    <xf numFmtId="0" fontId="0" fillId="4" borderId="26" xfId="0" applyFill="1" applyBorder="1"/>
    <xf numFmtId="1" fontId="2" fillId="3" borderId="27" xfId="0" applyNumberFormat="1" applyFont="1" applyFill="1" applyBorder="1"/>
    <xf numFmtId="1" fontId="2" fillId="3" borderId="28" xfId="0" applyNumberFormat="1" applyFont="1" applyFill="1" applyBorder="1"/>
    <xf numFmtId="1" fontId="2" fillId="3" borderId="26" xfId="0" applyNumberFormat="1" applyFont="1" applyFill="1" applyBorder="1"/>
    <xf numFmtId="1" fontId="2" fillId="5" borderId="28" xfId="0" applyNumberFormat="1" applyFont="1" applyFill="1" applyBorder="1"/>
    <xf numFmtId="1" fontId="2" fillId="3" borderId="29" xfId="0" applyNumberFormat="1" applyFont="1" applyFill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11" xfId="0" applyNumberFormat="1" applyBorder="1"/>
    <xf numFmtId="164" fontId="0" fillId="0" borderId="14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6" xfId="0" applyNumberFormat="1" applyBorder="1"/>
    <xf numFmtId="164" fontId="0" fillId="0" borderId="19" xfId="0" applyNumberFormat="1" applyBorder="1"/>
    <xf numFmtId="164" fontId="0" fillId="0" borderId="22" xfId="0" applyNumberFormat="1" applyBorder="1"/>
    <xf numFmtId="164" fontId="0" fillId="0" borderId="23" xfId="0" applyNumberFormat="1" applyBorder="1"/>
    <xf numFmtId="164" fontId="0" fillId="0" borderId="21" xfId="0" applyNumberFormat="1" applyBorder="1"/>
    <xf numFmtId="164" fontId="0" fillId="0" borderId="24" xfId="0" applyNumberFormat="1" applyBorder="1"/>
    <xf numFmtId="164" fontId="2" fillId="3" borderId="27" xfId="0" applyNumberFormat="1" applyFont="1" applyFill="1" applyBorder="1"/>
    <xf numFmtId="164" fontId="2" fillId="3" borderId="28" xfId="0" applyNumberFormat="1" applyFont="1" applyFill="1" applyBorder="1"/>
    <xf numFmtId="164" fontId="2" fillId="3" borderId="26" xfId="0" applyNumberFormat="1" applyFont="1" applyFill="1" applyBorder="1"/>
    <xf numFmtId="164" fontId="2" fillId="3" borderId="29" xfId="0" applyNumberFormat="1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3" borderId="36" xfId="0" applyFont="1" applyFill="1" applyBorder="1"/>
    <xf numFmtId="0" fontId="2" fillId="3" borderId="36" xfId="0" applyFont="1" applyFill="1" applyBorder="1" applyAlignment="1">
      <alignment wrapText="1"/>
    </xf>
    <xf numFmtId="0" fontId="2" fillId="3" borderId="38" xfId="0" applyFont="1" applyFill="1" applyBorder="1"/>
    <xf numFmtId="1" fontId="3" fillId="0" borderId="10" xfId="0" applyNumberFormat="1" applyFont="1" applyFill="1" applyBorder="1"/>
    <xf numFmtId="1" fontId="3" fillId="0" borderId="11" xfId="0" applyNumberFormat="1" applyFont="1" applyFill="1" applyBorder="1"/>
    <xf numFmtId="0" fontId="3" fillId="0" borderId="13" xfId="0" applyFont="1" applyFill="1" applyBorder="1"/>
    <xf numFmtId="1" fontId="0" fillId="0" borderId="15" xfId="0" applyNumberFormat="1" applyBorder="1"/>
    <xf numFmtId="0" fontId="0" fillId="0" borderId="18" xfId="0" applyBorder="1"/>
    <xf numFmtId="1" fontId="0" fillId="0" borderId="20" xfId="0" applyNumberFormat="1" applyBorder="1"/>
    <xf numFmtId="0" fontId="0" fillId="0" borderId="23" xfId="0" applyBorder="1"/>
    <xf numFmtId="1" fontId="0" fillId="4" borderId="25" xfId="0" applyNumberFormat="1" applyFill="1" applyBorder="1"/>
    <xf numFmtId="1" fontId="0" fillId="4" borderId="26" xfId="0" applyNumberFormat="1" applyFill="1" applyBorder="1"/>
    <xf numFmtId="0" fontId="0" fillId="4" borderId="28" xfId="0" applyFill="1" applyBorder="1"/>
    <xf numFmtId="1" fontId="3" fillId="0" borderId="13" xfId="0" applyNumberFormat="1" applyFont="1" applyFill="1" applyBorder="1"/>
    <xf numFmtId="1" fontId="0" fillId="4" borderId="28" xfId="0" applyNumberFormat="1" applyFill="1" applyBorder="1"/>
    <xf numFmtId="164" fontId="0" fillId="0" borderId="0" xfId="0" applyNumberFormat="1"/>
    <xf numFmtId="0" fontId="4" fillId="0" borderId="0" xfId="0" applyFont="1" applyFill="1"/>
    <xf numFmtId="0" fontId="0" fillId="0" borderId="0" xfId="0" applyFill="1"/>
    <xf numFmtId="0" fontId="1" fillId="3" borderId="8" xfId="0" applyFont="1" applyFill="1" applyBorder="1" applyAlignment="1">
      <alignment wrapText="1"/>
    </xf>
    <xf numFmtId="0" fontId="1" fillId="3" borderId="36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 wrapText="1"/>
    </xf>
    <xf numFmtId="0" fontId="1" fillId="3" borderId="36" xfId="0" applyFont="1" applyFill="1" applyBorder="1" applyAlignment="1">
      <alignment wrapText="1"/>
    </xf>
    <xf numFmtId="0" fontId="1" fillId="3" borderId="39" xfId="0" applyFont="1" applyFill="1" applyBorder="1" applyAlignment="1">
      <alignment horizontal="center" wrapText="1"/>
    </xf>
    <xf numFmtId="0" fontId="0" fillId="0" borderId="5" xfId="0" applyBorder="1" applyAlignment="1">
      <alignment horizontal="left"/>
    </xf>
    <xf numFmtId="1" fontId="0" fillId="0" borderId="40" xfId="0" applyNumberFormat="1" applyBorder="1"/>
    <xf numFmtId="1" fontId="0" fillId="0" borderId="41" xfId="0" applyNumberFormat="1" applyBorder="1"/>
    <xf numFmtId="1" fontId="0" fillId="0" borderId="0" xfId="0" applyNumberFormat="1" applyBorder="1"/>
    <xf numFmtId="1" fontId="0" fillId="0" borderId="42" xfId="0" applyNumberFormat="1" applyBorder="1"/>
    <xf numFmtId="1" fontId="0" fillId="0" borderId="43" xfId="0" applyNumberFormat="1" applyBorder="1"/>
    <xf numFmtId="1" fontId="0" fillId="0" borderId="44" xfId="0" applyNumberFormat="1" applyBorder="1"/>
    <xf numFmtId="0" fontId="1" fillId="3" borderId="30" xfId="0" applyFont="1" applyFill="1" applyBorder="1" applyAlignment="1">
      <alignment horizontal="left"/>
    </xf>
    <xf numFmtId="1" fontId="1" fillId="3" borderId="45" xfId="0" applyNumberFormat="1" applyFont="1" applyFill="1" applyBorder="1"/>
    <xf numFmtId="1" fontId="1" fillId="3" borderId="46" xfId="0" applyNumberFormat="1" applyFont="1" applyFill="1" applyBorder="1"/>
    <xf numFmtId="1" fontId="1" fillId="3" borderId="31" xfId="0" applyNumberFormat="1" applyFont="1" applyFill="1" applyBorder="1"/>
    <xf numFmtId="1" fontId="1" fillId="3" borderId="32" xfId="0" applyNumberFormat="1" applyFont="1" applyFill="1" applyBorder="1"/>
    <xf numFmtId="0" fontId="5" fillId="6" borderId="30" xfId="0" applyFont="1" applyFill="1" applyBorder="1" applyAlignment="1">
      <alignment horizontal="left"/>
    </xf>
    <xf numFmtId="1" fontId="5" fillId="6" borderId="45" xfId="0" applyNumberFormat="1" applyFont="1" applyFill="1" applyBorder="1"/>
    <xf numFmtId="1" fontId="5" fillId="6" borderId="46" xfId="0" applyNumberFormat="1" applyFont="1" applyFill="1" applyBorder="1"/>
    <xf numFmtId="1" fontId="5" fillId="6" borderId="31" xfId="0" applyNumberFormat="1" applyFont="1" applyFill="1" applyBorder="1"/>
    <xf numFmtId="1" fontId="5" fillId="6" borderId="32" xfId="0" applyNumberFormat="1" applyFont="1" applyFill="1" applyBorder="1"/>
    <xf numFmtId="0" fontId="1" fillId="3" borderId="2" xfId="0" applyFont="1" applyFill="1" applyBorder="1" applyAlignment="1">
      <alignment horizontal="left"/>
    </xf>
    <xf numFmtId="1" fontId="1" fillId="3" borderId="0" xfId="0" applyNumberFormat="1" applyFont="1" applyFill="1" applyBorder="1"/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4" fontId="0" fillId="0" borderId="40" xfId="0" applyNumberFormat="1" applyBorder="1"/>
    <xf numFmtId="164" fontId="0" fillId="0" borderId="41" xfId="0" applyNumberFormat="1" applyBorder="1"/>
    <xf numFmtId="164" fontId="0" fillId="0" borderId="0" xfId="0" applyNumberFormat="1" applyBorder="1"/>
    <xf numFmtId="164" fontId="0" fillId="0" borderId="42" xfId="0" applyNumberFormat="1" applyBorder="1"/>
    <xf numFmtId="164" fontId="0" fillId="0" borderId="43" xfId="0" applyNumberFormat="1" applyBorder="1"/>
    <xf numFmtId="164" fontId="0" fillId="0" borderId="44" xfId="0" applyNumberFormat="1" applyBorder="1"/>
    <xf numFmtId="164" fontId="1" fillId="3" borderId="45" xfId="0" applyNumberFormat="1" applyFont="1" applyFill="1" applyBorder="1"/>
    <xf numFmtId="164" fontId="1" fillId="3" borderId="46" xfId="0" applyNumberFormat="1" applyFont="1" applyFill="1" applyBorder="1"/>
    <xf numFmtId="164" fontId="1" fillId="3" borderId="31" xfId="0" applyNumberFormat="1" applyFont="1" applyFill="1" applyBorder="1"/>
    <xf numFmtId="164" fontId="1" fillId="3" borderId="32" xfId="0" applyNumberFormat="1" applyFont="1" applyFill="1" applyBorder="1"/>
    <xf numFmtId="0" fontId="6" fillId="7" borderId="0" xfId="0" applyFont="1" applyFill="1"/>
    <xf numFmtId="0" fontId="6" fillId="0" borderId="0" xfId="0" applyFont="1" applyFill="1" applyBorder="1" applyAlignment="1">
      <alignment horizontal="left"/>
    </xf>
    <xf numFmtId="0" fontId="1" fillId="3" borderId="35" xfId="0" applyFont="1" applyFill="1" applyBorder="1" applyAlignment="1">
      <alignment horizontal="left" wrapText="1"/>
    </xf>
    <xf numFmtId="0" fontId="1" fillId="3" borderId="23" xfId="0" applyFont="1" applyFill="1" applyBorder="1" applyAlignment="1">
      <alignment horizontal="left" wrapText="1"/>
    </xf>
    <xf numFmtId="1" fontId="0" fillId="0" borderId="5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/>
    <xf numFmtId="1" fontId="0" fillId="0" borderId="43" xfId="0" applyNumberFormat="1" applyBorder="1" applyAlignment="1">
      <alignment wrapText="1"/>
    </xf>
    <xf numFmtId="1" fontId="1" fillId="3" borderId="30" xfId="0" applyNumberFormat="1" applyFont="1" applyFill="1" applyBorder="1" applyAlignment="1">
      <alignment horizontal="right"/>
    </xf>
    <xf numFmtId="1" fontId="1" fillId="3" borderId="31" xfId="0" applyNumberFormat="1" applyFont="1" applyFill="1" applyBorder="1" applyAlignment="1">
      <alignment horizontal="right"/>
    </xf>
    <xf numFmtId="1" fontId="1" fillId="3" borderId="30" xfId="0" applyNumberFormat="1" applyFont="1" applyFill="1" applyBorder="1"/>
    <xf numFmtId="1" fontId="5" fillId="6" borderId="30" xfId="0" applyNumberFormat="1" applyFont="1" applyFill="1" applyBorder="1" applyAlignment="1">
      <alignment horizontal="right"/>
    </xf>
    <xf numFmtId="1" fontId="5" fillId="6" borderId="31" xfId="0" applyNumberFormat="1" applyFont="1" applyFill="1" applyBorder="1" applyAlignment="1">
      <alignment horizontal="right"/>
    </xf>
    <xf numFmtId="1" fontId="5" fillId="6" borderId="30" xfId="0" applyNumberFormat="1" applyFont="1" applyFill="1" applyBorder="1"/>
    <xf numFmtId="1" fontId="1" fillId="3" borderId="0" xfId="0" applyNumberFormat="1" applyFont="1" applyFill="1" applyBorder="1" applyAlignment="1">
      <alignment horizontal="right"/>
    </xf>
    <xf numFmtId="0" fontId="1" fillId="3" borderId="9" xfId="0" applyFont="1" applyFill="1" applyBorder="1" applyAlignment="1">
      <alignment horizontal="center" wrapText="1"/>
    </xf>
    <xf numFmtId="1" fontId="1" fillId="6" borderId="45" xfId="0" applyNumberFormat="1" applyFont="1" applyFill="1" applyBorder="1"/>
    <xf numFmtId="1" fontId="1" fillId="6" borderId="46" xfId="0" applyNumberFormat="1" applyFont="1" applyFill="1" applyBorder="1"/>
    <xf numFmtId="1" fontId="1" fillId="6" borderId="31" xfId="0" applyNumberFormat="1" applyFont="1" applyFill="1" applyBorder="1"/>
    <xf numFmtId="1" fontId="1" fillId="6" borderId="32" xfId="0" applyNumberFormat="1" applyFont="1" applyFill="1" applyBorder="1"/>
    <xf numFmtId="0" fontId="1" fillId="0" borderId="0" xfId="0" applyFont="1"/>
    <xf numFmtId="2" fontId="0" fillId="0" borderId="40" xfId="0" applyNumberFormat="1" applyBorder="1"/>
    <xf numFmtId="2" fontId="0" fillId="0" borderId="41" xfId="0" applyNumberFormat="1" applyBorder="1"/>
    <xf numFmtId="2" fontId="0" fillId="0" borderId="42" xfId="0" applyNumberFormat="1" applyBorder="1"/>
    <xf numFmtId="2" fontId="0" fillId="0" borderId="0" xfId="0" applyNumberFormat="1" applyBorder="1"/>
    <xf numFmtId="2" fontId="0" fillId="0" borderId="43" xfId="0" applyNumberFormat="1" applyBorder="1"/>
    <xf numFmtId="2" fontId="0" fillId="0" borderId="44" xfId="0" applyNumberFormat="1" applyBorder="1"/>
    <xf numFmtId="2" fontId="1" fillId="3" borderId="45" xfId="0" applyNumberFormat="1" applyFont="1" applyFill="1" applyBorder="1"/>
    <xf numFmtId="2" fontId="1" fillId="3" borderId="46" xfId="0" applyNumberFormat="1" applyFont="1" applyFill="1" applyBorder="1"/>
    <xf numFmtId="2" fontId="1" fillId="3" borderId="32" xfId="0" applyNumberFormat="1" applyFont="1" applyFill="1" applyBorder="1"/>
    <xf numFmtId="2" fontId="1" fillId="3" borderId="31" xfId="0" applyNumberFormat="1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8" fillId="9" borderId="29" xfId="0" applyFont="1" applyFill="1" applyBorder="1" applyAlignment="1">
      <alignment vertical="center" wrapText="1"/>
    </xf>
    <xf numFmtId="0" fontId="8" fillId="9" borderId="29" xfId="0" applyFont="1" applyFill="1" applyBorder="1" applyAlignment="1">
      <alignment horizontal="center" vertical="center"/>
    </xf>
    <xf numFmtId="0" fontId="8" fillId="9" borderId="29" xfId="0" applyFont="1" applyFill="1" applyBorder="1" applyAlignment="1">
      <alignment horizontal="center" vertical="center" wrapText="1"/>
    </xf>
    <xf numFmtId="0" fontId="9" fillId="0" borderId="60" xfId="0" applyFont="1" applyBorder="1" applyAlignment="1">
      <alignment horizontal="right" vertical="center"/>
    </xf>
    <xf numFmtId="0" fontId="9" fillId="0" borderId="61" xfId="0" applyFont="1" applyBorder="1" applyAlignment="1">
      <alignment horizontal="right" vertical="center"/>
    </xf>
    <xf numFmtId="0" fontId="9" fillId="0" borderId="62" xfId="0" applyFont="1" applyBorder="1" applyAlignment="1">
      <alignment horizontal="right" vertical="center"/>
    </xf>
    <xf numFmtId="0" fontId="9" fillId="0" borderId="62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9" fillId="0" borderId="63" xfId="0" applyFont="1" applyBorder="1" applyAlignment="1">
      <alignment vertical="center"/>
    </xf>
    <xf numFmtId="0" fontId="9" fillId="0" borderId="64" xfId="0" applyFont="1" applyBorder="1" applyAlignment="1">
      <alignment vertical="center"/>
    </xf>
    <xf numFmtId="0" fontId="9" fillId="10" borderId="60" xfId="0" applyFont="1" applyFill="1" applyBorder="1" applyAlignment="1">
      <alignment horizontal="right" vertical="center"/>
    </xf>
    <xf numFmtId="0" fontId="9" fillId="10" borderId="61" xfId="0" applyFont="1" applyFill="1" applyBorder="1" applyAlignment="1">
      <alignment horizontal="right" vertical="center"/>
    </xf>
    <xf numFmtId="0" fontId="9" fillId="10" borderId="62" xfId="0" applyFont="1" applyFill="1" applyBorder="1" applyAlignment="1">
      <alignment horizontal="right" vertical="center"/>
    </xf>
    <xf numFmtId="0" fontId="10" fillId="0" borderId="60" xfId="0" applyFont="1" applyBorder="1" applyAlignment="1">
      <alignment vertical="center"/>
    </xf>
    <xf numFmtId="1" fontId="0" fillId="10" borderId="17" xfId="0" applyNumberFormat="1" applyFill="1" applyBorder="1"/>
    <xf numFmtId="1" fontId="0" fillId="10" borderId="18" xfId="0" applyNumberFormat="1" applyFill="1" applyBorder="1"/>
    <xf numFmtId="1" fontId="0" fillId="10" borderId="16" xfId="0" applyNumberFormat="1" applyFill="1" applyBorder="1"/>
    <xf numFmtId="1" fontId="0" fillId="10" borderId="19" xfId="0" applyNumberFormat="1" applyFill="1" applyBorder="1"/>
    <xf numFmtId="0" fontId="9" fillId="0" borderId="60" xfId="0" applyFont="1" applyBorder="1" applyAlignment="1">
      <alignment vertical="center"/>
    </xf>
    <xf numFmtId="0" fontId="9" fillId="0" borderId="26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8" fillId="9" borderId="26" xfId="0" applyFont="1" applyFill="1" applyBorder="1" applyAlignment="1">
      <alignment horizontal="right" vertical="center"/>
    </xf>
    <xf numFmtId="0" fontId="8" fillId="9" borderId="29" xfId="0" applyFont="1" applyFill="1" applyBorder="1" applyAlignment="1">
      <alignment horizontal="right" vertical="center"/>
    </xf>
    <xf numFmtId="0" fontId="8" fillId="9" borderId="25" xfId="0" applyFont="1" applyFill="1" applyBorder="1" applyAlignment="1">
      <alignment horizontal="right" vertical="center"/>
    </xf>
    <xf numFmtId="0" fontId="11" fillId="8" borderId="26" xfId="0" applyFont="1" applyFill="1" applyBorder="1" applyAlignment="1">
      <alignment horizontal="right" vertical="center"/>
    </xf>
    <xf numFmtId="0" fontId="11" fillId="8" borderId="29" xfId="0" applyFont="1" applyFill="1" applyBorder="1" applyAlignment="1">
      <alignment horizontal="right" vertical="center"/>
    </xf>
    <xf numFmtId="0" fontId="11" fillId="8" borderId="25" xfId="0" applyFont="1" applyFill="1" applyBorder="1" applyAlignment="1">
      <alignment horizontal="right" vertical="center"/>
    </xf>
    <xf numFmtId="0" fontId="8" fillId="9" borderId="26" xfId="0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164" fontId="0" fillId="10" borderId="17" xfId="0" applyNumberFormat="1" applyFill="1" applyBorder="1"/>
    <xf numFmtId="164" fontId="0" fillId="10" borderId="18" xfId="0" applyNumberFormat="1" applyFill="1" applyBorder="1"/>
    <xf numFmtId="164" fontId="0" fillId="10" borderId="16" xfId="0" applyNumberFormat="1" applyFill="1" applyBorder="1"/>
    <xf numFmtId="164" fontId="0" fillId="10" borderId="19" xfId="0" applyNumberFormat="1" applyFill="1" applyBorder="1"/>
    <xf numFmtId="0" fontId="7" fillId="9" borderId="29" xfId="0" applyFont="1" applyFill="1" applyBorder="1" applyAlignment="1">
      <alignment vertical="center" wrapText="1"/>
    </xf>
    <xf numFmtId="0" fontId="10" fillId="0" borderId="60" xfId="0" applyFont="1" applyBorder="1" applyAlignment="1">
      <alignment horizontal="right" vertical="center"/>
    </xf>
    <xf numFmtId="0" fontId="10" fillId="0" borderId="62" xfId="0" applyFont="1" applyBorder="1" applyAlignment="1">
      <alignment horizontal="right" vertical="center"/>
    </xf>
    <xf numFmtId="0" fontId="10" fillId="0" borderId="61" xfId="0" applyFont="1" applyBorder="1" applyAlignment="1">
      <alignment horizontal="right" vertical="center"/>
    </xf>
    <xf numFmtId="0" fontId="10" fillId="0" borderId="62" xfId="0" applyFont="1" applyBorder="1" applyAlignment="1">
      <alignment vertical="center"/>
    </xf>
    <xf numFmtId="0" fontId="10" fillId="0" borderId="61" xfId="0" applyFont="1" applyBorder="1" applyAlignment="1">
      <alignment vertical="center"/>
    </xf>
    <xf numFmtId="0" fontId="10" fillId="0" borderId="62" xfId="0" applyFont="1" applyBorder="1" applyAlignment="1">
      <alignment horizontal="right" vertical="center" wrapText="1"/>
    </xf>
    <xf numFmtId="0" fontId="10" fillId="0" borderId="63" xfId="0" applyFont="1" applyBorder="1" applyAlignment="1">
      <alignment vertical="center"/>
    </xf>
    <xf numFmtId="0" fontId="10" fillId="0" borderId="64" xfId="0" applyFont="1" applyBorder="1" applyAlignment="1">
      <alignment vertical="center"/>
    </xf>
    <xf numFmtId="0" fontId="10" fillId="10" borderId="60" xfId="0" applyFont="1" applyFill="1" applyBorder="1" applyAlignment="1">
      <alignment horizontal="right" vertical="center"/>
    </xf>
    <xf numFmtId="0" fontId="10" fillId="10" borderId="62" xfId="0" applyFont="1" applyFill="1" applyBorder="1" applyAlignment="1">
      <alignment horizontal="right" vertical="center"/>
    </xf>
    <xf numFmtId="0" fontId="10" fillId="10" borderId="61" xfId="0" applyFont="1" applyFill="1" applyBorder="1" applyAlignment="1">
      <alignment horizontal="right" vertical="center"/>
    </xf>
    <xf numFmtId="1" fontId="0" fillId="10" borderId="15" xfId="0" applyNumberFormat="1" applyFill="1" applyBorder="1"/>
    <xf numFmtId="0" fontId="0" fillId="10" borderId="15" xfId="0" applyFill="1" applyBorder="1"/>
    <xf numFmtId="0" fontId="0" fillId="10" borderId="18" xfId="0" applyFill="1" applyBorder="1"/>
    <xf numFmtId="0" fontId="0" fillId="10" borderId="16" xfId="0" applyFill="1" applyBorder="1"/>
    <xf numFmtId="0" fontId="10" fillId="0" borderId="26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7" fillId="9" borderId="26" xfId="0" applyFont="1" applyFill="1" applyBorder="1" applyAlignment="1">
      <alignment horizontal="right" vertical="center"/>
    </xf>
    <xf numFmtId="0" fontId="7" fillId="9" borderId="25" xfId="0" applyFont="1" applyFill="1" applyBorder="1" applyAlignment="1">
      <alignment horizontal="right" vertical="center"/>
    </xf>
    <xf numFmtId="0" fontId="7" fillId="9" borderId="29" xfId="0" applyFont="1" applyFill="1" applyBorder="1" applyAlignment="1">
      <alignment horizontal="right" vertical="center"/>
    </xf>
    <xf numFmtId="0" fontId="10" fillId="0" borderId="26" xfId="0" applyFont="1" applyBorder="1" applyAlignment="1">
      <alignment vertical="center"/>
    </xf>
    <xf numFmtId="164" fontId="7" fillId="9" borderId="25" xfId="0" applyNumberFormat="1" applyFont="1" applyFill="1" applyBorder="1" applyAlignment="1">
      <alignment horizontal="right" vertical="center"/>
    </xf>
    <xf numFmtId="0" fontId="12" fillId="0" borderId="0" xfId="1"/>
    <xf numFmtId="0" fontId="0" fillId="11" borderId="0" xfId="0" applyFill="1"/>
    <xf numFmtId="0" fontId="12" fillId="11" borderId="0" xfId="1" applyFill="1"/>
    <xf numFmtId="0" fontId="1" fillId="3" borderId="35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center"/>
    </xf>
    <xf numFmtId="1" fontId="11" fillId="8" borderId="26" xfId="0" applyNumberFormat="1" applyFont="1" applyFill="1" applyBorder="1" applyAlignment="1">
      <alignment horizontal="right" vertical="center"/>
    </xf>
    <xf numFmtId="1" fontId="11" fillId="8" borderId="29" xfId="0" applyNumberFormat="1" applyFont="1" applyFill="1" applyBorder="1" applyAlignment="1">
      <alignment horizontal="right" vertical="center"/>
    </xf>
    <xf numFmtId="1" fontId="11" fillId="8" borderId="25" xfId="0" applyNumberFormat="1" applyFont="1" applyFill="1" applyBorder="1" applyAlignment="1">
      <alignment horizontal="right" vertical="center"/>
    </xf>
    <xf numFmtId="1" fontId="1" fillId="4" borderId="25" xfId="0" applyNumberFormat="1" applyFont="1" applyFill="1" applyBorder="1"/>
    <xf numFmtId="1" fontId="1" fillId="4" borderId="26" xfId="0" applyNumberFormat="1" applyFont="1" applyFill="1" applyBorder="1"/>
    <xf numFmtId="165" fontId="0" fillId="0" borderId="0" xfId="2" applyNumberFormat="1" applyFont="1" applyFill="1" applyBorder="1"/>
    <xf numFmtId="1" fontId="0" fillId="0" borderId="12" xfId="0" applyNumberFormat="1" applyFont="1" applyBorder="1"/>
    <xf numFmtId="1" fontId="0" fillId="0" borderId="13" xfId="0" applyNumberFormat="1" applyFont="1" applyBorder="1"/>
    <xf numFmtId="1" fontId="0" fillId="0" borderId="11" xfId="0" applyNumberFormat="1" applyFont="1" applyBorder="1"/>
    <xf numFmtId="1" fontId="0" fillId="0" borderId="17" xfId="0" applyNumberFormat="1" applyFont="1" applyBorder="1"/>
    <xf numFmtId="1" fontId="0" fillId="0" borderId="18" xfId="0" applyNumberFormat="1" applyFont="1" applyBorder="1"/>
    <xf numFmtId="1" fontId="0" fillId="0" borderId="16" xfId="0" applyNumberFormat="1" applyFont="1" applyBorder="1"/>
    <xf numFmtId="0" fontId="0" fillId="0" borderId="15" xfId="0" applyFont="1" applyBorder="1"/>
    <xf numFmtId="0" fontId="0" fillId="0" borderId="10" xfId="0" applyFont="1" applyFill="1" applyBorder="1"/>
    <xf numFmtId="1" fontId="0" fillId="0" borderId="13" xfId="0" applyNumberFormat="1" applyFont="1" applyFill="1" applyBorder="1"/>
    <xf numFmtId="1" fontId="0" fillId="0" borderId="14" xfId="0" applyNumberFormat="1" applyFont="1" applyBorder="1"/>
    <xf numFmtId="0" fontId="0" fillId="0" borderId="16" xfId="0" applyFont="1" applyBorder="1"/>
    <xf numFmtId="1" fontId="0" fillId="0" borderId="19" xfId="0" applyNumberFormat="1" applyFont="1" applyBorder="1"/>
    <xf numFmtId="1" fontId="0" fillId="10" borderId="17" xfId="0" applyNumberFormat="1" applyFont="1" applyFill="1" applyBorder="1"/>
    <xf numFmtId="1" fontId="0" fillId="10" borderId="18" xfId="0" applyNumberFormat="1" applyFont="1" applyFill="1" applyBorder="1"/>
    <xf numFmtId="1" fontId="0" fillId="10" borderId="16" xfId="0" applyNumberFormat="1" applyFont="1" applyFill="1" applyBorder="1"/>
    <xf numFmtId="0" fontId="0" fillId="10" borderId="15" xfId="0" applyFont="1" applyFill="1" applyBorder="1"/>
    <xf numFmtId="0" fontId="0" fillId="10" borderId="16" xfId="0" applyFont="1" applyFill="1" applyBorder="1"/>
    <xf numFmtId="1" fontId="0" fillId="10" borderId="19" xfId="0" applyNumberFormat="1" applyFont="1" applyFill="1" applyBorder="1"/>
    <xf numFmtId="1" fontId="0" fillId="0" borderId="22" xfId="0" applyNumberFormat="1" applyFont="1" applyBorder="1"/>
    <xf numFmtId="1" fontId="0" fillId="0" borderId="23" xfId="0" applyNumberFormat="1" applyFont="1" applyBorder="1"/>
    <xf numFmtId="1" fontId="0" fillId="0" borderId="21" xfId="0" applyNumberFormat="1" applyFont="1" applyBorder="1"/>
    <xf numFmtId="0" fontId="0" fillId="0" borderId="20" xfId="0" applyFont="1" applyBorder="1"/>
    <xf numFmtId="0" fontId="0" fillId="0" borderId="21" xfId="0" applyFont="1" applyBorder="1"/>
    <xf numFmtId="1" fontId="0" fillId="0" borderId="24" xfId="0" applyNumberFormat="1" applyFont="1" applyBorder="1"/>
    <xf numFmtId="0" fontId="0" fillId="0" borderId="11" xfId="0" applyFont="1" applyFill="1" applyBorder="1"/>
    <xf numFmtId="1" fontId="1" fillId="3" borderId="27" xfId="0" applyNumberFormat="1" applyFont="1" applyFill="1" applyBorder="1"/>
    <xf numFmtId="1" fontId="1" fillId="3" borderId="28" xfId="0" applyNumberFormat="1" applyFont="1" applyFill="1" applyBorder="1"/>
    <xf numFmtId="1" fontId="1" fillId="3" borderId="26" xfId="0" applyNumberFormat="1" applyFont="1" applyFill="1" applyBorder="1"/>
    <xf numFmtId="1" fontId="1" fillId="3" borderId="29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11" fillId="8" borderId="30" xfId="0" applyFont="1" applyFill="1" applyBorder="1" applyAlignment="1">
      <alignment vertical="center"/>
    </xf>
    <xf numFmtId="0" fontId="11" fillId="8" borderId="55" xfId="0" applyFont="1" applyFill="1" applyBorder="1" applyAlignment="1">
      <alignment vertical="center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8" fillId="9" borderId="54" xfId="0" applyFont="1" applyFill="1" applyBorder="1" applyAlignment="1">
      <alignment horizontal="center" vertical="center"/>
    </xf>
    <xf numFmtId="0" fontId="8" fillId="9" borderId="31" xfId="0" applyFont="1" applyFill="1" applyBorder="1" applyAlignment="1">
      <alignment horizontal="center" vertical="center"/>
    </xf>
    <xf numFmtId="0" fontId="8" fillId="9" borderId="32" xfId="0" applyFont="1" applyFill="1" applyBorder="1" applyAlignment="1">
      <alignment horizontal="center" vertical="center"/>
    </xf>
    <xf numFmtId="0" fontId="8" fillId="9" borderId="54" xfId="0" applyFont="1" applyFill="1" applyBorder="1" applyAlignment="1">
      <alignment horizontal="center" vertical="center" wrapText="1"/>
    </xf>
    <xf numFmtId="0" fontId="8" fillId="9" borderId="55" xfId="0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/>
    </xf>
    <xf numFmtId="0" fontId="8" fillId="9" borderId="55" xfId="0" applyFont="1" applyFill="1" applyBorder="1" applyAlignment="1">
      <alignment horizontal="center" vertical="center"/>
    </xf>
    <xf numFmtId="0" fontId="9" fillId="0" borderId="58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9" fillId="0" borderId="63" xfId="0" applyFont="1" applyBorder="1" applyAlignment="1">
      <alignment vertical="center"/>
    </xf>
    <xf numFmtId="0" fontId="9" fillId="0" borderId="64" xfId="0" applyFont="1" applyBorder="1" applyAlignment="1">
      <alignment vertical="center"/>
    </xf>
    <xf numFmtId="0" fontId="8" fillId="9" borderId="1" xfId="0" applyFont="1" applyFill="1" applyBorder="1" applyAlignment="1">
      <alignment vertical="center" wrapText="1"/>
    </xf>
    <xf numFmtId="0" fontId="8" fillId="9" borderId="53" xfId="0" applyFont="1" applyFill="1" applyBorder="1" applyAlignment="1">
      <alignment vertical="center" wrapText="1"/>
    </xf>
    <xf numFmtId="0" fontId="8" fillId="9" borderId="5" xfId="0" applyFont="1" applyFill="1" applyBorder="1" applyAlignment="1">
      <alignment vertical="center" wrapText="1"/>
    </xf>
    <xf numFmtId="0" fontId="8" fillId="9" borderId="56" xfId="0" applyFont="1" applyFill="1" applyBorder="1" applyAlignment="1">
      <alignment vertical="center" wrapText="1"/>
    </xf>
    <xf numFmtId="0" fontId="8" fillId="9" borderId="25" xfId="0" applyFont="1" applyFill="1" applyBorder="1" applyAlignment="1">
      <alignment vertical="center" wrapText="1"/>
    </xf>
    <xf numFmtId="0" fontId="8" fillId="9" borderId="57" xfId="0" applyFont="1" applyFill="1" applyBorder="1" applyAlignment="1">
      <alignment vertical="center" wrapText="1"/>
    </xf>
    <xf numFmtId="0" fontId="9" fillId="0" borderId="65" xfId="0" applyFont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8" fillId="9" borderId="30" xfId="0" applyFont="1" applyFill="1" applyBorder="1" applyAlignment="1">
      <alignment vertical="center"/>
    </xf>
    <xf numFmtId="0" fontId="8" fillId="9" borderId="55" xfId="0" applyFont="1" applyFill="1" applyBorder="1" applyAlignment="1">
      <alignment vertical="center"/>
    </xf>
    <xf numFmtId="0" fontId="7" fillId="9" borderId="30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7" fillId="9" borderId="55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wrapText="1"/>
    </xf>
    <xf numFmtId="0" fontId="2" fillId="3" borderId="37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7" fillId="9" borderId="1" xfId="0" applyFont="1" applyFill="1" applyBorder="1" applyAlignment="1">
      <alignment vertical="center" wrapText="1"/>
    </xf>
    <xf numFmtId="0" fontId="7" fillId="9" borderId="53" xfId="0" applyFont="1" applyFill="1" applyBorder="1" applyAlignment="1">
      <alignment vertical="center" wrapText="1"/>
    </xf>
    <xf numFmtId="0" fontId="7" fillId="9" borderId="5" xfId="0" applyFont="1" applyFill="1" applyBorder="1" applyAlignment="1">
      <alignment vertical="center" wrapText="1"/>
    </xf>
    <xf numFmtId="0" fontId="7" fillId="9" borderId="56" xfId="0" applyFont="1" applyFill="1" applyBorder="1" applyAlignment="1">
      <alignment vertical="center" wrapText="1"/>
    </xf>
    <xf numFmtId="0" fontId="7" fillId="9" borderId="25" xfId="0" applyFont="1" applyFill="1" applyBorder="1" applyAlignment="1">
      <alignment vertical="center" wrapText="1"/>
    </xf>
    <xf numFmtId="0" fontId="7" fillId="9" borderId="57" xfId="0" applyFont="1" applyFill="1" applyBorder="1" applyAlignment="1">
      <alignment vertical="center" wrapText="1"/>
    </xf>
    <xf numFmtId="0" fontId="7" fillId="9" borderId="54" xfId="0" applyFont="1" applyFill="1" applyBorder="1" applyAlignment="1">
      <alignment horizontal="center" vertical="center" wrapText="1"/>
    </xf>
    <xf numFmtId="0" fontId="7" fillId="9" borderId="55" xfId="0" applyFont="1" applyFill="1" applyBorder="1" applyAlignment="1">
      <alignment horizontal="center" vertical="center" wrapText="1"/>
    </xf>
    <xf numFmtId="0" fontId="7" fillId="9" borderId="54" xfId="0" applyFont="1" applyFill="1" applyBorder="1" applyAlignment="1">
      <alignment horizontal="center" vertical="center"/>
    </xf>
    <xf numFmtId="0" fontId="7" fillId="9" borderId="32" xfId="0" applyFont="1" applyFill="1" applyBorder="1" applyAlignment="1">
      <alignment horizontal="center" vertical="center"/>
    </xf>
    <xf numFmtId="0" fontId="7" fillId="9" borderId="30" xfId="0" applyFont="1" applyFill="1" applyBorder="1" applyAlignment="1">
      <alignment vertical="center"/>
    </xf>
    <xf numFmtId="0" fontId="7" fillId="9" borderId="55" xfId="0" applyFont="1" applyFill="1" applyBorder="1" applyAlignment="1">
      <alignment vertical="center"/>
    </xf>
    <xf numFmtId="0" fontId="7" fillId="9" borderId="30" xfId="0" applyFont="1" applyFill="1" applyBorder="1" applyAlignment="1">
      <alignment horizontal="center" vertical="center" wrapText="1"/>
    </xf>
    <xf numFmtId="0" fontId="10" fillId="0" borderId="58" xfId="0" applyFont="1" applyBorder="1" applyAlignment="1">
      <alignment vertical="center"/>
    </xf>
    <xf numFmtId="0" fontId="10" fillId="0" borderId="59" xfId="0" applyFont="1" applyBorder="1" applyAlignment="1">
      <alignment vertical="center"/>
    </xf>
    <xf numFmtId="0" fontId="10" fillId="0" borderId="63" xfId="0" applyFont="1" applyBorder="1" applyAlignment="1">
      <alignment vertical="center"/>
    </xf>
    <xf numFmtId="0" fontId="10" fillId="0" borderId="64" xfId="0" applyFont="1" applyBorder="1" applyAlignment="1">
      <alignment vertical="center"/>
    </xf>
    <xf numFmtId="0" fontId="10" fillId="0" borderId="65" xfId="0" applyFont="1" applyBorder="1" applyAlignment="1">
      <alignment vertical="center"/>
    </xf>
    <xf numFmtId="0" fontId="10" fillId="0" borderId="66" xfId="0" applyFont="1" applyBorder="1" applyAlignment="1">
      <alignment vertical="center"/>
    </xf>
    <xf numFmtId="0" fontId="1" fillId="3" borderId="33" xfId="0" applyFont="1" applyFill="1" applyBorder="1" applyAlignment="1">
      <alignment horizontal="left" wrapText="1"/>
    </xf>
    <xf numFmtId="0" fontId="1" fillId="3" borderId="34" xfId="0" applyFont="1" applyFill="1" applyBorder="1" applyAlignment="1">
      <alignment horizontal="left" wrapText="1"/>
    </xf>
    <xf numFmtId="0" fontId="1" fillId="3" borderId="35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0" fillId="8" borderId="30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37" xfId="0" applyFont="1" applyFill="1" applyBorder="1" applyAlignment="1">
      <alignment horizontal="center" wrapText="1"/>
    </xf>
    <xf numFmtId="0" fontId="1" fillId="4" borderId="30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wrapText="1"/>
    </xf>
    <xf numFmtId="0" fontId="1" fillId="4" borderId="30" xfId="0" applyFont="1" applyFill="1" applyBorder="1" applyAlignment="1">
      <alignment horizontal="center" wrapText="1"/>
    </xf>
    <xf numFmtId="0" fontId="1" fillId="4" borderId="31" xfId="0" applyFont="1" applyFill="1" applyBorder="1" applyAlignment="1">
      <alignment horizontal="center" wrapText="1"/>
    </xf>
    <xf numFmtId="0" fontId="1" fillId="4" borderId="32" xfId="0" applyFont="1" applyFill="1" applyBorder="1" applyAlignment="1">
      <alignment horizontal="center" wrapText="1"/>
    </xf>
    <xf numFmtId="0" fontId="1" fillId="3" borderId="47" xfId="0" applyFont="1" applyFill="1" applyBorder="1" applyAlignment="1">
      <alignment horizontal="center" wrapText="1"/>
    </xf>
    <xf numFmtId="0" fontId="1" fillId="3" borderId="48" xfId="0" applyFont="1" applyFill="1" applyBorder="1" applyAlignment="1">
      <alignment horizontal="center" wrapText="1"/>
    </xf>
    <xf numFmtId="0" fontId="1" fillId="3" borderId="49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1" fillId="3" borderId="50" xfId="0" applyFont="1" applyFill="1" applyBorder="1" applyAlignment="1">
      <alignment horizontal="left" wrapText="1"/>
    </xf>
    <xf numFmtId="0" fontId="1" fillId="3" borderId="51" xfId="0" applyFont="1" applyFill="1" applyBorder="1" applyAlignment="1">
      <alignment horizontal="left" wrapText="1"/>
    </xf>
    <xf numFmtId="0" fontId="1" fillId="3" borderId="52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" fillId="3" borderId="17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</cellXfs>
  <cellStyles count="3">
    <cellStyle name="Normaallaad" xfId="0" builtinId="0"/>
    <cellStyle name="Normaallaad 2" xfId="1"/>
    <cellStyle name="Prot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eht1">
    <tabColor theme="9" tint="0.39997558519241921"/>
  </sheetPr>
  <dimension ref="A1:AR105"/>
  <sheetViews>
    <sheetView workbookViewId="0">
      <selection activeCell="C19" sqref="C19:J19"/>
    </sheetView>
  </sheetViews>
  <sheetFormatPr defaultRowHeight="15"/>
  <cols>
    <col min="1" max="1" width="3.28515625" customWidth="1"/>
    <col min="3" max="5" width="9.28515625" bestFit="1" customWidth="1"/>
    <col min="6" max="6" width="10" bestFit="1" customWidth="1"/>
    <col min="7" max="9" width="9.28515625" bestFit="1" customWidth="1"/>
    <col min="10" max="10" width="10" bestFit="1" customWidth="1"/>
    <col min="11" max="13" width="9.28515625" bestFit="1" customWidth="1"/>
    <col min="14" max="14" width="10" bestFit="1" customWidth="1"/>
    <col min="16" max="16" width="2.5703125" customWidth="1"/>
    <col min="17" max="17" width="14.42578125" customWidth="1"/>
    <col min="18" max="18" width="7.7109375" customWidth="1"/>
    <col min="19" max="19" width="7.85546875" customWidth="1"/>
    <col min="20" max="20" width="7.5703125" customWidth="1"/>
    <col min="21" max="21" width="8.5703125" customWidth="1"/>
    <col min="22" max="22" width="6.140625" customWidth="1"/>
    <col min="23" max="23" width="11.5703125" bestFit="1" customWidth="1"/>
    <col min="24" max="24" width="9.5703125" bestFit="1" customWidth="1"/>
    <col min="25" max="25" width="9.7109375" customWidth="1"/>
    <col min="26" max="26" width="7.85546875" customWidth="1"/>
    <col min="27" max="27" width="9" customWidth="1"/>
    <col min="28" max="28" width="8" customWidth="1"/>
    <col min="29" max="29" width="9.28515625" customWidth="1"/>
    <col min="31" max="31" width="3.42578125" customWidth="1"/>
  </cols>
  <sheetData>
    <row r="1" spans="1:44">
      <c r="A1" t="s">
        <v>183</v>
      </c>
      <c r="P1" t="s">
        <v>129</v>
      </c>
      <c r="AE1" t="s">
        <v>130</v>
      </c>
    </row>
    <row r="2" spans="1:44" s="200" customFormat="1" ht="15.75" customHeight="1">
      <c r="A2" s="1" t="s">
        <v>182</v>
      </c>
      <c r="P2" s="1" t="s">
        <v>125</v>
      </c>
      <c r="AE2" s="1" t="s">
        <v>126</v>
      </c>
    </row>
    <row r="3" spans="1:44" ht="15.75" thickBot="1">
      <c r="A3" t="s">
        <v>120</v>
      </c>
      <c r="B3" s="2"/>
      <c r="P3" t="s">
        <v>120</v>
      </c>
      <c r="Q3" s="2"/>
      <c r="AE3" t="s">
        <v>77</v>
      </c>
    </row>
    <row r="4" spans="1:44" ht="15.75" thickBot="1">
      <c r="A4" s="240" t="s">
        <v>0</v>
      </c>
      <c r="B4" s="241"/>
      <c r="C4" s="244" t="s">
        <v>1</v>
      </c>
      <c r="D4" s="244"/>
      <c r="E4" s="244"/>
      <c r="F4" s="244"/>
      <c r="G4" s="244" t="s">
        <v>2</v>
      </c>
      <c r="H4" s="244"/>
      <c r="I4" s="244"/>
      <c r="J4" s="244"/>
      <c r="K4" s="244" t="s">
        <v>3</v>
      </c>
      <c r="L4" s="244"/>
      <c r="M4" s="244"/>
      <c r="N4" s="245"/>
      <c r="P4" s="240" t="s">
        <v>0</v>
      </c>
      <c r="Q4" s="241"/>
      <c r="R4" s="244" t="s">
        <v>1</v>
      </c>
      <c r="S4" s="244"/>
      <c r="T4" s="244"/>
      <c r="U4" s="244"/>
      <c r="V4" s="244" t="s">
        <v>2</v>
      </c>
      <c r="W4" s="244"/>
      <c r="X4" s="244"/>
      <c r="Y4" s="244"/>
      <c r="Z4" s="244" t="s">
        <v>3</v>
      </c>
      <c r="AA4" s="244"/>
      <c r="AB4" s="244"/>
      <c r="AC4" s="245"/>
      <c r="AE4" s="264" t="s">
        <v>0</v>
      </c>
      <c r="AF4" s="265"/>
      <c r="AG4" s="253" t="s">
        <v>1</v>
      </c>
      <c r="AH4" s="254"/>
      <c r="AI4" s="254"/>
      <c r="AJ4" s="255"/>
      <c r="AK4" s="258" t="s">
        <v>2</v>
      </c>
      <c r="AL4" s="254"/>
      <c r="AM4" s="254"/>
      <c r="AN4" s="255"/>
      <c r="AO4" s="258" t="s">
        <v>3</v>
      </c>
      <c r="AP4" s="254"/>
      <c r="AQ4" s="254"/>
      <c r="AR4" s="259"/>
    </row>
    <row r="5" spans="1:44" ht="36" customHeight="1" thickBot="1">
      <c r="A5" s="242"/>
      <c r="B5" s="243"/>
      <c r="C5" s="246" t="s">
        <v>4</v>
      </c>
      <c r="D5" s="246"/>
      <c r="E5" s="246" t="s">
        <v>5</v>
      </c>
      <c r="F5" s="246"/>
      <c r="G5" s="246" t="s">
        <v>4</v>
      </c>
      <c r="H5" s="246"/>
      <c r="I5" s="246" t="s">
        <v>5</v>
      </c>
      <c r="J5" s="246"/>
      <c r="K5" s="246" t="s">
        <v>4</v>
      </c>
      <c r="L5" s="246"/>
      <c r="M5" s="246" t="s">
        <v>5</v>
      </c>
      <c r="N5" s="247"/>
      <c r="P5" s="242"/>
      <c r="Q5" s="243"/>
      <c r="R5" s="246" t="s">
        <v>4</v>
      </c>
      <c r="S5" s="246"/>
      <c r="T5" s="246" t="s">
        <v>5</v>
      </c>
      <c r="U5" s="246"/>
      <c r="V5" s="246" t="s">
        <v>4</v>
      </c>
      <c r="W5" s="246"/>
      <c r="X5" s="246" t="s">
        <v>5</v>
      </c>
      <c r="Y5" s="246"/>
      <c r="Z5" s="246" t="s">
        <v>4</v>
      </c>
      <c r="AA5" s="246"/>
      <c r="AB5" s="246" t="s">
        <v>5</v>
      </c>
      <c r="AC5" s="247"/>
      <c r="AE5" s="266"/>
      <c r="AF5" s="267"/>
      <c r="AG5" s="256" t="s">
        <v>53</v>
      </c>
      <c r="AH5" s="257"/>
      <c r="AI5" s="256" t="s">
        <v>5</v>
      </c>
      <c r="AJ5" s="257"/>
      <c r="AK5" s="256" t="s">
        <v>121</v>
      </c>
      <c r="AL5" s="257"/>
      <c r="AM5" s="256" t="s">
        <v>5</v>
      </c>
      <c r="AN5" s="257"/>
      <c r="AO5" s="256" t="s">
        <v>53</v>
      </c>
      <c r="AP5" s="257"/>
      <c r="AQ5" s="256" t="s">
        <v>5</v>
      </c>
      <c r="AR5" s="257"/>
    </row>
    <row r="6" spans="1:44" ht="39.75" thickBot="1">
      <c r="A6" s="242"/>
      <c r="B6" s="243"/>
      <c r="C6" s="3" t="s">
        <v>6</v>
      </c>
      <c r="D6" s="4" t="s">
        <v>7</v>
      </c>
      <c r="E6" s="3" t="s">
        <v>8</v>
      </c>
      <c r="F6" s="3" t="s">
        <v>9</v>
      </c>
      <c r="G6" s="3" t="s">
        <v>6</v>
      </c>
      <c r="H6" s="4" t="s">
        <v>7</v>
      </c>
      <c r="I6" s="3" t="s">
        <v>8</v>
      </c>
      <c r="J6" s="3" t="s">
        <v>9</v>
      </c>
      <c r="K6" s="3" t="s">
        <v>6</v>
      </c>
      <c r="L6" s="4" t="s">
        <v>7</v>
      </c>
      <c r="M6" s="3" t="s">
        <v>8</v>
      </c>
      <c r="N6" s="5" t="s">
        <v>9</v>
      </c>
      <c r="P6" s="242"/>
      <c r="Q6" s="243"/>
      <c r="R6" s="3" t="s">
        <v>6</v>
      </c>
      <c r="S6" s="4" t="s">
        <v>7</v>
      </c>
      <c r="T6" s="3" t="s">
        <v>8</v>
      </c>
      <c r="U6" s="3" t="s">
        <v>9</v>
      </c>
      <c r="V6" s="3" t="s">
        <v>6</v>
      </c>
      <c r="W6" s="4" t="s">
        <v>7</v>
      </c>
      <c r="X6" s="3" t="s">
        <v>8</v>
      </c>
      <c r="Y6" s="3" t="s">
        <v>9</v>
      </c>
      <c r="Z6" s="3" t="s">
        <v>6</v>
      </c>
      <c r="AA6" s="4" t="s">
        <v>7</v>
      </c>
      <c r="AB6" s="3" t="s">
        <v>8</v>
      </c>
      <c r="AC6" s="5" t="s">
        <v>9</v>
      </c>
      <c r="AE6" s="268"/>
      <c r="AF6" s="269"/>
      <c r="AG6" s="142" t="s">
        <v>31</v>
      </c>
      <c r="AH6" s="142" t="s">
        <v>32</v>
      </c>
      <c r="AI6" s="143" t="s">
        <v>122</v>
      </c>
      <c r="AJ6" s="144" t="s">
        <v>9</v>
      </c>
      <c r="AK6" s="142" t="s">
        <v>31</v>
      </c>
      <c r="AL6" s="142" t="s">
        <v>32</v>
      </c>
      <c r="AM6" s="143" t="s">
        <v>122</v>
      </c>
      <c r="AN6" s="144" t="s">
        <v>9</v>
      </c>
      <c r="AO6" s="142" t="s">
        <v>31</v>
      </c>
      <c r="AP6" s="142" t="s">
        <v>32</v>
      </c>
      <c r="AQ6" s="143" t="s">
        <v>122</v>
      </c>
      <c r="AR6" s="144" t="s">
        <v>9</v>
      </c>
    </row>
    <row r="7" spans="1:44">
      <c r="A7" s="6" t="s">
        <v>10</v>
      </c>
      <c r="B7" s="7"/>
      <c r="C7" s="8">
        <v>6586</v>
      </c>
      <c r="D7" s="9">
        <v>129141.46995141302</v>
      </c>
      <c r="E7" s="10">
        <v>18481.878909333813</v>
      </c>
      <c r="F7" s="10">
        <v>3510705.7451797491</v>
      </c>
      <c r="G7" s="8">
        <v>927</v>
      </c>
      <c r="H7" s="9">
        <v>418923.12900297024</v>
      </c>
      <c r="I7" s="10">
        <v>34502.471090666237</v>
      </c>
      <c r="J7" s="10">
        <v>6539985.2548202462</v>
      </c>
      <c r="K7" s="8">
        <f>C7+G7</f>
        <v>7513</v>
      </c>
      <c r="L7" s="9">
        <f t="shared" ref="L7:N7" si="0">D7+H7</f>
        <v>548064.59895438328</v>
      </c>
      <c r="M7" s="10">
        <f t="shared" si="0"/>
        <v>52984.350000000049</v>
      </c>
      <c r="N7" s="11">
        <f t="shared" si="0"/>
        <v>10050690.999999996</v>
      </c>
      <c r="P7" s="6" t="s">
        <v>10</v>
      </c>
      <c r="Q7" s="7"/>
      <c r="R7" s="8">
        <v>7207</v>
      </c>
      <c r="S7" s="9">
        <v>145219.16097058656</v>
      </c>
      <c r="T7" s="10">
        <v>18607.243556811529</v>
      </c>
      <c r="U7" s="10">
        <v>3547130.1793184397</v>
      </c>
      <c r="V7" s="8">
        <v>722</v>
      </c>
      <c r="W7" s="9">
        <v>332556.35952439444</v>
      </c>
      <c r="X7" s="10">
        <v>22379.856443188473</v>
      </c>
      <c r="Y7" s="10">
        <v>4331027.8206815608</v>
      </c>
      <c r="Z7" s="8">
        <v>7929</v>
      </c>
      <c r="AA7" s="9">
        <v>477775.52049498103</v>
      </c>
      <c r="AB7" s="10">
        <v>40987.1</v>
      </c>
      <c r="AC7" s="11">
        <v>7878158</v>
      </c>
      <c r="AE7" s="260" t="s">
        <v>10</v>
      </c>
      <c r="AF7" s="261"/>
      <c r="AG7" s="145">
        <v>6751</v>
      </c>
      <c r="AH7" s="146">
        <v>147662</v>
      </c>
      <c r="AI7" s="145">
        <v>15718</v>
      </c>
      <c r="AJ7" s="145">
        <v>2809826</v>
      </c>
      <c r="AK7" s="147">
        <v>581</v>
      </c>
      <c r="AL7" s="146">
        <v>222163</v>
      </c>
      <c r="AM7" s="145">
        <v>16222</v>
      </c>
      <c r="AN7" s="145">
        <v>2914825</v>
      </c>
      <c r="AO7" s="147">
        <v>7332</v>
      </c>
      <c r="AP7" s="146">
        <v>369824</v>
      </c>
      <c r="AQ7" s="145">
        <v>31940</v>
      </c>
      <c r="AR7" s="146">
        <v>5724651</v>
      </c>
    </row>
    <row r="8" spans="1:44">
      <c r="A8" s="13"/>
      <c r="B8" s="14" t="s">
        <v>11</v>
      </c>
      <c r="C8" s="15">
        <v>6209</v>
      </c>
      <c r="D8" s="16">
        <v>123361.25167166159</v>
      </c>
      <c r="E8" s="17">
        <v>16019.340967732567</v>
      </c>
      <c r="F8" s="17">
        <v>3298686.9176289439</v>
      </c>
      <c r="G8" s="15">
        <v>900</v>
      </c>
      <c r="H8" s="16">
        <v>418415.38647482736</v>
      </c>
      <c r="I8" s="17">
        <v>30811.669032267437</v>
      </c>
      <c r="J8" s="17">
        <v>6128591.0823710551</v>
      </c>
      <c r="K8" s="15">
        <f t="shared" ref="K8:K19" si="1">C8+G8</f>
        <v>7109</v>
      </c>
      <c r="L8" s="16">
        <f t="shared" ref="L8:L19" si="2">D8+H8</f>
        <v>541776.63814648893</v>
      </c>
      <c r="M8" s="17">
        <f t="shared" ref="M8:M19" si="3">E8+I8</f>
        <v>46831.01</v>
      </c>
      <c r="N8" s="18">
        <f t="shared" ref="N8:N19" si="4">F8+J8</f>
        <v>9427278</v>
      </c>
      <c r="P8" s="13"/>
      <c r="Q8" s="14" t="s">
        <v>11</v>
      </c>
      <c r="R8" s="15">
        <v>6795</v>
      </c>
      <c r="S8" s="16">
        <v>138645.88324760427</v>
      </c>
      <c r="T8" s="17">
        <v>16620.855799748264</v>
      </c>
      <c r="U8" s="17">
        <v>3410649.8498328114</v>
      </c>
      <c r="V8" s="15">
        <v>695</v>
      </c>
      <c r="W8" s="16">
        <v>331721.78952439449</v>
      </c>
      <c r="X8" s="17">
        <v>20637.644200251678</v>
      </c>
      <c r="Y8" s="17">
        <v>4194583.1501671914</v>
      </c>
      <c r="Z8" s="15">
        <v>7490</v>
      </c>
      <c r="AA8" s="16">
        <v>470367.67277199874</v>
      </c>
      <c r="AB8" s="17">
        <v>37258.499999999971</v>
      </c>
      <c r="AC8" s="18">
        <v>7605233.0000000056</v>
      </c>
      <c r="AE8" s="148"/>
      <c r="AF8" s="149" t="s">
        <v>11</v>
      </c>
      <c r="AG8" s="145">
        <v>6271</v>
      </c>
      <c r="AH8" s="146">
        <v>139606</v>
      </c>
      <c r="AI8" s="145">
        <v>13776</v>
      </c>
      <c r="AJ8" s="145">
        <v>2703174</v>
      </c>
      <c r="AK8" s="147">
        <v>562</v>
      </c>
      <c r="AL8" s="146">
        <v>221434</v>
      </c>
      <c r="AM8" s="145">
        <v>14857</v>
      </c>
      <c r="AN8" s="145">
        <v>2825230</v>
      </c>
      <c r="AO8" s="147">
        <v>6833</v>
      </c>
      <c r="AP8" s="146">
        <v>361041</v>
      </c>
      <c r="AQ8" s="145">
        <v>28633</v>
      </c>
      <c r="AR8" s="146">
        <v>5528404</v>
      </c>
    </row>
    <row r="9" spans="1:44">
      <c r="A9" s="13"/>
      <c r="B9" s="14" t="s">
        <v>12</v>
      </c>
      <c r="C9" s="15">
        <v>1268</v>
      </c>
      <c r="D9" s="16">
        <v>31521.476368707794</v>
      </c>
      <c r="E9" s="17">
        <v>2233.2989591230316</v>
      </c>
      <c r="F9" s="17">
        <v>188060.42635210251</v>
      </c>
      <c r="G9" s="15">
        <v>259</v>
      </c>
      <c r="H9" s="16">
        <v>367041.16165882483</v>
      </c>
      <c r="I9" s="17">
        <v>3263.4210408769713</v>
      </c>
      <c r="J9" s="17">
        <v>361795.57364789746</v>
      </c>
      <c r="K9" s="15">
        <f t="shared" si="1"/>
        <v>1527</v>
      </c>
      <c r="L9" s="16">
        <f t="shared" si="2"/>
        <v>398562.63802753261</v>
      </c>
      <c r="M9" s="17">
        <f t="shared" si="3"/>
        <v>5496.720000000003</v>
      </c>
      <c r="N9" s="18">
        <f t="shared" si="4"/>
        <v>549856</v>
      </c>
      <c r="P9" s="13"/>
      <c r="Q9" s="14" t="s">
        <v>12</v>
      </c>
      <c r="R9" s="15">
        <v>987</v>
      </c>
      <c r="S9" s="16">
        <v>27686.971787412458</v>
      </c>
      <c r="T9" s="17">
        <v>1676.0627570632194</v>
      </c>
      <c r="U9" s="17">
        <v>111044.27948563058</v>
      </c>
      <c r="V9" s="15">
        <v>194</v>
      </c>
      <c r="W9" s="16">
        <v>275715.42785846535</v>
      </c>
      <c r="X9" s="17">
        <v>1550.437242936782</v>
      </c>
      <c r="Y9" s="17">
        <v>119684.72051436947</v>
      </c>
      <c r="Z9" s="15">
        <v>1181</v>
      </c>
      <c r="AA9" s="16">
        <v>303402.39964587771</v>
      </c>
      <c r="AB9" s="17">
        <v>3226.5000000000014</v>
      </c>
      <c r="AC9" s="18">
        <v>230729</v>
      </c>
      <c r="AE9" s="148"/>
      <c r="AF9" s="149" t="s">
        <v>12</v>
      </c>
      <c r="AG9" s="145">
        <v>1024</v>
      </c>
      <c r="AH9" s="146">
        <v>29548</v>
      </c>
      <c r="AI9" s="145">
        <v>1771</v>
      </c>
      <c r="AJ9" s="145">
        <v>97267</v>
      </c>
      <c r="AK9" s="147">
        <v>172</v>
      </c>
      <c r="AL9" s="146">
        <v>168266</v>
      </c>
      <c r="AM9" s="145">
        <v>1329</v>
      </c>
      <c r="AN9" s="145">
        <v>86926</v>
      </c>
      <c r="AO9" s="147">
        <v>1196</v>
      </c>
      <c r="AP9" s="146">
        <v>197814</v>
      </c>
      <c r="AQ9" s="145">
        <v>3099</v>
      </c>
      <c r="AR9" s="146">
        <v>184193</v>
      </c>
    </row>
    <row r="10" spans="1:44">
      <c r="A10" s="13"/>
      <c r="B10" s="14" t="s">
        <v>13</v>
      </c>
      <c r="C10" s="15">
        <v>56</v>
      </c>
      <c r="D10" s="16">
        <v>1084.9204285607084</v>
      </c>
      <c r="E10" s="17">
        <v>84.333922192920369</v>
      </c>
      <c r="F10" s="17">
        <v>5373.6406487854038</v>
      </c>
      <c r="G10" s="15">
        <v>12</v>
      </c>
      <c r="H10" s="16">
        <v>27000.895000821674</v>
      </c>
      <c r="I10" s="17">
        <v>21.25607780707961</v>
      </c>
      <c r="J10" s="17">
        <v>828.35935121459659</v>
      </c>
      <c r="K10" s="15">
        <f t="shared" si="1"/>
        <v>68</v>
      </c>
      <c r="L10" s="16">
        <f t="shared" si="2"/>
        <v>28085.815429382383</v>
      </c>
      <c r="M10" s="17">
        <f t="shared" si="3"/>
        <v>105.58999999999997</v>
      </c>
      <c r="N10" s="18">
        <f t="shared" si="4"/>
        <v>6202</v>
      </c>
      <c r="P10" s="13"/>
      <c r="Q10" s="14" t="s">
        <v>13</v>
      </c>
      <c r="R10" s="15">
        <v>66</v>
      </c>
      <c r="S10" s="16">
        <v>1296.9469403599949</v>
      </c>
      <c r="T10" s="17">
        <v>124.715</v>
      </c>
      <c r="U10" s="17">
        <v>7563.55</v>
      </c>
      <c r="V10" s="15">
        <v>16</v>
      </c>
      <c r="W10" s="16">
        <v>94293.879891879551</v>
      </c>
      <c r="X10" s="17">
        <v>73.984999999999999</v>
      </c>
      <c r="Y10" s="17">
        <v>4725.45</v>
      </c>
      <c r="Z10" s="15">
        <v>82</v>
      </c>
      <c r="AA10" s="16">
        <v>95590.826832239545</v>
      </c>
      <c r="AB10" s="17">
        <v>198.7</v>
      </c>
      <c r="AC10" s="18">
        <v>12289</v>
      </c>
      <c r="AE10" s="148"/>
      <c r="AF10" s="149" t="s">
        <v>13</v>
      </c>
      <c r="AG10" s="145">
        <v>66</v>
      </c>
      <c r="AH10" s="146">
        <v>2044</v>
      </c>
      <c r="AI10" s="145">
        <v>118</v>
      </c>
      <c r="AJ10" s="145">
        <v>5585</v>
      </c>
      <c r="AK10" s="147">
        <v>7</v>
      </c>
      <c r="AL10" s="146">
        <v>27944</v>
      </c>
      <c r="AM10" s="145">
        <v>12</v>
      </c>
      <c r="AN10" s="145">
        <v>483</v>
      </c>
      <c r="AO10" s="147">
        <v>73</v>
      </c>
      <c r="AP10" s="146">
        <v>29988</v>
      </c>
      <c r="AQ10" s="145">
        <v>130</v>
      </c>
      <c r="AR10" s="146">
        <v>6068</v>
      </c>
    </row>
    <row r="11" spans="1:44">
      <c r="A11" s="13"/>
      <c r="B11" s="14" t="s">
        <v>14</v>
      </c>
      <c r="C11" s="15">
        <v>104</v>
      </c>
      <c r="D11" s="16">
        <v>2542.0316665126329</v>
      </c>
      <c r="E11" s="17">
        <v>144.90506028525218</v>
      </c>
      <c r="F11" s="17">
        <v>18334.760549919127</v>
      </c>
      <c r="G11" s="15">
        <v>51</v>
      </c>
      <c r="H11" s="16">
        <v>217343.60821293638</v>
      </c>
      <c r="I11" s="17">
        <v>406.12493971474788</v>
      </c>
      <c r="J11" s="17">
        <v>48770.239450080873</v>
      </c>
      <c r="K11" s="15">
        <f t="shared" si="1"/>
        <v>155</v>
      </c>
      <c r="L11" s="16">
        <f t="shared" si="2"/>
        <v>219885.63987944901</v>
      </c>
      <c r="M11" s="17">
        <f t="shared" si="3"/>
        <v>551.03000000000009</v>
      </c>
      <c r="N11" s="18">
        <f t="shared" si="4"/>
        <v>67105</v>
      </c>
      <c r="P11" s="13"/>
      <c r="Q11" s="14" t="s">
        <v>14</v>
      </c>
      <c r="R11" s="15">
        <v>97</v>
      </c>
      <c r="S11" s="16">
        <v>2325.8777302334338</v>
      </c>
      <c r="T11" s="17">
        <v>185.61</v>
      </c>
      <c r="U11" s="17">
        <v>17872.500000000004</v>
      </c>
      <c r="V11" s="15">
        <v>36</v>
      </c>
      <c r="W11" s="16">
        <v>99278.166451237164</v>
      </c>
      <c r="X11" s="17">
        <v>117.78999999999998</v>
      </c>
      <c r="Y11" s="17">
        <v>12034.5</v>
      </c>
      <c r="Z11" s="15">
        <v>133</v>
      </c>
      <c r="AA11" s="16">
        <v>101604.0441814706</v>
      </c>
      <c r="AB11" s="17">
        <v>303.40000000000003</v>
      </c>
      <c r="AC11" s="18">
        <v>29907.000000000004</v>
      </c>
      <c r="AE11" s="148"/>
      <c r="AF11" s="149" t="s">
        <v>14</v>
      </c>
      <c r="AG11" s="145">
        <v>44</v>
      </c>
      <c r="AH11" s="146">
        <v>926</v>
      </c>
      <c r="AI11" s="145">
        <v>53</v>
      </c>
      <c r="AJ11" s="145">
        <v>3800</v>
      </c>
      <c r="AK11" s="147">
        <v>7</v>
      </c>
      <c r="AL11" s="146">
        <v>15636</v>
      </c>
      <c r="AM11" s="145">
        <v>25</v>
      </c>
      <c r="AN11" s="145">
        <v>2186</v>
      </c>
      <c r="AO11" s="147">
        <v>51</v>
      </c>
      <c r="AP11" s="146">
        <v>16563</v>
      </c>
      <c r="AQ11" s="145">
        <v>78</v>
      </c>
      <c r="AR11" s="146">
        <v>5986</v>
      </c>
    </row>
    <row r="12" spans="1:44">
      <c r="A12" s="13" t="s">
        <v>15</v>
      </c>
      <c r="B12" s="14"/>
      <c r="C12" s="15">
        <v>21</v>
      </c>
      <c r="D12" s="16">
        <v>479.0091104294479</v>
      </c>
      <c r="E12" s="17">
        <v>48.809999999999988</v>
      </c>
      <c r="F12" s="17">
        <v>2219</v>
      </c>
      <c r="G12" s="15">
        <v>8</v>
      </c>
      <c r="H12" s="16">
        <v>45084.490279290723</v>
      </c>
      <c r="I12" s="17">
        <v>21.34</v>
      </c>
      <c r="J12" s="17">
        <v>1372</v>
      </c>
      <c r="K12" s="15">
        <f t="shared" si="1"/>
        <v>29</v>
      </c>
      <c r="L12" s="16">
        <f t="shared" si="2"/>
        <v>45563.499389720171</v>
      </c>
      <c r="M12" s="17">
        <f t="shared" si="3"/>
        <v>70.149999999999991</v>
      </c>
      <c r="N12" s="18">
        <f t="shared" si="4"/>
        <v>3591</v>
      </c>
      <c r="P12" s="13" t="s">
        <v>15</v>
      </c>
      <c r="Q12" s="14"/>
      <c r="R12" s="15">
        <v>18</v>
      </c>
      <c r="S12" s="16">
        <v>264.97000000000003</v>
      </c>
      <c r="T12" s="17">
        <v>55.2</v>
      </c>
      <c r="U12" s="17">
        <v>1003</v>
      </c>
      <c r="V12" s="15">
        <v>3</v>
      </c>
      <c r="W12" s="16">
        <v>18155.89</v>
      </c>
      <c r="X12" s="17">
        <v>10.700000000000001</v>
      </c>
      <c r="Y12" s="17">
        <v>278</v>
      </c>
      <c r="Z12" s="15">
        <v>21</v>
      </c>
      <c r="AA12" s="16">
        <v>18420.86</v>
      </c>
      <c r="AB12" s="17">
        <v>65.900000000000006</v>
      </c>
      <c r="AC12" s="18">
        <v>1281</v>
      </c>
      <c r="AE12" s="262" t="s">
        <v>15</v>
      </c>
      <c r="AF12" s="263"/>
      <c r="AG12" s="145">
        <v>58</v>
      </c>
      <c r="AH12" s="146">
        <v>1032</v>
      </c>
      <c r="AI12" s="145">
        <v>118</v>
      </c>
      <c r="AJ12" s="145">
        <v>2337</v>
      </c>
      <c r="AK12" s="147">
        <v>6</v>
      </c>
      <c r="AL12" s="146">
        <v>1521</v>
      </c>
      <c r="AM12" s="145">
        <v>12</v>
      </c>
      <c r="AN12" s="145">
        <v>477</v>
      </c>
      <c r="AO12" s="147">
        <v>64</v>
      </c>
      <c r="AP12" s="146">
        <v>2553</v>
      </c>
      <c r="AQ12" s="145">
        <v>129</v>
      </c>
      <c r="AR12" s="146">
        <v>2814</v>
      </c>
    </row>
    <row r="13" spans="1:44">
      <c r="A13" s="13" t="s">
        <v>16</v>
      </c>
      <c r="B13" s="14"/>
      <c r="C13" s="15">
        <v>34</v>
      </c>
      <c r="D13" s="16">
        <v>542.95066828287008</v>
      </c>
      <c r="E13" s="17">
        <v>125.59867602808426</v>
      </c>
      <c r="F13" s="17">
        <v>6724.5506519558676</v>
      </c>
      <c r="G13" s="15">
        <v>11</v>
      </c>
      <c r="H13" s="16">
        <v>79667.50152551473</v>
      </c>
      <c r="I13" s="17">
        <v>108.94132397191576</v>
      </c>
      <c r="J13" s="17">
        <v>9012.4493480441324</v>
      </c>
      <c r="K13" s="15">
        <f t="shared" si="1"/>
        <v>45</v>
      </c>
      <c r="L13" s="16">
        <f t="shared" si="2"/>
        <v>80210.452193797595</v>
      </c>
      <c r="M13" s="17">
        <f t="shared" si="3"/>
        <v>234.54000000000002</v>
      </c>
      <c r="N13" s="18">
        <f t="shared" si="4"/>
        <v>15737</v>
      </c>
      <c r="P13" s="13" t="s">
        <v>16</v>
      </c>
      <c r="Q13" s="14"/>
      <c r="R13" s="15">
        <v>36</v>
      </c>
      <c r="S13" s="16">
        <v>861.17499999999995</v>
      </c>
      <c r="T13" s="17">
        <v>173.59999999999997</v>
      </c>
      <c r="U13" s="17">
        <v>5004</v>
      </c>
      <c r="V13" s="15">
        <v>3</v>
      </c>
      <c r="W13" s="16">
        <v>966.32858673163992</v>
      </c>
      <c r="X13" s="17">
        <v>6.1999999999999993</v>
      </c>
      <c r="Y13" s="17">
        <v>303</v>
      </c>
      <c r="Z13" s="15">
        <v>39</v>
      </c>
      <c r="AA13" s="16">
        <v>1827.5035867316399</v>
      </c>
      <c r="AB13" s="17">
        <v>179.79999999999995</v>
      </c>
      <c r="AC13" s="18">
        <v>5307</v>
      </c>
      <c r="AE13" s="150" t="s">
        <v>16</v>
      </c>
      <c r="AF13" s="151"/>
      <c r="AG13" s="152"/>
      <c r="AH13" s="153"/>
      <c r="AI13" s="152"/>
      <c r="AJ13" s="152"/>
      <c r="AK13" s="154"/>
      <c r="AL13" s="153"/>
      <c r="AM13" s="152"/>
      <c r="AN13" s="152"/>
      <c r="AO13" s="154"/>
      <c r="AP13" s="153"/>
      <c r="AQ13" s="152"/>
      <c r="AR13" s="153"/>
    </row>
    <row r="14" spans="1:44">
      <c r="A14" s="13" t="s">
        <v>17</v>
      </c>
      <c r="B14" s="14"/>
      <c r="C14" s="15">
        <v>4542</v>
      </c>
      <c r="D14" s="16">
        <v>98005.750086169748</v>
      </c>
      <c r="E14" s="17">
        <v>13193.000350852466</v>
      </c>
      <c r="F14" s="17">
        <v>394507.66675637779</v>
      </c>
      <c r="G14" s="15">
        <v>692</v>
      </c>
      <c r="H14" s="16">
        <v>411750.25334714103</v>
      </c>
      <c r="I14" s="17">
        <v>21500.429649147536</v>
      </c>
      <c r="J14" s="17">
        <v>696170.33324362186</v>
      </c>
      <c r="K14" s="15">
        <f t="shared" si="1"/>
        <v>5234</v>
      </c>
      <c r="L14" s="16">
        <f t="shared" si="2"/>
        <v>509756.00343331078</v>
      </c>
      <c r="M14" s="17">
        <f t="shared" si="3"/>
        <v>34693.43</v>
      </c>
      <c r="N14" s="18">
        <f t="shared" si="4"/>
        <v>1090677.9999999995</v>
      </c>
      <c r="P14" s="13" t="s">
        <v>17</v>
      </c>
      <c r="Q14" s="14"/>
      <c r="R14" s="15">
        <v>6345</v>
      </c>
      <c r="S14" s="16">
        <v>129610.12362882834</v>
      </c>
      <c r="T14" s="17">
        <v>21135.172862049578</v>
      </c>
      <c r="U14" s="17">
        <v>527480.4672915946</v>
      </c>
      <c r="V14" s="15">
        <v>610</v>
      </c>
      <c r="W14" s="16">
        <v>329143.36411202914</v>
      </c>
      <c r="X14" s="17">
        <v>17874.427137950421</v>
      </c>
      <c r="Y14" s="17">
        <v>529049.5327084054</v>
      </c>
      <c r="Z14" s="15">
        <v>6955</v>
      </c>
      <c r="AA14" s="16">
        <v>458753.48774085747</v>
      </c>
      <c r="AB14" s="17">
        <v>39009.599999999999</v>
      </c>
      <c r="AC14" s="18">
        <v>1056530</v>
      </c>
      <c r="AE14" s="262" t="s">
        <v>17</v>
      </c>
      <c r="AF14" s="263"/>
      <c r="AG14" s="145">
        <v>7458</v>
      </c>
      <c r="AH14" s="146">
        <v>147921</v>
      </c>
      <c r="AI14" s="145">
        <v>30622</v>
      </c>
      <c r="AJ14" s="145">
        <v>567506</v>
      </c>
      <c r="AK14" s="147">
        <v>571</v>
      </c>
      <c r="AL14" s="146">
        <v>220214</v>
      </c>
      <c r="AM14" s="145">
        <v>24821</v>
      </c>
      <c r="AN14" s="145">
        <v>526932</v>
      </c>
      <c r="AO14" s="147">
        <v>8029</v>
      </c>
      <c r="AP14" s="146">
        <v>368135</v>
      </c>
      <c r="AQ14" s="145">
        <v>55443</v>
      </c>
      <c r="AR14" s="146">
        <v>1094438</v>
      </c>
    </row>
    <row r="15" spans="1:44">
      <c r="A15" s="13"/>
      <c r="B15" s="155" t="s">
        <v>123</v>
      </c>
      <c r="C15" s="156"/>
      <c r="D15" s="157"/>
      <c r="E15" s="158"/>
      <c r="F15" s="158"/>
      <c r="G15" s="156"/>
      <c r="H15" s="157"/>
      <c r="I15" s="158"/>
      <c r="J15" s="158"/>
      <c r="K15" s="156"/>
      <c r="L15" s="157"/>
      <c r="M15" s="158"/>
      <c r="N15" s="159"/>
      <c r="P15" s="13"/>
      <c r="Q15" s="155" t="s">
        <v>123</v>
      </c>
      <c r="R15" s="156"/>
      <c r="S15" s="157"/>
      <c r="T15" s="158"/>
      <c r="U15" s="158"/>
      <c r="V15" s="156"/>
      <c r="W15" s="157"/>
      <c r="X15" s="158"/>
      <c r="Y15" s="158"/>
      <c r="Z15" s="156"/>
      <c r="AA15" s="157"/>
      <c r="AB15" s="158"/>
      <c r="AC15" s="159"/>
      <c r="AE15" s="148"/>
      <c r="AF15" s="160" t="s">
        <v>123</v>
      </c>
      <c r="AG15" s="147">
        <v>1246</v>
      </c>
      <c r="AH15" s="146">
        <v>42319</v>
      </c>
      <c r="AI15" s="145">
        <v>4894</v>
      </c>
      <c r="AJ15" s="145">
        <v>18199</v>
      </c>
      <c r="AK15" s="147">
        <v>227</v>
      </c>
      <c r="AL15" s="146">
        <v>196815</v>
      </c>
      <c r="AM15" s="145">
        <v>6637</v>
      </c>
      <c r="AN15" s="145">
        <v>16664</v>
      </c>
      <c r="AO15" s="147">
        <v>1473</v>
      </c>
      <c r="AP15" s="146">
        <v>239133</v>
      </c>
      <c r="AQ15" s="145">
        <v>11530</v>
      </c>
      <c r="AR15" s="146">
        <v>34863</v>
      </c>
    </row>
    <row r="16" spans="1:44">
      <c r="A16" s="13"/>
      <c r="B16" s="14" t="s">
        <v>18</v>
      </c>
      <c r="C16" s="15">
        <v>3426</v>
      </c>
      <c r="D16" s="16">
        <v>79475.708072256966</v>
      </c>
      <c r="E16" s="17">
        <v>8175.7179918489628</v>
      </c>
      <c r="F16" s="17">
        <v>308287.17968200025</v>
      </c>
      <c r="G16" s="15">
        <v>602</v>
      </c>
      <c r="H16" s="16">
        <v>406999.96272381203</v>
      </c>
      <c r="I16" s="17">
        <v>15782.63200815104</v>
      </c>
      <c r="J16" s="17">
        <v>606235.82031799993</v>
      </c>
      <c r="K16" s="15">
        <f t="shared" si="1"/>
        <v>4028</v>
      </c>
      <c r="L16" s="16">
        <f t="shared" si="2"/>
        <v>486475.67079606897</v>
      </c>
      <c r="M16" s="17">
        <f t="shared" si="3"/>
        <v>23958.350000000002</v>
      </c>
      <c r="N16" s="18">
        <f t="shared" si="4"/>
        <v>914523.00000000023</v>
      </c>
      <c r="P16" s="13"/>
      <c r="Q16" s="14" t="s">
        <v>18</v>
      </c>
      <c r="R16" s="15">
        <v>3896</v>
      </c>
      <c r="S16" s="16">
        <v>86848.66967434471</v>
      </c>
      <c r="T16" s="17">
        <v>9696.5731213346098</v>
      </c>
      <c r="U16" s="17">
        <v>354921.03528084658</v>
      </c>
      <c r="V16" s="15">
        <v>492</v>
      </c>
      <c r="W16" s="16">
        <v>321757.03384915576</v>
      </c>
      <c r="X16" s="17">
        <v>10317.826878665388</v>
      </c>
      <c r="Y16" s="17">
        <v>414659.96471915324</v>
      </c>
      <c r="Z16" s="15">
        <v>4388</v>
      </c>
      <c r="AA16" s="16">
        <v>408605.70352350059</v>
      </c>
      <c r="AB16" s="17">
        <v>20014.400000000049</v>
      </c>
      <c r="AC16" s="18">
        <v>769581</v>
      </c>
      <c r="AE16" s="148"/>
      <c r="AF16" s="160" t="s">
        <v>18</v>
      </c>
      <c r="AG16" s="147">
        <v>4061</v>
      </c>
      <c r="AH16" s="146">
        <v>96997</v>
      </c>
      <c r="AI16" s="145">
        <v>10744</v>
      </c>
      <c r="AJ16" s="145">
        <v>353149</v>
      </c>
      <c r="AK16" s="147">
        <v>446</v>
      </c>
      <c r="AL16" s="146">
        <v>215528</v>
      </c>
      <c r="AM16" s="145">
        <v>11451</v>
      </c>
      <c r="AN16" s="145">
        <v>403648</v>
      </c>
      <c r="AO16" s="147">
        <v>4507</v>
      </c>
      <c r="AP16" s="146">
        <v>312525</v>
      </c>
      <c r="AQ16" s="145">
        <v>22195</v>
      </c>
      <c r="AR16" s="146">
        <v>756798</v>
      </c>
    </row>
    <row r="17" spans="1:44">
      <c r="A17" s="13"/>
      <c r="B17" s="14" t="s">
        <v>19</v>
      </c>
      <c r="C17" s="15">
        <v>2167</v>
      </c>
      <c r="D17" s="16">
        <v>53549.206500813678</v>
      </c>
      <c r="E17" s="17">
        <v>5017.2823590034996</v>
      </c>
      <c r="F17" s="17">
        <v>86220.487074377466</v>
      </c>
      <c r="G17" s="15">
        <v>401</v>
      </c>
      <c r="H17" s="16">
        <v>383042.02728281368</v>
      </c>
      <c r="I17" s="17">
        <v>5717.7976409964986</v>
      </c>
      <c r="J17" s="17">
        <v>89934.51292562249</v>
      </c>
      <c r="K17" s="15">
        <f t="shared" si="1"/>
        <v>2568</v>
      </c>
      <c r="L17" s="16">
        <f t="shared" si="2"/>
        <v>436591.23378362734</v>
      </c>
      <c r="M17" s="17">
        <f t="shared" si="3"/>
        <v>10735.079999999998</v>
      </c>
      <c r="N17" s="18">
        <f t="shared" si="4"/>
        <v>176154.99999999994</v>
      </c>
      <c r="P17" s="13"/>
      <c r="Q17" s="14" t="s">
        <v>19</v>
      </c>
      <c r="R17" s="15">
        <v>4059</v>
      </c>
      <c r="S17" s="16">
        <v>90138.613087705031</v>
      </c>
      <c r="T17" s="17">
        <v>11438.599740714979</v>
      </c>
      <c r="U17" s="17">
        <v>172559.43201074813</v>
      </c>
      <c r="V17" s="15">
        <v>445</v>
      </c>
      <c r="W17" s="16">
        <v>315888.08629383327</v>
      </c>
      <c r="X17" s="17">
        <v>7556.6002592850118</v>
      </c>
      <c r="Y17" s="17">
        <v>114389.56798925201</v>
      </c>
      <c r="Z17" s="15">
        <v>4504</v>
      </c>
      <c r="AA17" s="16">
        <v>406026.69938153843</v>
      </c>
      <c r="AB17" s="17">
        <v>18995.200000000026</v>
      </c>
      <c r="AC17" s="18">
        <v>286949.00000000012</v>
      </c>
      <c r="AE17" s="148"/>
      <c r="AF17" s="160" t="s">
        <v>19</v>
      </c>
      <c r="AG17" s="147">
        <v>4803</v>
      </c>
      <c r="AH17" s="146">
        <v>99092</v>
      </c>
      <c r="AI17" s="145">
        <v>14984</v>
      </c>
      <c r="AJ17" s="145">
        <v>196158</v>
      </c>
      <c r="AK17" s="147">
        <v>373</v>
      </c>
      <c r="AL17" s="146">
        <v>208113</v>
      </c>
      <c r="AM17" s="145">
        <v>6733</v>
      </c>
      <c r="AN17" s="145">
        <v>106620</v>
      </c>
      <c r="AO17" s="147">
        <v>5176</v>
      </c>
      <c r="AP17" s="146">
        <v>307204</v>
      </c>
      <c r="AQ17" s="145">
        <v>21717</v>
      </c>
      <c r="AR17" s="146">
        <v>302778</v>
      </c>
    </row>
    <row r="18" spans="1:44">
      <c r="A18" s="13" t="s">
        <v>20</v>
      </c>
      <c r="B18" s="14"/>
      <c r="C18" s="15">
        <v>112</v>
      </c>
      <c r="D18" s="16">
        <v>2995.4500141873109</v>
      </c>
      <c r="E18" s="17">
        <v>26.177995968846613</v>
      </c>
      <c r="F18" s="17">
        <v>3764.9606081953739</v>
      </c>
      <c r="G18" s="15">
        <v>45</v>
      </c>
      <c r="H18" s="16">
        <v>236778.99954038186</v>
      </c>
      <c r="I18" s="17">
        <v>47.722004031153375</v>
      </c>
      <c r="J18" s="17">
        <v>4823.0393918046257</v>
      </c>
      <c r="K18" s="15">
        <f t="shared" si="1"/>
        <v>157</v>
      </c>
      <c r="L18" s="16">
        <f t="shared" si="2"/>
        <v>239774.44955456918</v>
      </c>
      <c r="M18" s="17">
        <f t="shared" si="3"/>
        <v>73.899999999999991</v>
      </c>
      <c r="N18" s="18">
        <f t="shared" si="4"/>
        <v>8588</v>
      </c>
      <c r="P18" s="13" t="s">
        <v>20</v>
      </c>
      <c r="Q18" s="14"/>
      <c r="R18" s="15">
        <v>178</v>
      </c>
      <c r="S18" s="16">
        <v>3979.7587173720249</v>
      </c>
      <c r="T18" s="17">
        <v>61.100000000000087</v>
      </c>
      <c r="U18" s="17">
        <v>5469</v>
      </c>
      <c r="V18" s="15">
        <v>29</v>
      </c>
      <c r="W18" s="16">
        <v>133242.25011945149</v>
      </c>
      <c r="X18" s="17">
        <v>20.900000000000002</v>
      </c>
      <c r="Y18" s="17">
        <v>1907.9999999999998</v>
      </c>
      <c r="Z18" s="15">
        <v>207</v>
      </c>
      <c r="AA18" s="16">
        <v>137222.00883682352</v>
      </c>
      <c r="AB18" s="17">
        <v>82.000000000000057</v>
      </c>
      <c r="AC18" s="18">
        <v>7376.9999999999991</v>
      </c>
      <c r="AE18" s="262" t="s">
        <v>20</v>
      </c>
      <c r="AF18" s="263"/>
      <c r="AG18" s="145">
        <v>293</v>
      </c>
      <c r="AH18" s="146">
        <v>7190</v>
      </c>
      <c r="AI18" s="145">
        <v>69</v>
      </c>
      <c r="AJ18" s="145">
        <v>7168</v>
      </c>
      <c r="AK18" s="147">
        <v>49</v>
      </c>
      <c r="AL18" s="146">
        <v>97881</v>
      </c>
      <c r="AM18" s="145">
        <v>40</v>
      </c>
      <c r="AN18" s="145">
        <v>2375</v>
      </c>
      <c r="AO18" s="147">
        <v>342</v>
      </c>
      <c r="AP18" s="146">
        <v>105072</v>
      </c>
      <c r="AQ18" s="145">
        <v>108</v>
      </c>
      <c r="AR18" s="146">
        <v>9543</v>
      </c>
    </row>
    <row r="19" spans="1:44" ht="15.75" thickBot="1">
      <c r="A19" s="19" t="s">
        <v>21</v>
      </c>
      <c r="B19" s="20"/>
      <c r="C19" s="21">
        <v>516</v>
      </c>
      <c r="D19" s="22">
        <v>10761.696439003774</v>
      </c>
      <c r="E19" s="23">
        <v>650.99169947482335</v>
      </c>
      <c r="F19" s="23">
        <v>44177.459920287773</v>
      </c>
      <c r="G19" s="21">
        <v>182</v>
      </c>
      <c r="H19" s="22">
        <v>291734.9533833671</v>
      </c>
      <c r="I19" s="23">
        <v>823.59830052517702</v>
      </c>
      <c r="J19" s="23">
        <v>45664.540079712227</v>
      </c>
      <c r="K19" s="21">
        <f t="shared" si="1"/>
        <v>698</v>
      </c>
      <c r="L19" s="22">
        <f t="shared" si="2"/>
        <v>302496.64982237085</v>
      </c>
      <c r="M19" s="23">
        <f t="shared" si="3"/>
        <v>1474.5900000000004</v>
      </c>
      <c r="N19" s="24">
        <f t="shared" si="4"/>
        <v>89842</v>
      </c>
      <c r="P19" s="19" t="s">
        <v>21</v>
      </c>
      <c r="Q19" s="20"/>
      <c r="R19" s="21">
        <v>657</v>
      </c>
      <c r="S19" s="22">
        <v>16510.607717059171</v>
      </c>
      <c r="T19" s="23">
        <v>492.97080419580402</v>
      </c>
      <c r="U19" s="23">
        <v>37725.339160839161</v>
      </c>
      <c r="V19" s="21">
        <v>131</v>
      </c>
      <c r="W19" s="22">
        <v>211888.85990729855</v>
      </c>
      <c r="X19" s="23">
        <v>534.42919580419596</v>
      </c>
      <c r="Y19" s="23">
        <v>28145.660839160839</v>
      </c>
      <c r="Z19" s="21">
        <v>788</v>
      </c>
      <c r="AA19" s="22">
        <v>228399.46762435776</v>
      </c>
      <c r="AB19" s="23">
        <v>1027.3999999999999</v>
      </c>
      <c r="AC19" s="24">
        <v>65871</v>
      </c>
      <c r="AE19" s="270" t="s">
        <v>21</v>
      </c>
      <c r="AF19" s="271"/>
      <c r="AG19" s="161">
        <v>1235</v>
      </c>
      <c r="AH19" s="162">
        <v>24313</v>
      </c>
      <c r="AI19" s="161">
        <v>513</v>
      </c>
      <c r="AJ19" s="161">
        <v>51035</v>
      </c>
      <c r="AK19" s="163">
        <v>126</v>
      </c>
      <c r="AL19" s="162">
        <v>156788</v>
      </c>
      <c r="AM19" s="161">
        <v>180</v>
      </c>
      <c r="AN19" s="161">
        <v>14908</v>
      </c>
      <c r="AO19" s="163">
        <v>1361</v>
      </c>
      <c r="AP19" s="162">
        <v>181101</v>
      </c>
      <c r="AQ19" s="161">
        <v>693</v>
      </c>
      <c r="AR19" s="162">
        <v>65943</v>
      </c>
    </row>
    <row r="20" spans="1:44" ht="15.75" thickBot="1">
      <c r="A20" s="25" t="s">
        <v>3</v>
      </c>
      <c r="B20" s="26"/>
      <c r="C20" s="27">
        <v>8072</v>
      </c>
      <c r="D20" s="28">
        <v>149631.84245389287</v>
      </c>
      <c r="E20" s="29">
        <v>32526.457631657911</v>
      </c>
      <c r="F20" s="29">
        <v>3962099.383116567</v>
      </c>
      <c r="G20" s="27">
        <v>1044</v>
      </c>
      <c r="H20" s="28">
        <v>424493.3067712913</v>
      </c>
      <c r="I20" s="29">
        <v>57004.502368342022</v>
      </c>
      <c r="J20" s="29">
        <v>7297027.6168834306</v>
      </c>
      <c r="K20" s="27">
        <f t="shared" ref="K20" si="5">C20+G20</f>
        <v>9116</v>
      </c>
      <c r="L20" s="28">
        <f t="shared" ref="L20" si="6">D20+H20</f>
        <v>574125.14922518423</v>
      </c>
      <c r="M20" s="29">
        <f t="shared" ref="M20" si="7">E20+I20</f>
        <v>89530.959999999934</v>
      </c>
      <c r="N20" s="31">
        <f t="shared" ref="N20" si="8">F20+J20</f>
        <v>11259126.999999998</v>
      </c>
      <c r="P20" s="25" t="s">
        <v>3</v>
      </c>
      <c r="Q20" s="26"/>
      <c r="R20" s="27">
        <v>9829</v>
      </c>
      <c r="S20" s="28">
        <v>180171.23130300196</v>
      </c>
      <c r="T20" s="29">
        <v>40525.287223056832</v>
      </c>
      <c r="U20" s="29">
        <v>4123811.9857708728</v>
      </c>
      <c r="V20" s="27">
        <v>839</v>
      </c>
      <c r="W20" s="28">
        <v>336418.24396515248</v>
      </c>
      <c r="X20" s="29">
        <v>40826.512776943091</v>
      </c>
      <c r="Y20" s="29">
        <v>4890712.01422913</v>
      </c>
      <c r="Z20" s="27">
        <v>10668</v>
      </c>
      <c r="AA20" s="28">
        <v>516589.47526815429</v>
      </c>
      <c r="AB20" s="29">
        <v>81351.800000000017</v>
      </c>
      <c r="AC20" s="31">
        <v>9014524.0000000019</v>
      </c>
      <c r="AE20" s="272" t="s">
        <v>3</v>
      </c>
      <c r="AF20" s="273"/>
      <c r="AG20" s="164">
        <v>10979</v>
      </c>
      <c r="AH20" s="165">
        <v>200085</v>
      </c>
      <c r="AI20" s="164">
        <v>47039</v>
      </c>
      <c r="AJ20" s="164">
        <v>3437873</v>
      </c>
      <c r="AK20" s="166">
        <v>732</v>
      </c>
      <c r="AL20" s="165">
        <v>226615</v>
      </c>
      <c r="AM20" s="164">
        <v>41274</v>
      </c>
      <c r="AN20" s="164">
        <v>3459516</v>
      </c>
      <c r="AO20" s="166">
        <v>11711</v>
      </c>
      <c r="AP20" s="165">
        <v>426701</v>
      </c>
      <c r="AQ20" s="164">
        <v>88314</v>
      </c>
      <c r="AR20" s="165">
        <v>6897389</v>
      </c>
    </row>
    <row r="21" spans="1:44" ht="15.75" thickBot="1">
      <c r="A21" s="248" t="s">
        <v>3</v>
      </c>
      <c r="B21" s="249"/>
      <c r="C21" s="205">
        <f>R20</f>
        <v>9829</v>
      </c>
      <c r="D21" s="206">
        <f t="shared" ref="D21:N21" si="9">S20</f>
        <v>180171.23130300196</v>
      </c>
      <c r="E21" s="205">
        <f t="shared" si="9"/>
        <v>40525.287223056832</v>
      </c>
      <c r="F21" s="205">
        <f t="shared" si="9"/>
        <v>4123811.9857708728</v>
      </c>
      <c r="G21" s="207">
        <f t="shared" si="9"/>
        <v>839</v>
      </c>
      <c r="H21" s="206">
        <f t="shared" si="9"/>
        <v>336418.24396515248</v>
      </c>
      <c r="I21" s="205">
        <f t="shared" si="9"/>
        <v>40826.512776943091</v>
      </c>
      <c r="J21" s="205">
        <f t="shared" si="9"/>
        <v>4890712.01422913</v>
      </c>
      <c r="K21" s="207">
        <f t="shared" si="9"/>
        <v>10668</v>
      </c>
      <c r="L21" s="206">
        <f t="shared" si="9"/>
        <v>516589.47526815429</v>
      </c>
      <c r="M21" s="205">
        <f t="shared" si="9"/>
        <v>81351.800000000017</v>
      </c>
      <c r="N21" s="206">
        <f t="shared" si="9"/>
        <v>9014524.0000000019</v>
      </c>
      <c r="P21" s="248" t="s">
        <v>3</v>
      </c>
      <c r="Q21" s="249"/>
      <c r="R21" s="167">
        <v>10979</v>
      </c>
      <c r="S21" s="168">
        <v>200085</v>
      </c>
      <c r="T21" s="167">
        <v>47039</v>
      </c>
      <c r="U21" s="167">
        <v>3437873</v>
      </c>
      <c r="V21" s="169">
        <v>732</v>
      </c>
      <c r="W21" s="168">
        <v>226615</v>
      </c>
      <c r="X21" s="167">
        <v>41274</v>
      </c>
      <c r="Y21" s="167">
        <v>3459516</v>
      </c>
      <c r="Z21" s="169">
        <v>11711</v>
      </c>
      <c r="AA21" s="168">
        <v>426701</v>
      </c>
      <c r="AB21" s="167">
        <v>88314</v>
      </c>
      <c r="AC21" s="168">
        <v>6897389</v>
      </c>
      <c r="AE21" s="170"/>
      <c r="AF21" s="170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</row>
    <row r="22" spans="1:44" ht="15.75" thickBot="1">
      <c r="A22" s="250" t="s">
        <v>22</v>
      </c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2"/>
      <c r="P22" s="250" t="s">
        <v>22</v>
      </c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2"/>
      <c r="AE22" s="171"/>
      <c r="AF22" s="171"/>
      <c r="AG22" s="258" t="s">
        <v>124</v>
      </c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9"/>
    </row>
    <row r="23" spans="1:44">
      <c r="A23" s="6" t="s">
        <v>10</v>
      </c>
      <c r="B23" s="7"/>
      <c r="C23" s="32">
        <f>C7*100/C$20</f>
        <v>81.590683845391482</v>
      </c>
      <c r="D23" s="33">
        <f t="shared" ref="D23:N23" si="10">D7*100/D$20</f>
        <v>86.306141683182375</v>
      </c>
      <c r="E23" s="34">
        <f t="shared" si="10"/>
        <v>56.821062774894529</v>
      </c>
      <c r="F23" s="34">
        <f t="shared" si="10"/>
        <v>88.607210615152368</v>
      </c>
      <c r="G23" s="32">
        <f t="shared" si="10"/>
        <v>88.793103448275858</v>
      </c>
      <c r="H23" s="33">
        <f t="shared" si="10"/>
        <v>98.687805513192188</v>
      </c>
      <c r="I23" s="34">
        <f t="shared" si="10"/>
        <v>60.525870163244342</v>
      </c>
      <c r="J23" s="34">
        <f t="shared" si="10"/>
        <v>89.625332370791853</v>
      </c>
      <c r="K23" s="32">
        <f t="shared" si="10"/>
        <v>82.415533128565158</v>
      </c>
      <c r="L23" s="33">
        <f t="shared" si="10"/>
        <v>95.460824124152865</v>
      </c>
      <c r="M23" s="34">
        <f t="shared" si="10"/>
        <v>59.179919437924141</v>
      </c>
      <c r="N23" s="35">
        <f t="shared" si="10"/>
        <v>89.267054186350308</v>
      </c>
      <c r="P23" s="6" t="s">
        <v>10</v>
      </c>
      <c r="Q23" s="7"/>
      <c r="R23" s="32">
        <f t="shared" ref="R23:AC23" si="11">R7*100/R$20</f>
        <v>73.323837623359452</v>
      </c>
      <c r="S23" s="33">
        <f t="shared" si="11"/>
        <v>80.600637471564511</v>
      </c>
      <c r="T23" s="34">
        <f t="shared" si="11"/>
        <v>45.915142943699976</v>
      </c>
      <c r="U23" s="34">
        <f t="shared" si="11"/>
        <v>86.015807499414095</v>
      </c>
      <c r="V23" s="32">
        <f t="shared" si="11"/>
        <v>86.054827175208587</v>
      </c>
      <c r="W23" s="33">
        <f t="shared" si="11"/>
        <v>98.852058558049535</v>
      </c>
      <c r="X23" s="34">
        <f t="shared" si="11"/>
        <v>54.816967996903159</v>
      </c>
      <c r="Y23" s="34">
        <f t="shared" si="11"/>
        <v>88.556181760054287</v>
      </c>
      <c r="Z23" s="32">
        <f t="shared" si="11"/>
        <v>74.32508436445444</v>
      </c>
      <c r="AA23" s="33">
        <f t="shared" si="11"/>
        <v>92.48649911943609</v>
      </c>
      <c r="AB23" s="34">
        <f t="shared" si="11"/>
        <v>50.382536096312549</v>
      </c>
      <c r="AC23" s="35">
        <f t="shared" si="11"/>
        <v>87.394054306139722</v>
      </c>
      <c r="AE23" s="260" t="s">
        <v>10</v>
      </c>
      <c r="AF23" s="261"/>
      <c r="AG23" s="145">
        <v>61.5</v>
      </c>
      <c r="AH23" s="146">
        <v>73.8</v>
      </c>
      <c r="AI23" s="145">
        <v>33.4</v>
      </c>
      <c r="AJ23" s="145">
        <v>81.7</v>
      </c>
      <c r="AK23" s="147">
        <v>79.400000000000006</v>
      </c>
      <c r="AL23" s="146">
        <v>98</v>
      </c>
      <c r="AM23" s="145">
        <v>39.299999999999997</v>
      </c>
      <c r="AN23" s="145">
        <v>84.3</v>
      </c>
      <c r="AO23" s="147">
        <v>62.6</v>
      </c>
      <c r="AP23" s="146">
        <v>86.7</v>
      </c>
      <c r="AQ23" s="145">
        <v>36.200000000000003</v>
      </c>
      <c r="AR23" s="146">
        <v>83</v>
      </c>
    </row>
    <row r="24" spans="1:44">
      <c r="A24" s="13"/>
      <c r="B24" s="14" t="s">
        <v>11</v>
      </c>
      <c r="C24" s="36">
        <f t="shared" ref="C24:N24" si="12">C8*100/C$20</f>
        <v>76.920218037661044</v>
      </c>
      <c r="D24" s="37">
        <f t="shared" si="12"/>
        <v>82.443181644090075</v>
      </c>
      <c r="E24" s="38">
        <f t="shared" si="12"/>
        <v>49.250186261110052</v>
      </c>
      <c r="F24" s="38">
        <f t="shared" si="12"/>
        <v>83.25603672854399</v>
      </c>
      <c r="G24" s="36">
        <f t="shared" si="12"/>
        <v>86.206896551724142</v>
      </c>
      <c r="H24" s="37">
        <f t="shared" si="12"/>
        <v>98.568194079974361</v>
      </c>
      <c r="I24" s="38">
        <f t="shared" si="12"/>
        <v>54.051290252783573</v>
      </c>
      <c r="J24" s="38">
        <f t="shared" si="12"/>
        <v>83.987500173236072</v>
      </c>
      <c r="K24" s="36">
        <f t="shared" si="12"/>
        <v>77.983764809126811</v>
      </c>
      <c r="L24" s="37">
        <f t="shared" si="12"/>
        <v>94.365599360635656</v>
      </c>
      <c r="M24" s="38">
        <f t="shared" si="12"/>
        <v>52.307056687429728</v>
      </c>
      <c r="N24" s="39">
        <f t="shared" si="12"/>
        <v>83.73009736900562</v>
      </c>
      <c r="P24" s="13"/>
      <c r="Q24" s="14" t="s">
        <v>11</v>
      </c>
      <c r="R24" s="36">
        <f t="shared" ref="R24:AC24" si="13">R8*100/R$20</f>
        <v>69.132159934886559</v>
      </c>
      <c r="S24" s="37">
        <f t="shared" si="13"/>
        <v>76.952287135362553</v>
      </c>
      <c r="T24" s="38">
        <f t="shared" si="13"/>
        <v>41.0135422563812</v>
      </c>
      <c r="U24" s="38">
        <f t="shared" si="13"/>
        <v>82.706240284503451</v>
      </c>
      <c r="V24" s="36">
        <f t="shared" si="13"/>
        <v>82.836710369487491</v>
      </c>
      <c r="W24" s="37">
        <f t="shared" si="13"/>
        <v>98.603983426878457</v>
      </c>
      <c r="X24" s="38">
        <f t="shared" si="13"/>
        <v>50.549612975778956</v>
      </c>
      <c r="Y24" s="38">
        <f t="shared" si="13"/>
        <v>85.766308422237742</v>
      </c>
      <c r="Z24" s="36">
        <f t="shared" si="13"/>
        <v>70.209973753280835</v>
      </c>
      <c r="AA24" s="37">
        <f t="shared" si="13"/>
        <v>91.052507898624441</v>
      </c>
      <c r="AB24" s="38">
        <f t="shared" si="13"/>
        <v>45.799232469349128</v>
      </c>
      <c r="AC24" s="39">
        <f t="shared" si="13"/>
        <v>84.36644020249993</v>
      </c>
      <c r="AE24" s="148"/>
      <c r="AF24" s="149" t="s">
        <v>11</v>
      </c>
      <c r="AG24" s="145">
        <v>57.1</v>
      </c>
      <c r="AH24" s="146">
        <v>69.8</v>
      </c>
      <c r="AI24" s="145">
        <v>29.3</v>
      </c>
      <c r="AJ24" s="145">
        <v>78.599999999999994</v>
      </c>
      <c r="AK24" s="147">
        <v>76.8</v>
      </c>
      <c r="AL24" s="146">
        <v>97.7</v>
      </c>
      <c r="AM24" s="145">
        <v>36</v>
      </c>
      <c r="AN24" s="145">
        <v>81.7</v>
      </c>
      <c r="AO24" s="147">
        <v>58.3</v>
      </c>
      <c r="AP24" s="146">
        <v>84.6</v>
      </c>
      <c r="AQ24" s="145">
        <v>32.4</v>
      </c>
      <c r="AR24" s="146">
        <v>80.2</v>
      </c>
    </row>
    <row r="25" spans="1:44">
      <c r="A25" s="13"/>
      <c r="B25" s="14" t="s">
        <v>12</v>
      </c>
      <c r="C25" s="36">
        <f t="shared" ref="C25:N25" si="14">C9*100/C$20</f>
        <v>15.708622398414272</v>
      </c>
      <c r="D25" s="37">
        <f t="shared" si="14"/>
        <v>21.06602167812024</v>
      </c>
      <c r="E25" s="38">
        <f t="shared" si="14"/>
        <v>6.8660995439889767</v>
      </c>
      <c r="F25" s="38">
        <f t="shared" si="14"/>
        <v>4.7464843298346322</v>
      </c>
      <c r="G25" s="36">
        <f t="shared" si="14"/>
        <v>24.808429118773947</v>
      </c>
      <c r="H25" s="37">
        <f t="shared" si="14"/>
        <v>86.465712369071454</v>
      </c>
      <c r="I25" s="38">
        <f t="shared" si="14"/>
        <v>5.7248478721732372</v>
      </c>
      <c r="J25" s="38">
        <f t="shared" si="14"/>
        <v>4.9581225759759535</v>
      </c>
      <c r="K25" s="36">
        <f t="shared" si="14"/>
        <v>16.750767880649409</v>
      </c>
      <c r="L25" s="37">
        <f t="shared" si="14"/>
        <v>69.420863824797848</v>
      </c>
      <c r="M25" s="38">
        <f t="shared" si="14"/>
        <v>6.1394628182251232</v>
      </c>
      <c r="N25" s="39">
        <f t="shared" si="14"/>
        <v>4.8836468404699591</v>
      </c>
      <c r="P25" s="13"/>
      <c r="Q25" s="14" t="s">
        <v>12</v>
      </c>
      <c r="R25" s="36">
        <f t="shared" ref="R25:AC25" si="15">R9*100/R$20</f>
        <v>10.041713297385288</v>
      </c>
      <c r="S25" s="37">
        <f t="shared" si="15"/>
        <v>15.367032565176874</v>
      </c>
      <c r="T25" s="38">
        <f t="shared" si="15"/>
        <v>4.1358442392719788</v>
      </c>
      <c r="U25" s="38">
        <f t="shared" si="15"/>
        <v>2.6927580565939122</v>
      </c>
      <c r="V25" s="36">
        <f t="shared" si="15"/>
        <v>23.122765196662694</v>
      </c>
      <c r="W25" s="37">
        <f t="shared" si="15"/>
        <v>81.956146197298693</v>
      </c>
      <c r="X25" s="38">
        <f t="shared" si="15"/>
        <v>3.7976234987485795</v>
      </c>
      <c r="Y25" s="38">
        <f t="shared" si="15"/>
        <v>2.4471839717030259</v>
      </c>
      <c r="Z25" s="36">
        <f t="shared" si="15"/>
        <v>11.070491188601425</v>
      </c>
      <c r="AA25" s="37">
        <f t="shared" si="15"/>
        <v>58.731819785601672</v>
      </c>
      <c r="AB25" s="38">
        <f t="shared" si="15"/>
        <v>3.9661076952200203</v>
      </c>
      <c r="AC25" s="39">
        <f t="shared" si="15"/>
        <v>2.559525050906736</v>
      </c>
      <c r="AE25" s="148"/>
      <c r="AF25" s="149" t="s">
        <v>12</v>
      </c>
      <c r="AG25" s="145">
        <v>9.3000000000000007</v>
      </c>
      <c r="AH25" s="146">
        <v>14.8</v>
      </c>
      <c r="AI25" s="145">
        <v>3.8</v>
      </c>
      <c r="AJ25" s="145">
        <v>2.8</v>
      </c>
      <c r="AK25" s="147">
        <v>23.5</v>
      </c>
      <c r="AL25" s="146">
        <v>74.3</v>
      </c>
      <c r="AM25" s="145">
        <v>3.2</v>
      </c>
      <c r="AN25" s="145">
        <v>2.5</v>
      </c>
      <c r="AO25" s="147">
        <v>10.199999999999999</v>
      </c>
      <c r="AP25" s="146">
        <v>46.4</v>
      </c>
      <c r="AQ25" s="145">
        <v>3.5</v>
      </c>
      <c r="AR25" s="146">
        <v>2.7</v>
      </c>
    </row>
    <row r="26" spans="1:44">
      <c r="A26" s="13"/>
      <c r="B26" s="14" t="s">
        <v>13</v>
      </c>
      <c r="C26" s="36">
        <f t="shared" ref="C26:N26" si="16">C10*100/C$20</f>
        <v>0.6937561942517344</v>
      </c>
      <c r="D26" s="37">
        <f t="shared" si="16"/>
        <v>0.72505986076794626</v>
      </c>
      <c r="E26" s="38">
        <f t="shared" si="16"/>
        <v>0.25927791814267037</v>
      </c>
      <c r="F26" s="38">
        <f t="shared" si="16"/>
        <v>0.13562609438026074</v>
      </c>
      <c r="G26" s="36">
        <f t="shared" si="16"/>
        <v>1.1494252873563218</v>
      </c>
      <c r="H26" s="37">
        <f t="shared" si="16"/>
        <v>6.3607351565072445</v>
      </c>
      <c r="I26" s="38">
        <f t="shared" si="16"/>
        <v>3.7288419201926708E-2</v>
      </c>
      <c r="J26" s="38">
        <f t="shared" si="16"/>
        <v>1.1352010636467754E-2</v>
      </c>
      <c r="K26" s="36">
        <f t="shared" si="16"/>
        <v>0.74594120228170246</v>
      </c>
      <c r="L26" s="37">
        <f t="shared" si="16"/>
        <v>4.8919326156127889</v>
      </c>
      <c r="M26" s="38">
        <f t="shared" si="16"/>
        <v>0.11793685670297745</v>
      </c>
      <c r="N26" s="39">
        <f t="shared" si="16"/>
        <v>5.5084199689727283E-2</v>
      </c>
      <c r="P26" s="13"/>
      <c r="Q26" s="14" t="s">
        <v>13</v>
      </c>
      <c r="R26" s="36">
        <f t="shared" ref="R26:AC26" si="17">R10*100/R$20</f>
        <v>0.67148234815342356</v>
      </c>
      <c r="S26" s="37">
        <f t="shared" si="17"/>
        <v>0.71984130373114985</v>
      </c>
      <c r="T26" s="38">
        <f t="shared" si="17"/>
        <v>0.30774612234961163</v>
      </c>
      <c r="U26" s="38">
        <f t="shared" si="17"/>
        <v>0.18341161105544751</v>
      </c>
      <c r="V26" s="36">
        <f t="shared" si="17"/>
        <v>1.9070321811680573</v>
      </c>
      <c r="W26" s="37">
        <f t="shared" si="17"/>
        <v>28.028765259724405</v>
      </c>
      <c r="X26" s="38">
        <f t="shared" si="17"/>
        <v>0.18121802467974507</v>
      </c>
      <c r="Y26" s="38">
        <f t="shared" si="17"/>
        <v>9.6620900724714243E-2</v>
      </c>
      <c r="Z26" s="36">
        <f t="shared" si="17"/>
        <v>0.76865391826021745</v>
      </c>
      <c r="AA26" s="37">
        <f t="shared" si="17"/>
        <v>18.504214934425388</v>
      </c>
      <c r="AB26" s="38">
        <f t="shared" si="17"/>
        <v>0.24424782242064708</v>
      </c>
      <c r="AC26" s="39">
        <f t="shared" si="17"/>
        <v>0.13632444708117697</v>
      </c>
      <c r="AE26" s="148"/>
      <c r="AF26" s="149" t="s">
        <v>13</v>
      </c>
      <c r="AG26" s="145">
        <v>0.6</v>
      </c>
      <c r="AH26" s="146">
        <v>1</v>
      </c>
      <c r="AI26" s="145">
        <v>0.3</v>
      </c>
      <c r="AJ26" s="145">
        <v>0.2</v>
      </c>
      <c r="AK26" s="147">
        <v>1</v>
      </c>
      <c r="AL26" s="146">
        <v>12.3</v>
      </c>
      <c r="AM26" s="145">
        <v>0</v>
      </c>
      <c r="AN26" s="145">
        <v>0</v>
      </c>
      <c r="AO26" s="147">
        <v>0.6</v>
      </c>
      <c r="AP26" s="146">
        <v>7</v>
      </c>
      <c r="AQ26" s="145">
        <v>0.1</v>
      </c>
      <c r="AR26" s="146">
        <v>0.1</v>
      </c>
    </row>
    <row r="27" spans="1:44">
      <c r="A27" s="13"/>
      <c r="B27" s="14" t="s">
        <v>14</v>
      </c>
      <c r="C27" s="36">
        <f t="shared" ref="C27:N27" si="18">C11*100/C$20</f>
        <v>1.288404360753221</v>
      </c>
      <c r="D27" s="37">
        <f t="shared" si="18"/>
        <v>1.69885742554826</v>
      </c>
      <c r="E27" s="38">
        <f t="shared" si="18"/>
        <v>0.44549905165269671</v>
      </c>
      <c r="F27" s="38">
        <f t="shared" si="18"/>
        <v>0.46275367619620628</v>
      </c>
      <c r="G27" s="36">
        <f t="shared" si="18"/>
        <v>4.8850574712643677</v>
      </c>
      <c r="H27" s="37">
        <f t="shared" si="18"/>
        <v>51.200715004450437</v>
      </c>
      <c r="I27" s="38">
        <f t="shared" si="18"/>
        <v>0.71244361908559195</v>
      </c>
      <c r="J27" s="38">
        <f t="shared" si="18"/>
        <v>0.66835761094338164</v>
      </c>
      <c r="K27" s="36">
        <f t="shared" si="18"/>
        <v>1.700307152259763</v>
      </c>
      <c r="L27" s="37">
        <f t="shared" si="18"/>
        <v>38.299252380112186</v>
      </c>
      <c r="M27" s="38">
        <f t="shared" si="18"/>
        <v>0.61546307556626279</v>
      </c>
      <c r="N27" s="39">
        <f t="shared" si="18"/>
        <v>0.59600535636555141</v>
      </c>
      <c r="P27" s="13"/>
      <c r="Q27" s="14" t="s">
        <v>14</v>
      </c>
      <c r="R27" s="36">
        <f t="shared" ref="R27:AC27" si="19">R11*100/R$20</f>
        <v>0.98687557228609213</v>
      </c>
      <c r="S27" s="37">
        <f t="shared" si="19"/>
        <v>1.2909262557693808</v>
      </c>
      <c r="T27" s="38">
        <f t="shared" si="19"/>
        <v>0.45801032569708061</v>
      </c>
      <c r="U27" s="38">
        <f t="shared" si="19"/>
        <v>0.43339754726133717</v>
      </c>
      <c r="V27" s="36">
        <f t="shared" si="19"/>
        <v>4.2908224076281289</v>
      </c>
      <c r="W27" s="37">
        <f t="shared" si="19"/>
        <v>29.510339653731975</v>
      </c>
      <c r="X27" s="38">
        <f t="shared" si="19"/>
        <v>0.288513497695846</v>
      </c>
      <c r="Y27" s="38">
        <f t="shared" si="19"/>
        <v>0.24606846538881452</v>
      </c>
      <c r="Z27" s="36">
        <f t="shared" si="19"/>
        <v>1.246719160104987</v>
      </c>
      <c r="AA27" s="37">
        <f t="shared" si="19"/>
        <v>19.66823736173281</v>
      </c>
      <c r="AB27" s="38">
        <f t="shared" si="19"/>
        <v>0.37294810932271932</v>
      </c>
      <c r="AC27" s="39">
        <f t="shared" si="19"/>
        <v>0.33176460565194565</v>
      </c>
      <c r="AE27" s="148"/>
      <c r="AF27" s="149" t="s">
        <v>14</v>
      </c>
      <c r="AG27" s="145">
        <v>0.4</v>
      </c>
      <c r="AH27" s="146">
        <v>0.5</v>
      </c>
      <c r="AI27" s="145">
        <v>0.1</v>
      </c>
      <c r="AJ27" s="145">
        <v>0.1</v>
      </c>
      <c r="AK27" s="147">
        <v>1</v>
      </c>
      <c r="AL27" s="146">
        <v>6.9</v>
      </c>
      <c r="AM27" s="145">
        <v>0.1</v>
      </c>
      <c r="AN27" s="145">
        <v>0.1</v>
      </c>
      <c r="AO27" s="147">
        <v>0.4</v>
      </c>
      <c r="AP27" s="146">
        <v>3.9</v>
      </c>
      <c r="AQ27" s="145">
        <v>0.1</v>
      </c>
      <c r="AR27" s="146">
        <v>0.1</v>
      </c>
    </row>
    <row r="28" spans="1:44">
      <c r="A28" s="13" t="s">
        <v>15</v>
      </c>
      <c r="B28" s="14"/>
      <c r="C28" s="36">
        <f t="shared" ref="C28:N28" si="20">C12*100/C$20</f>
        <v>0.26015857284440042</v>
      </c>
      <c r="D28" s="37">
        <f t="shared" si="20"/>
        <v>0.32012511680262734</v>
      </c>
      <c r="E28" s="38">
        <f t="shared" si="20"/>
        <v>0.15006245239719357</v>
      </c>
      <c r="F28" s="38">
        <f t="shared" si="20"/>
        <v>5.6005662287414555E-2</v>
      </c>
      <c r="G28" s="36">
        <f t="shared" si="20"/>
        <v>0.76628352490421459</v>
      </c>
      <c r="H28" s="37">
        <f t="shared" si="20"/>
        <v>10.620777656591265</v>
      </c>
      <c r="I28" s="38">
        <f t="shared" si="20"/>
        <v>3.7435639490559551E-2</v>
      </c>
      <c r="J28" s="38">
        <f t="shared" si="20"/>
        <v>1.8802176338562123E-2</v>
      </c>
      <c r="K28" s="36">
        <f t="shared" si="20"/>
        <v>0.31812198332602021</v>
      </c>
      <c r="L28" s="37">
        <f t="shared" si="20"/>
        <v>7.9361615583659413</v>
      </c>
      <c r="M28" s="38">
        <f t="shared" si="20"/>
        <v>7.8352784332928013E-2</v>
      </c>
      <c r="N28" s="39">
        <f t="shared" si="20"/>
        <v>3.1894124651049773E-2</v>
      </c>
      <c r="P28" s="13" t="s">
        <v>15</v>
      </c>
      <c r="Q28" s="14"/>
      <c r="R28" s="36">
        <f t="shared" ref="R28:AC28" si="21">R12*100/R$20</f>
        <v>0.18313154949638824</v>
      </c>
      <c r="S28" s="37">
        <f t="shared" si="21"/>
        <v>0.1470656542022451</v>
      </c>
      <c r="T28" s="38">
        <f t="shared" si="21"/>
        <v>0.1362112492779422</v>
      </c>
      <c r="U28" s="38">
        <f t="shared" si="21"/>
        <v>2.4322156380087903E-2</v>
      </c>
      <c r="V28" s="36">
        <f t="shared" si="21"/>
        <v>0.35756853396901073</v>
      </c>
      <c r="W28" s="37">
        <f t="shared" si="21"/>
        <v>5.3968208697625384</v>
      </c>
      <c r="X28" s="38">
        <f t="shared" si="21"/>
        <v>2.6208459337342328E-2</v>
      </c>
      <c r="Y28" s="38">
        <f t="shared" si="21"/>
        <v>5.6842439135893E-3</v>
      </c>
      <c r="Z28" s="36">
        <f t="shared" si="21"/>
        <v>0.19685039370078741</v>
      </c>
      <c r="AA28" s="37">
        <f t="shared" si="21"/>
        <v>3.5658604911449254</v>
      </c>
      <c r="AB28" s="38">
        <f t="shared" si="21"/>
        <v>8.1006197773128549E-2</v>
      </c>
      <c r="AC28" s="39">
        <f t="shared" si="21"/>
        <v>1.4210400904140915E-2</v>
      </c>
      <c r="AE28" s="262" t="s">
        <v>15</v>
      </c>
      <c r="AF28" s="263"/>
      <c r="AG28" s="145">
        <v>0.5</v>
      </c>
      <c r="AH28" s="146">
        <v>0.5</v>
      </c>
      <c r="AI28" s="145">
        <v>0.3</v>
      </c>
      <c r="AJ28" s="145">
        <v>0.1</v>
      </c>
      <c r="AK28" s="147">
        <v>0.8</v>
      </c>
      <c r="AL28" s="146">
        <v>0.7</v>
      </c>
      <c r="AM28" s="145">
        <v>0</v>
      </c>
      <c r="AN28" s="145">
        <v>0</v>
      </c>
      <c r="AO28" s="147">
        <v>0.5</v>
      </c>
      <c r="AP28" s="146">
        <v>0.6</v>
      </c>
      <c r="AQ28" s="145">
        <v>0.1</v>
      </c>
      <c r="AR28" s="146">
        <v>0</v>
      </c>
    </row>
    <row r="29" spans="1:44">
      <c r="A29" s="13" t="s">
        <v>16</v>
      </c>
      <c r="B29" s="14"/>
      <c r="C29" s="36">
        <f t="shared" ref="C29:N29" si="22">C13*100/C$20</f>
        <v>0.42120911793855303</v>
      </c>
      <c r="D29" s="37">
        <f t="shared" si="22"/>
        <v>0.36285770420167979</v>
      </c>
      <c r="E29" s="38">
        <f t="shared" si="22"/>
        <v>0.38614311294027731</v>
      </c>
      <c r="F29" s="38">
        <f t="shared" si="22"/>
        <v>0.16972190754756813</v>
      </c>
      <c r="G29" s="36">
        <f t="shared" si="22"/>
        <v>1.053639846743295</v>
      </c>
      <c r="H29" s="37">
        <f t="shared" si="22"/>
        <v>18.767669655728643</v>
      </c>
      <c r="I29" s="38">
        <f t="shared" si="22"/>
        <v>0.19111003420041667</v>
      </c>
      <c r="J29" s="38">
        <f t="shared" si="22"/>
        <v>0.12350849991565964</v>
      </c>
      <c r="K29" s="36">
        <f t="shared" si="22"/>
        <v>0.49363756033347961</v>
      </c>
      <c r="L29" s="37">
        <f t="shared" si="22"/>
        <v>13.970900299707534</v>
      </c>
      <c r="M29" s="38">
        <f t="shared" si="22"/>
        <v>0.26196524643542324</v>
      </c>
      <c r="N29" s="39">
        <f t="shared" si="22"/>
        <v>0.13977104974479818</v>
      </c>
      <c r="P29" s="13" t="s">
        <v>16</v>
      </c>
      <c r="Q29" s="14"/>
      <c r="R29" s="36">
        <f t="shared" ref="R29:AC29" si="23">R13*100/R$20</f>
        <v>0.36626309899277648</v>
      </c>
      <c r="S29" s="37">
        <f t="shared" si="23"/>
        <v>0.47797586427753486</v>
      </c>
      <c r="T29" s="38">
        <f t="shared" si="23"/>
        <v>0.42837450859874565</v>
      </c>
      <c r="U29" s="38">
        <f t="shared" si="23"/>
        <v>0.12134403841072769</v>
      </c>
      <c r="V29" s="36">
        <f t="shared" si="23"/>
        <v>0.35756853396901073</v>
      </c>
      <c r="W29" s="37">
        <f t="shared" si="23"/>
        <v>0.28724024456644393</v>
      </c>
      <c r="X29" s="38">
        <f t="shared" si="23"/>
        <v>1.5186210083319851E-2</v>
      </c>
      <c r="Y29" s="38">
        <f t="shared" si="23"/>
        <v>6.1954169274012882E-3</v>
      </c>
      <c r="Z29" s="36">
        <f t="shared" si="23"/>
        <v>0.36557930258717658</v>
      </c>
      <c r="AA29" s="37">
        <f t="shared" si="23"/>
        <v>0.35376322480883077</v>
      </c>
      <c r="AB29" s="38">
        <f t="shared" si="23"/>
        <v>0.2210153924068059</v>
      </c>
      <c r="AC29" s="39">
        <f t="shared" si="23"/>
        <v>5.8871660888583789E-2</v>
      </c>
      <c r="AE29" s="150" t="s">
        <v>16</v>
      </c>
      <c r="AF29" s="151"/>
      <c r="AG29" s="152"/>
      <c r="AH29" s="153"/>
      <c r="AI29" s="152"/>
      <c r="AJ29" s="152"/>
      <c r="AK29" s="154"/>
      <c r="AL29" s="153"/>
      <c r="AM29" s="152"/>
      <c r="AN29" s="152"/>
      <c r="AO29" s="154"/>
      <c r="AP29" s="153"/>
      <c r="AQ29" s="152"/>
      <c r="AR29" s="153"/>
    </row>
    <row r="30" spans="1:44">
      <c r="A30" s="13" t="s">
        <v>17</v>
      </c>
      <c r="B30" s="14"/>
      <c r="C30" s="36">
        <f t="shared" ref="C30:N30" si="24">C14*100/C$20</f>
        <v>56.26858275520317</v>
      </c>
      <c r="D30" s="37">
        <f t="shared" si="24"/>
        <v>65.497923756682312</v>
      </c>
      <c r="E30" s="38">
        <f t="shared" si="24"/>
        <v>40.560827435483645</v>
      </c>
      <c r="F30" s="38">
        <f t="shared" si="24"/>
        <v>9.9570361217456416</v>
      </c>
      <c r="G30" s="36">
        <f t="shared" si="24"/>
        <v>66.283524904214559</v>
      </c>
      <c r="H30" s="37">
        <f t="shared" si="24"/>
        <v>96.998055512094083</v>
      </c>
      <c r="I30" s="38">
        <f t="shared" si="24"/>
        <v>37.717072785268272</v>
      </c>
      <c r="J30" s="38">
        <f t="shared" si="24"/>
        <v>9.5404645534417902</v>
      </c>
      <c r="K30" s="36">
        <f t="shared" si="24"/>
        <v>57.415533128565158</v>
      </c>
      <c r="L30" s="37">
        <f t="shared" si="24"/>
        <v>88.788307587858952</v>
      </c>
      <c r="M30" s="38">
        <f t="shared" si="24"/>
        <v>38.750204398567853</v>
      </c>
      <c r="N30" s="39">
        <f t="shared" si="24"/>
        <v>9.6870565542070874</v>
      </c>
      <c r="P30" s="13" t="s">
        <v>17</v>
      </c>
      <c r="Q30" s="14"/>
      <c r="R30" s="36">
        <f t="shared" ref="R30:AC30" si="25">R14*100/R$20</f>
        <v>64.553871197476852</v>
      </c>
      <c r="S30" s="37">
        <f t="shared" si="25"/>
        <v>71.937191465854639</v>
      </c>
      <c r="T30" s="38">
        <f t="shared" si="25"/>
        <v>52.15304889936656</v>
      </c>
      <c r="U30" s="38">
        <f t="shared" si="25"/>
        <v>12.791089145471592</v>
      </c>
      <c r="V30" s="36">
        <f t="shared" si="25"/>
        <v>72.705601907032175</v>
      </c>
      <c r="W30" s="37">
        <f t="shared" si="25"/>
        <v>97.837548948779101</v>
      </c>
      <c r="X30" s="38">
        <f t="shared" si="25"/>
        <v>43.781420263856248</v>
      </c>
      <c r="Y30" s="38">
        <f t="shared" si="25"/>
        <v>10.817433763615169</v>
      </c>
      <c r="Z30" s="36">
        <f t="shared" si="25"/>
        <v>65.194975628046492</v>
      </c>
      <c r="AA30" s="37">
        <f t="shared" si="25"/>
        <v>88.804265224862547</v>
      </c>
      <c r="AB30" s="38">
        <f t="shared" si="25"/>
        <v>47.95173554856806</v>
      </c>
      <c r="AC30" s="39">
        <f t="shared" si="25"/>
        <v>11.720308249220922</v>
      </c>
      <c r="AE30" s="262" t="s">
        <v>17</v>
      </c>
      <c r="AF30" s="263"/>
      <c r="AG30" s="145">
        <v>67.900000000000006</v>
      </c>
      <c r="AH30" s="146">
        <v>73.900000000000006</v>
      </c>
      <c r="AI30" s="145">
        <v>65.099999999999994</v>
      </c>
      <c r="AJ30" s="145">
        <v>16.5</v>
      </c>
      <c r="AK30" s="147">
        <v>78</v>
      </c>
      <c r="AL30" s="146">
        <v>97.2</v>
      </c>
      <c r="AM30" s="145">
        <v>60.1</v>
      </c>
      <c r="AN30" s="145">
        <v>15.2</v>
      </c>
      <c r="AO30" s="147">
        <v>68.599999999999994</v>
      </c>
      <c r="AP30" s="146">
        <v>86.3</v>
      </c>
      <c r="AQ30" s="145">
        <v>62.8</v>
      </c>
      <c r="AR30" s="146">
        <v>15.9</v>
      </c>
    </row>
    <row r="31" spans="1:44">
      <c r="A31" s="13"/>
      <c r="B31" s="155" t="s">
        <v>123</v>
      </c>
      <c r="C31" s="156"/>
      <c r="D31" s="157"/>
      <c r="E31" s="158"/>
      <c r="F31" s="158"/>
      <c r="G31" s="156"/>
      <c r="H31" s="157"/>
      <c r="I31" s="158"/>
      <c r="J31" s="158"/>
      <c r="K31" s="156"/>
      <c r="L31" s="157"/>
      <c r="M31" s="158"/>
      <c r="N31" s="159"/>
      <c r="P31" s="13"/>
      <c r="Q31" s="155" t="s">
        <v>123</v>
      </c>
      <c r="R31" s="156"/>
      <c r="S31" s="157"/>
      <c r="T31" s="158"/>
      <c r="U31" s="158"/>
      <c r="V31" s="156"/>
      <c r="W31" s="157"/>
      <c r="X31" s="158"/>
      <c r="Y31" s="158"/>
      <c r="Z31" s="156"/>
      <c r="AA31" s="157"/>
      <c r="AB31" s="158"/>
      <c r="AC31" s="159"/>
      <c r="AE31" s="148"/>
      <c r="AF31" s="160" t="s">
        <v>123</v>
      </c>
      <c r="AG31" s="147">
        <v>11.3</v>
      </c>
      <c r="AH31" s="146">
        <v>21.2</v>
      </c>
      <c r="AI31" s="145">
        <v>10.4</v>
      </c>
      <c r="AJ31" s="145">
        <v>0.5</v>
      </c>
      <c r="AK31" s="147">
        <v>31</v>
      </c>
      <c r="AL31" s="146">
        <v>86.8</v>
      </c>
      <c r="AM31" s="145">
        <v>16.100000000000001</v>
      </c>
      <c r="AN31" s="145">
        <v>0.5</v>
      </c>
      <c r="AO31" s="147">
        <v>12.6</v>
      </c>
      <c r="AP31" s="146">
        <v>56</v>
      </c>
      <c r="AQ31" s="145">
        <v>13.1</v>
      </c>
      <c r="AR31" s="146">
        <v>0.5</v>
      </c>
    </row>
    <row r="32" spans="1:44">
      <c r="A32" s="13"/>
      <c r="B32" s="14" t="s">
        <v>18</v>
      </c>
      <c r="C32" s="36">
        <f t="shared" ref="C32:N32" si="26">C16*100/C$20</f>
        <v>42.443012884043604</v>
      </c>
      <c r="D32" s="37">
        <f t="shared" si="26"/>
        <v>53.114167926353232</v>
      </c>
      <c r="E32" s="38">
        <f t="shared" si="26"/>
        <v>25.135592951540961</v>
      </c>
      <c r="F32" s="38">
        <f t="shared" si="26"/>
        <v>7.7809047646730942</v>
      </c>
      <c r="G32" s="36">
        <f t="shared" si="26"/>
        <v>57.662835249042146</v>
      </c>
      <c r="H32" s="37">
        <f t="shared" si="26"/>
        <v>95.879005918718917</v>
      </c>
      <c r="I32" s="38">
        <f t="shared" si="26"/>
        <v>27.686641146640497</v>
      </c>
      <c r="J32" s="38">
        <f t="shared" si="26"/>
        <v>8.3079830877346197</v>
      </c>
      <c r="K32" s="36">
        <f t="shared" si="26"/>
        <v>44.186046511627907</v>
      </c>
      <c r="L32" s="37">
        <f t="shared" si="26"/>
        <v>84.733384603095089</v>
      </c>
      <c r="M32" s="38">
        <f t="shared" si="26"/>
        <v>26.75984933033223</v>
      </c>
      <c r="N32" s="39">
        <f t="shared" si="26"/>
        <v>8.1225036363831808</v>
      </c>
      <c r="P32" s="13"/>
      <c r="Q32" s="14" t="s">
        <v>18</v>
      </c>
      <c r="R32" s="36">
        <f t="shared" ref="R32:AC32" si="27">R16*100/R$20</f>
        <v>39.637806490996034</v>
      </c>
      <c r="S32" s="37">
        <f t="shared" si="27"/>
        <v>48.203405752546281</v>
      </c>
      <c r="T32" s="38">
        <f t="shared" si="27"/>
        <v>23.927216278476497</v>
      </c>
      <c r="U32" s="38">
        <f t="shared" si="27"/>
        <v>8.6066250475408239</v>
      </c>
      <c r="V32" s="36">
        <f t="shared" si="27"/>
        <v>58.641239570917762</v>
      </c>
      <c r="W32" s="37">
        <f t="shared" si="27"/>
        <v>95.641969370271312</v>
      </c>
      <c r="X32" s="38">
        <f t="shared" si="27"/>
        <v>25.272368803667245</v>
      </c>
      <c r="Y32" s="38">
        <f t="shared" si="27"/>
        <v>8.4785193549064779</v>
      </c>
      <c r="Z32" s="36">
        <f t="shared" si="27"/>
        <v>41.132358455193099</v>
      </c>
      <c r="AA32" s="37">
        <f t="shared" si="27"/>
        <v>79.096792150362546</v>
      </c>
      <c r="AB32" s="38">
        <f t="shared" si="27"/>
        <v>24.602282924286918</v>
      </c>
      <c r="AC32" s="39">
        <f t="shared" si="27"/>
        <v>8.5371229806476734</v>
      </c>
      <c r="AE32" s="148"/>
      <c r="AF32" s="160" t="s">
        <v>18</v>
      </c>
      <c r="AG32" s="147">
        <v>37</v>
      </c>
      <c r="AH32" s="146">
        <v>48.5</v>
      </c>
      <c r="AI32" s="145">
        <v>22.8</v>
      </c>
      <c r="AJ32" s="145">
        <v>10.3</v>
      </c>
      <c r="AK32" s="147">
        <v>60.9</v>
      </c>
      <c r="AL32" s="146">
        <v>95.1</v>
      </c>
      <c r="AM32" s="145">
        <v>27.7</v>
      </c>
      <c r="AN32" s="145">
        <v>11.7</v>
      </c>
      <c r="AO32" s="147">
        <v>38.5</v>
      </c>
      <c r="AP32" s="146">
        <v>73.2</v>
      </c>
      <c r="AQ32" s="145">
        <v>25.1</v>
      </c>
      <c r="AR32" s="146">
        <v>11</v>
      </c>
    </row>
    <row r="33" spans="1:44">
      <c r="A33" s="13"/>
      <c r="B33" s="14" t="s">
        <v>19</v>
      </c>
      <c r="C33" s="36">
        <f t="shared" ref="C33:N33" si="28">C17*100/C$20</f>
        <v>26.845887016848366</v>
      </c>
      <c r="D33" s="37">
        <f t="shared" si="28"/>
        <v>35.787306780850592</v>
      </c>
      <c r="E33" s="38">
        <f t="shared" si="28"/>
        <v>15.425234483942674</v>
      </c>
      <c r="F33" s="38">
        <f t="shared" si="28"/>
        <v>2.1761313570725442</v>
      </c>
      <c r="G33" s="36">
        <f t="shared" si="28"/>
        <v>38.409961685823752</v>
      </c>
      <c r="H33" s="37">
        <f t="shared" si="28"/>
        <v>90.235115883508911</v>
      </c>
      <c r="I33" s="38">
        <f t="shared" si="28"/>
        <v>10.030431638627777</v>
      </c>
      <c r="J33" s="38">
        <f t="shared" si="28"/>
        <v>1.2324814657071781</v>
      </c>
      <c r="K33" s="36">
        <f t="shared" si="28"/>
        <v>28.170250109697236</v>
      </c>
      <c r="L33" s="37">
        <f t="shared" si="28"/>
        <v>76.044610547514409</v>
      </c>
      <c r="M33" s="38">
        <f t="shared" si="28"/>
        <v>11.990355068235621</v>
      </c>
      <c r="N33" s="39">
        <f t="shared" si="28"/>
        <v>1.5645529178239126</v>
      </c>
      <c r="P33" s="13"/>
      <c r="Q33" s="14" t="s">
        <v>19</v>
      </c>
      <c r="R33" s="36">
        <f t="shared" ref="R33:AC33" si="29">R17*100/R$20</f>
        <v>41.296164411435548</v>
      </c>
      <c r="S33" s="37">
        <f t="shared" si="29"/>
        <v>50.029415038028425</v>
      </c>
      <c r="T33" s="38">
        <f t="shared" si="29"/>
        <v>28.225832620890088</v>
      </c>
      <c r="U33" s="38">
        <f t="shared" si="29"/>
        <v>4.1844640979307703</v>
      </c>
      <c r="V33" s="36">
        <f t="shared" si="29"/>
        <v>53.039332538736588</v>
      </c>
      <c r="W33" s="37">
        <f t="shared" si="29"/>
        <v>93.897430344637968</v>
      </c>
      <c r="X33" s="38">
        <f t="shared" si="29"/>
        <v>18.509051460188946</v>
      </c>
      <c r="Y33" s="38">
        <f t="shared" si="29"/>
        <v>2.3389144087086877</v>
      </c>
      <c r="Z33" s="36">
        <f t="shared" si="29"/>
        <v>42.219722534683164</v>
      </c>
      <c r="AA33" s="37">
        <f t="shared" si="29"/>
        <v>78.597555471058655</v>
      </c>
      <c r="AB33" s="38">
        <f t="shared" si="29"/>
        <v>23.349452624281234</v>
      </c>
      <c r="AC33" s="39">
        <f t="shared" si="29"/>
        <v>3.1831852685732498</v>
      </c>
      <c r="AE33" s="148"/>
      <c r="AF33" s="160" t="s">
        <v>19</v>
      </c>
      <c r="AG33" s="147">
        <v>43.7</v>
      </c>
      <c r="AH33" s="146">
        <v>49.5</v>
      </c>
      <c r="AI33" s="145">
        <v>31.9</v>
      </c>
      <c r="AJ33" s="145">
        <v>5.7</v>
      </c>
      <c r="AK33" s="147">
        <v>51</v>
      </c>
      <c r="AL33" s="146">
        <v>91.8</v>
      </c>
      <c r="AM33" s="145">
        <v>16.3</v>
      </c>
      <c r="AN33" s="145">
        <v>3.1</v>
      </c>
      <c r="AO33" s="147">
        <v>44.2</v>
      </c>
      <c r="AP33" s="146">
        <v>72</v>
      </c>
      <c r="AQ33" s="145">
        <v>24.6</v>
      </c>
      <c r="AR33" s="146">
        <v>4.4000000000000004</v>
      </c>
    </row>
    <row r="34" spans="1:44">
      <c r="A34" s="13" t="s">
        <v>20</v>
      </c>
      <c r="B34" s="14"/>
      <c r="C34" s="36">
        <f t="shared" ref="C34:N34" si="30">C18*100/C$20</f>
        <v>1.3875123885034688</v>
      </c>
      <c r="D34" s="37">
        <f t="shared" si="30"/>
        <v>2.0018800577893843</v>
      </c>
      <c r="E34" s="38">
        <f t="shared" si="30"/>
        <v>8.0482160908194447E-2</v>
      </c>
      <c r="F34" s="38">
        <f t="shared" si="30"/>
        <v>9.5024385916182522E-2</v>
      </c>
      <c r="G34" s="36">
        <f t="shared" si="30"/>
        <v>4.3103448275862073</v>
      </c>
      <c r="H34" s="37">
        <f t="shared" si="30"/>
        <v>55.779206824562202</v>
      </c>
      <c r="I34" s="38">
        <f t="shared" si="30"/>
        <v>8.3716201437548612E-2</v>
      </c>
      <c r="J34" s="38">
        <f t="shared" si="30"/>
        <v>6.6095945431881908E-2</v>
      </c>
      <c r="K34" s="36">
        <f t="shared" si="30"/>
        <v>1.7222465993856955</v>
      </c>
      <c r="L34" s="37">
        <f t="shared" si="30"/>
        <v>41.763446502589012</v>
      </c>
      <c r="M34" s="38">
        <f t="shared" si="30"/>
        <v>8.2541279575244195E-2</v>
      </c>
      <c r="N34" s="39">
        <f t="shared" si="30"/>
        <v>7.6275895990870354E-2</v>
      </c>
      <c r="P34" s="13" t="s">
        <v>20</v>
      </c>
      <c r="Q34" s="14"/>
      <c r="R34" s="36">
        <f t="shared" ref="R34:AC34" si="31">R18*100/R$20</f>
        <v>1.8109675450198393</v>
      </c>
      <c r="S34" s="37">
        <f t="shared" si="31"/>
        <v>2.2088757947594244</v>
      </c>
      <c r="T34" s="38">
        <f t="shared" si="31"/>
        <v>0.1507700603420703</v>
      </c>
      <c r="U34" s="38">
        <f t="shared" si="31"/>
        <v>0.13262001320309147</v>
      </c>
      <c r="V34" s="36">
        <f t="shared" si="31"/>
        <v>3.4564958283671037</v>
      </c>
      <c r="W34" s="37">
        <f t="shared" si="31"/>
        <v>39.606130912820902</v>
      </c>
      <c r="X34" s="38">
        <f t="shared" si="31"/>
        <v>5.1192224313126602E-2</v>
      </c>
      <c r="Y34" s="38">
        <f t="shared" si="31"/>
        <v>3.9012724414130874E-2</v>
      </c>
      <c r="Z34" s="36">
        <f t="shared" si="31"/>
        <v>1.9403824521934758</v>
      </c>
      <c r="AA34" s="37">
        <f t="shared" si="31"/>
        <v>26.563067078668901</v>
      </c>
      <c r="AB34" s="38">
        <f t="shared" si="31"/>
        <v>0.1007967863034377</v>
      </c>
      <c r="AC34" s="39">
        <f t="shared" si="31"/>
        <v>8.1834603801598363E-2</v>
      </c>
      <c r="AE34" s="262" t="s">
        <v>20</v>
      </c>
      <c r="AF34" s="263"/>
      <c r="AG34" s="145">
        <v>2.7</v>
      </c>
      <c r="AH34" s="146">
        <v>3.6</v>
      </c>
      <c r="AI34" s="145">
        <v>0.1</v>
      </c>
      <c r="AJ34" s="145">
        <v>0.2</v>
      </c>
      <c r="AK34" s="147">
        <v>6.7</v>
      </c>
      <c r="AL34" s="146">
        <v>43.2</v>
      </c>
      <c r="AM34" s="145">
        <v>0.1</v>
      </c>
      <c r="AN34" s="145">
        <v>0.1</v>
      </c>
      <c r="AO34" s="147">
        <v>2.9</v>
      </c>
      <c r="AP34" s="146">
        <v>24.6</v>
      </c>
      <c r="AQ34" s="145">
        <v>0.1</v>
      </c>
      <c r="AR34" s="146">
        <v>0.1</v>
      </c>
    </row>
    <row r="35" spans="1:44" ht="15.75" thickBot="1">
      <c r="A35" s="19" t="s">
        <v>21</v>
      </c>
      <c r="B35" s="20"/>
      <c r="C35" s="40">
        <f t="shared" ref="C35:N35" si="32">C19*100/C$20</f>
        <v>6.392467789890981</v>
      </c>
      <c r="D35" s="41">
        <f t="shared" si="32"/>
        <v>7.1921165057630381</v>
      </c>
      <c r="E35" s="42">
        <f t="shared" si="32"/>
        <v>2.0014220633765385</v>
      </c>
      <c r="F35" s="42">
        <f t="shared" si="32"/>
        <v>1.1150013073508018</v>
      </c>
      <c r="G35" s="40">
        <f t="shared" si="32"/>
        <v>17.432950191570882</v>
      </c>
      <c r="H35" s="41">
        <f t="shared" si="32"/>
        <v>68.725454260353786</v>
      </c>
      <c r="I35" s="42">
        <f t="shared" si="32"/>
        <v>1.4447951763588589</v>
      </c>
      <c r="J35" s="42">
        <f t="shared" si="32"/>
        <v>0.62579645408023832</v>
      </c>
      <c r="K35" s="40">
        <f t="shared" si="32"/>
        <v>7.656867046950417</v>
      </c>
      <c r="L35" s="41">
        <f t="shared" si="32"/>
        <v>52.688277151873237</v>
      </c>
      <c r="M35" s="42">
        <f t="shared" si="32"/>
        <v>1.6470168531645382</v>
      </c>
      <c r="N35" s="43">
        <f t="shared" si="32"/>
        <v>0.79794818905586562</v>
      </c>
      <c r="P35" s="19" t="s">
        <v>21</v>
      </c>
      <c r="Q35" s="20"/>
      <c r="R35" s="40">
        <f t="shared" ref="R35:AC35" si="33">R19*100/R$20</f>
        <v>6.6843015566181707</v>
      </c>
      <c r="S35" s="41">
        <f t="shared" si="33"/>
        <v>9.1638424168243322</v>
      </c>
      <c r="T35" s="42">
        <f t="shared" si="33"/>
        <v>1.2164523387148967</v>
      </c>
      <c r="U35" s="42">
        <f t="shared" si="33"/>
        <v>0.91481714712042295</v>
      </c>
      <c r="V35" s="40">
        <f t="shared" si="33"/>
        <v>15.613825983313468</v>
      </c>
      <c r="W35" s="41">
        <f t="shared" si="33"/>
        <v>62.983760158158013</v>
      </c>
      <c r="X35" s="42">
        <f t="shared" si="33"/>
        <v>1.3090248455068068</v>
      </c>
      <c r="Y35" s="42">
        <f t="shared" si="33"/>
        <v>0.57549209107535515</v>
      </c>
      <c r="Z35" s="40">
        <f t="shared" si="33"/>
        <v>7.3865766779152606</v>
      </c>
      <c r="AA35" s="41">
        <f t="shared" si="33"/>
        <v>44.212954107475539</v>
      </c>
      <c r="AB35" s="42">
        <f t="shared" si="33"/>
        <v>1.2629099786359979</v>
      </c>
      <c r="AC35" s="43">
        <f t="shared" si="33"/>
        <v>0.73072077904501653</v>
      </c>
      <c r="AE35" s="270" t="s">
        <v>21</v>
      </c>
      <c r="AF35" s="271"/>
      <c r="AG35" s="161">
        <v>11.2</v>
      </c>
      <c r="AH35" s="162">
        <v>12.2</v>
      </c>
      <c r="AI35" s="161">
        <v>1.1000000000000001</v>
      </c>
      <c r="AJ35" s="161">
        <v>1.5</v>
      </c>
      <c r="AK35" s="163">
        <v>17.2</v>
      </c>
      <c r="AL35" s="162">
        <v>69.2</v>
      </c>
      <c r="AM35" s="161">
        <v>0.4</v>
      </c>
      <c r="AN35" s="161">
        <v>0.4</v>
      </c>
      <c r="AO35" s="163">
        <v>11.6</v>
      </c>
      <c r="AP35" s="162">
        <v>42.4</v>
      </c>
      <c r="AQ35" s="161">
        <v>0.8</v>
      </c>
      <c r="AR35" s="162">
        <v>1</v>
      </c>
    </row>
    <row r="36" spans="1:44" ht="15.75" thickBot="1">
      <c r="A36" s="25" t="s">
        <v>3</v>
      </c>
      <c r="B36" s="26"/>
      <c r="C36" s="44">
        <f t="shared" ref="C36:N36" si="34">C20*100/C$20</f>
        <v>100</v>
      </c>
      <c r="D36" s="45">
        <f t="shared" si="34"/>
        <v>100</v>
      </c>
      <c r="E36" s="46">
        <f t="shared" si="34"/>
        <v>100</v>
      </c>
      <c r="F36" s="46">
        <f t="shared" si="34"/>
        <v>100</v>
      </c>
      <c r="G36" s="44">
        <f t="shared" si="34"/>
        <v>100</v>
      </c>
      <c r="H36" s="45">
        <f t="shared" si="34"/>
        <v>99.999999999999986</v>
      </c>
      <c r="I36" s="46">
        <f t="shared" si="34"/>
        <v>100</v>
      </c>
      <c r="J36" s="46">
        <f t="shared" si="34"/>
        <v>100</v>
      </c>
      <c r="K36" s="44">
        <f t="shared" si="34"/>
        <v>100</v>
      </c>
      <c r="L36" s="45">
        <f t="shared" si="34"/>
        <v>100</v>
      </c>
      <c r="M36" s="46">
        <f t="shared" si="34"/>
        <v>99.999999999999986</v>
      </c>
      <c r="N36" s="47">
        <f t="shared" si="34"/>
        <v>100</v>
      </c>
      <c r="P36" s="25" t="s">
        <v>3</v>
      </c>
      <c r="Q36" s="26"/>
      <c r="R36" s="44">
        <f t="shared" ref="R36:AC36" si="35">R20*100/R$20</f>
        <v>100</v>
      </c>
      <c r="S36" s="45">
        <f t="shared" si="35"/>
        <v>99.999999999999986</v>
      </c>
      <c r="T36" s="46">
        <f t="shared" si="35"/>
        <v>100</v>
      </c>
      <c r="U36" s="46">
        <f t="shared" si="35"/>
        <v>100</v>
      </c>
      <c r="V36" s="44">
        <f t="shared" si="35"/>
        <v>100</v>
      </c>
      <c r="W36" s="45">
        <f t="shared" si="35"/>
        <v>100.00000000000001</v>
      </c>
      <c r="X36" s="46">
        <f t="shared" si="35"/>
        <v>100</v>
      </c>
      <c r="Y36" s="46">
        <f t="shared" si="35"/>
        <v>100</v>
      </c>
      <c r="Z36" s="44">
        <f t="shared" si="35"/>
        <v>100</v>
      </c>
      <c r="AA36" s="45">
        <f t="shared" si="35"/>
        <v>100</v>
      </c>
      <c r="AB36" s="46">
        <f t="shared" si="35"/>
        <v>100</v>
      </c>
      <c r="AC36" s="47">
        <f t="shared" si="35"/>
        <v>100</v>
      </c>
      <c r="AE36" s="272" t="s">
        <v>3</v>
      </c>
      <c r="AF36" s="273"/>
      <c r="AG36" s="164">
        <v>100</v>
      </c>
      <c r="AH36" s="165">
        <v>100</v>
      </c>
      <c r="AI36" s="164">
        <v>100</v>
      </c>
      <c r="AJ36" s="164">
        <v>100</v>
      </c>
      <c r="AK36" s="166">
        <v>100</v>
      </c>
      <c r="AL36" s="165">
        <v>100</v>
      </c>
      <c r="AM36" s="164">
        <v>100</v>
      </c>
      <c r="AN36" s="164">
        <v>100</v>
      </c>
      <c r="AO36" s="166">
        <v>100</v>
      </c>
      <c r="AP36" s="165">
        <v>100</v>
      </c>
      <c r="AQ36" s="164">
        <v>100</v>
      </c>
      <c r="AR36" s="165">
        <v>100</v>
      </c>
    </row>
    <row r="37" spans="1:44" ht="15.75" thickBot="1">
      <c r="A37" s="250" t="s">
        <v>23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2"/>
      <c r="P37" s="250" t="s">
        <v>23</v>
      </c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2"/>
      <c r="AE37" s="171"/>
      <c r="AF37" s="171"/>
      <c r="AG37" s="258" t="s">
        <v>23</v>
      </c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9"/>
    </row>
    <row r="38" spans="1:44">
      <c r="A38" s="6" t="s">
        <v>10</v>
      </c>
      <c r="B38" s="7"/>
      <c r="C38" s="32">
        <f>C7*100/$K7</f>
        <v>87.661386929322504</v>
      </c>
      <c r="D38" s="33">
        <f>D7*100/$L7</f>
        <v>23.563184011117229</v>
      </c>
      <c r="E38" s="34">
        <f>E7*100/$M7</f>
        <v>34.881769634493573</v>
      </c>
      <c r="F38" s="34">
        <f>F7*100/$N7</f>
        <v>34.929993820123912</v>
      </c>
      <c r="G38" s="32">
        <f t="shared" ref="G38" si="36">G7*100/$K7</f>
        <v>12.338613070677493</v>
      </c>
      <c r="H38" s="33">
        <f t="shared" ref="H38" si="37">H7*100/$L7</f>
        <v>76.436815988882756</v>
      </c>
      <c r="I38" s="34">
        <f t="shared" ref="I38" si="38">I7*100/$M7</f>
        <v>65.118230365506435</v>
      </c>
      <c r="J38" s="34">
        <f t="shared" ref="J38" si="39">J7*100/$N7</f>
        <v>65.070006179876074</v>
      </c>
      <c r="K38" s="32">
        <f t="shared" ref="K38" si="40">K7*100/$K7</f>
        <v>100</v>
      </c>
      <c r="L38" s="33">
        <f t="shared" ref="L38" si="41">L7*100/$L7</f>
        <v>100</v>
      </c>
      <c r="M38" s="34">
        <f t="shared" ref="M38" si="42">M7*100/$M7</f>
        <v>100</v>
      </c>
      <c r="N38" s="35">
        <f t="shared" ref="N38:N51" si="43">N7*100/$N7</f>
        <v>100</v>
      </c>
      <c r="P38" s="6" t="s">
        <v>10</v>
      </c>
      <c r="Q38" s="7"/>
      <c r="R38" s="32">
        <f t="shared" ref="R38:R45" si="44">R7*100/$Z7</f>
        <v>90.89418589986127</v>
      </c>
      <c r="S38" s="33">
        <f t="shared" ref="S38:S45" si="45">S7*100/$AA7</f>
        <v>30.394851711979261</v>
      </c>
      <c r="T38" s="34">
        <f t="shared" ref="T38:T45" si="46">T7*100/$AB7</f>
        <v>45.397804569758605</v>
      </c>
      <c r="U38" s="34">
        <f t="shared" ref="U38:U45" si="47">U7*100/$AC7</f>
        <v>45.024867225542316</v>
      </c>
      <c r="V38" s="32">
        <f t="shared" ref="V38:V45" si="48">V7*100/$Z7</f>
        <v>9.1058141001387316</v>
      </c>
      <c r="W38" s="33">
        <f t="shared" ref="W38:W45" si="49">W7*100/$AA7</f>
        <v>69.605148288020743</v>
      </c>
      <c r="X38" s="34">
        <f t="shared" ref="X38:X45" si="50">X7*100/$AB7</f>
        <v>54.602195430241409</v>
      </c>
      <c r="Y38" s="34">
        <f t="shared" ref="Y38:Y45" si="51">Y7*100/$AC7</f>
        <v>54.975132774457691</v>
      </c>
      <c r="Z38" s="32">
        <f t="shared" ref="Z38:Z45" si="52">Z7*100/$Z7</f>
        <v>100</v>
      </c>
      <c r="AA38" s="33">
        <f t="shared" ref="AA38:AA45" si="53">AA7*100/$AA7</f>
        <v>100</v>
      </c>
      <c r="AB38" s="34">
        <f t="shared" ref="AB38:AB45" si="54">AB7*100/$AB7</f>
        <v>100</v>
      </c>
      <c r="AC38" s="35">
        <f t="shared" ref="AC38:AC45" si="55">AC7*100/$AC7</f>
        <v>100</v>
      </c>
      <c r="AE38" s="260" t="s">
        <v>10</v>
      </c>
      <c r="AF38" s="261"/>
      <c r="AG38" s="145">
        <v>92.1</v>
      </c>
      <c r="AH38" s="146">
        <v>39.9</v>
      </c>
      <c r="AI38" s="145">
        <v>49.2</v>
      </c>
      <c r="AJ38" s="145">
        <v>49.1</v>
      </c>
      <c r="AK38" s="147">
        <v>7.9</v>
      </c>
      <c r="AL38" s="146">
        <v>60.1</v>
      </c>
      <c r="AM38" s="145">
        <v>50.8</v>
      </c>
      <c r="AN38" s="145">
        <v>50.9</v>
      </c>
      <c r="AO38" s="147">
        <v>100</v>
      </c>
      <c r="AP38" s="146">
        <v>100</v>
      </c>
      <c r="AQ38" s="145">
        <v>100</v>
      </c>
      <c r="AR38" s="146">
        <v>100</v>
      </c>
    </row>
    <row r="39" spans="1:44">
      <c r="A39" s="13"/>
      <c r="B39" s="14" t="s">
        <v>11</v>
      </c>
      <c r="C39" s="36">
        <f t="shared" ref="C39:C51" si="56">C8*100/$K8</f>
        <v>87.339991559994374</v>
      </c>
      <c r="D39" s="37">
        <f t="shared" ref="D39:D51" si="57">D8*100/$L8</f>
        <v>22.769762109658632</v>
      </c>
      <c r="E39" s="38">
        <f t="shared" ref="E39:E51" si="58">E8*100/$M8</f>
        <v>34.206695451865265</v>
      </c>
      <c r="F39" s="38">
        <f t="shared" ref="F39:F51" si="59">F8*100/$N8</f>
        <v>34.990873480435646</v>
      </c>
      <c r="G39" s="36">
        <f t="shared" ref="G39" si="60">G8*100/$K8</f>
        <v>12.660008440005626</v>
      </c>
      <c r="H39" s="37">
        <f t="shared" ref="H39" si="61">H8*100/$L8</f>
        <v>77.230237890341371</v>
      </c>
      <c r="I39" s="38">
        <f t="shared" ref="I39" si="62">I8*100/$M8</f>
        <v>65.793304548134742</v>
      </c>
      <c r="J39" s="38">
        <f t="shared" ref="J39" si="63">J8*100/$N8</f>
        <v>65.009126519564347</v>
      </c>
      <c r="K39" s="36">
        <f t="shared" ref="K39" si="64">K8*100/$K8</f>
        <v>100</v>
      </c>
      <c r="L39" s="37">
        <f t="shared" ref="L39" si="65">L8*100/$L8</f>
        <v>100</v>
      </c>
      <c r="M39" s="38">
        <f t="shared" ref="M39" si="66">M8*100/$M8</f>
        <v>100</v>
      </c>
      <c r="N39" s="39">
        <f t="shared" si="43"/>
        <v>100</v>
      </c>
      <c r="P39" s="13"/>
      <c r="Q39" s="14" t="s">
        <v>11</v>
      </c>
      <c r="R39" s="36">
        <f t="shared" si="44"/>
        <v>90.720961281708952</v>
      </c>
      <c r="S39" s="37">
        <f t="shared" si="45"/>
        <v>29.476065485225231</v>
      </c>
      <c r="T39" s="38">
        <f t="shared" si="46"/>
        <v>44.609567748965411</v>
      </c>
      <c r="U39" s="38">
        <f t="shared" si="47"/>
        <v>44.846092813103937</v>
      </c>
      <c r="V39" s="36">
        <f t="shared" si="48"/>
        <v>9.279038718291055</v>
      </c>
      <c r="W39" s="37">
        <f t="shared" si="49"/>
        <v>70.52393451477478</v>
      </c>
      <c r="X39" s="38">
        <f t="shared" si="50"/>
        <v>55.390432251034511</v>
      </c>
      <c r="Y39" s="38">
        <f t="shared" si="51"/>
        <v>55.153907186896028</v>
      </c>
      <c r="Z39" s="36">
        <f t="shared" si="52"/>
        <v>100</v>
      </c>
      <c r="AA39" s="37">
        <f t="shared" si="53"/>
        <v>100</v>
      </c>
      <c r="AB39" s="38">
        <f t="shared" si="54"/>
        <v>100</v>
      </c>
      <c r="AC39" s="39">
        <f t="shared" si="55"/>
        <v>100</v>
      </c>
      <c r="AE39" s="148"/>
      <c r="AF39" s="149" t="s">
        <v>11</v>
      </c>
      <c r="AG39" s="145">
        <v>91.8</v>
      </c>
      <c r="AH39" s="146">
        <v>38.700000000000003</v>
      </c>
      <c r="AI39" s="145">
        <v>48.1</v>
      </c>
      <c r="AJ39" s="145">
        <v>48.9</v>
      </c>
      <c r="AK39" s="147">
        <v>8.1999999999999993</v>
      </c>
      <c r="AL39" s="146">
        <v>61.3</v>
      </c>
      <c r="AM39" s="145">
        <v>51.9</v>
      </c>
      <c r="AN39" s="145">
        <v>51.1</v>
      </c>
      <c r="AO39" s="147">
        <v>100</v>
      </c>
      <c r="AP39" s="146">
        <v>100</v>
      </c>
      <c r="AQ39" s="145">
        <v>100</v>
      </c>
      <c r="AR39" s="146">
        <v>100</v>
      </c>
    </row>
    <row r="40" spans="1:44">
      <c r="A40" s="13"/>
      <c r="B40" s="14" t="s">
        <v>12</v>
      </c>
      <c r="C40" s="36">
        <f t="shared" si="56"/>
        <v>83.038637851997379</v>
      </c>
      <c r="D40" s="37">
        <f t="shared" si="57"/>
        <v>7.9087885720312547</v>
      </c>
      <c r="E40" s="38">
        <f t="shared" si="58"/>
        <v>40.629665675585265</v>
      </c>
      <c r="F40" s="38">
        <f t="shared" si="59"/>
        <v>34.201759433761296</v>
      </c>
      <c r="G40" s="36">
        <f t="shared" ref="G40" si="67">G9*100/$K9</f>
        <v>16.961362148002621</v>
      </c>
      <c r="H40" s="37">
        <f t="shared" ref="H40" si="68">H9*100/$L9</f>
        <v>92.091211427968744</v>
      </c>
      <c r="I40" s="38">
        <f t="shared" ref="I40" si="69">I9*100/$M9</f>
        <v>59.370334324414728</v>
      </c>
      <c r="J40" s="38">
        <f t="shared" ref="J40" si="70">J9*100/$N9</f>
        <v>65.798240566238704</v>
      </c>
      <c r="K40" s="36">
        <f t="shared" ref="K40" si="71">K9*100/$K9</f>
        <v>100</v>
      </c>
      <c r="L40" s="37">
        <f t="shared" ref="L40" si="72">L9*100/$L9</f>
        <v>100</v>
      </c>
      <c r="M40" s="38">
        <f t="shared" ref="M40" si="73">M9*100/$M9</f>
        <v>100.00000000000001</v>
      </c>
      <c r="N40" s="39">
        <f t="shared" si="43"/>
        <v>100</v>
      </c>
      <c r="P40" s="13"/>
      <c r="Q40" s="14" t="s">
        <v>12</v>
      </c>
      <c r="R40" s="36">
        <f t="shared" si="44"/>
        <v>83.573243014394578</v>
      </c>
      <c r="S40" s="37">
        <f t="shared" si="45"/>
        <v>9.1254953222940465</v>
      </c>
      <c r="T40" s="38">
        <f t="shared" si="46"/>
        <v>51.946776911923713</v>
      </c>
      <c r="U40" s="38">
        <f t="shared" si="47"/>
        <v>48.127578018207757</v>
      </c>
      <c r="V40" s="36">
        <f t="shared" si="48"/>
        <v>16.426756985605419</v>
      </c>
      <c r="W40" s="37">
        <f t="shared" si="49"/>
        <v>90.874504677705986</v>
      </c>
      <c r="X40" s="38">
        <f t="shared" si="50"/>
        <v>48.053223088076287</v>
      </c>
      <c r="Y40" s="38">
        <f t="shared" si="51"/>
        <v>51.872421981792264</v>
      </c>
      <c r="Z40" s="36">
        <f t="shared" si="52"/>
        <v>100</v>
      </c>
      <c r="AA40" s="37">
        <f t="shared" si="53"/>
        <v>100</v>
      </c>
      <c r="AB40" s="38">
        <f t="shared" si="54"/>
        <v>100</v>
      </c>
      <c r="AC40" s="39">
        <f t="shared" si="55"/>
        <v>100</v>
      </c>
      <c r="AE40" s="148"/>
      <c r="AF40" s="149" t="s">
        <v>12</v>
      </c>
      <c r="AG40" s="145">
        <v>85.6</v>
      </c>
      <c r="AH40" s="146">
        <v>14.9</v>
      </c>
      <c r="AI40" s="145">
        <v>57.1</v>
      </c>
      <c r="AJ40" s="145">
        <v>52.8</v>
      </c>
      <c r="AK40" s="147">
        <v>14.4</v>
      </c>
      <c r="AL40" s="146">
        <v>85.1</v>
      </c>
      <c r="AM40" s="145">
        <v>42.9</v>
      </c>
      <c r="AN40" s="145">
        <v>47.2</v>
      </c>
      <c r="AO40" s="147">
        <v>100</v>
      </c>
      <c r="AP40" s="146">
        <v>100</v>
      </c>
      <c r="AQ40" s="145">
        <v>100</v>
      </c>
      <c r="AR40" s="146">
        <v>100</v>
      </c>
    </row>
    <row r="41" spans="1:44">
      <c r="A41" s="13"/>
      <c r="B41" s="14" t="s">
        <v>13</v>
      </c>
      <c r="C41" s="36">
        <f t="shared" si="56"/>
        <v>82.352941176470594</v>
      </c>
      <c r="D41" s="37">
        <f t="shared" si="57"/>
        <v>3.8628767296736672</v>
      </c>
      <c r="E41" s="38">
        <f t="shared" si="58"/>
        <v>79.869232117549373</v>
      </c>
      <c r="F41" s="38">
        <f t="shared" si="59"/>
        <v>86.64367379531447</v>
      </c>
      <c r="G41" s="36">
        <f t="shared" ref="G41" si="74">G10*100/$K10</f>
        <v>17.647058823529413</v>
      </c>
      <c r="H41" s="37">
        <f t="shared" ref="H41" si="75">H10*100/$L10</f>
        <v>96.137123270326327</v>
      </c>
      <c r="I41" s="38">
        <f t="shared" ref="I41" si="76">I10*100/$M10</f>
        <v>20.130767882450623</v>
      </c>
      <c r="J41" s="38">
        <f t="shared" ref="J41" si="77">J10*100/$N10</f>
        <v>13.35632620468553</v>
      </c>
      <c r="K41" s="36">
        <f t="shared" ref="K41" si="78">K10*100/$K10</f>
        <v>100</v>
      </c>
      <c r="L41" s="37">
        <f t="shared" ref="L41" si="79">L10*100/$L10</f>
        <v>100.00000000000001</v>
      </c>
      <c r="M41" s="38">
        <f t="shared" ref="M41" si="80">M10*100/$M10</f>
        <v>100</v>
      </c>
      <c r="N41" s="39">
        <f t="shared" si="43"/>
        <v>100</v>
      </c>
      <c r="P41" s="13"/>
      <c r="Q41" s="14" t="s">
        <v>13</v>
      </c>
      <c r="R41" s="36">
        <f t="shared" si="44"/>
        <v>80.487804878048777</v>
      </c>
      <c r="S41" s="37">
        <f t="shared" si="45"/>
        <v>1.3567692458985809</v>
      </c>
      <c r="T41" s="38">
        <f t="shared" si="46"/>
        <v>62.765475591343737</v>
      </c>
      <c r="U41" s="38">
        <f t="shared" si="47"/>
        <v>61.547318740336884</v>
      </c>
      <c r="V41" s="36">
        <f t="shared" si="48"/>
        <v>19.512195121951219</v>
      </c>
      <c r="W41" s="37">
        <f t="shared" si="49"/>
        <v>98.643230754101424</v>
      </c>
      <c r="X41" s="38">
        <f t="shared" si="50"/>
        <v>37.23452440865627</v>
      </c>
      <c r="Y41" s="38">
        <f t="shared" si="51"/>
        <v>38.452681259663116</v>
      </c>
      <c r="Z41" s="36">
        <f t="shared" si="52"/>
        <v>100</v>
      </c>
      <c r="AA41" s="37">
        <f t="shared" si="53"/>
        <v>100.00000000000001</v>
      </c>
      <c r="AB41" s="38">
        <f t="shared" si="54"/>
        <v>100</v>
      </c>
      <c r="AC41" s="39">
        <f t="shared" si="55"/>
        <v>100</v>
      </c>
      <c r="AE41" s="148"/>
      <c r="AF41" s="149" t="s">
        <v>13</v>
      </c>
      <c r="AG41" s="145">
        <v>90.4</v>
      </c>
      <c r="AH41" s="146">
        <v>6.8</v>
      </c>
      <c r="AI41" s="145">
        <v>91</v>
      </c>
      <c r="AJ41" s="145">
        <v>92</v>
      </c>
      <c r="AK41" s="147">
        <v>9.6</v>
      </c>
      <c r="AL41" s="146">
        <v>93.2</v>
      </c>
      <c r="AM41" s="145">
        <v>9</v>
      </c>
      <c r="AN41" s="145">
        <v>8</v>
      </c>
      <c r="AO41" s="147">
        <v>100</v>
      </c>
      <c r="AP41" s="146">
        <v>100</v>
      </c>
      <c r="AQ41" s="145">
        <v>100</v>
      </c>
      <c r="AR41" s="146">
        <v>100</v>
      </c>
    </row>
    <row r="42" spans="1:44">
      <c r="A42" s="13"/>
      <c r="B42" s="14" t="s">
        <v>14</v>
      </c>
      <c r="C42" s="36">
        <f t="shared" si="56"/>
        <v>67.096774193548384</v>
      </c>
      <c r="D42" s="37">
        <f t="shared" si="57"/>
        <v>1.156069886103652</v>
      </c>
      <c r="E42" s="38">
        <f t="shared" si="58"/>
        <v>26.297127249923264</v>
      </c>
      <c r="F42" s="38">
        <f t="shared" si="59"/>
        <v>27.32249541750857</v>
      </c>
      <c r="G42" s="36">
        <f t="shared" ref="G42" si="81">G11*100/$K11</f>
        <v>32.903225806451616</v>
      </c>
      <c r="H42" s="37">
        <f t="shared" ref="H42" si="82">H11*100/$L11</f>
        <v>98.843930113896349</v>
      </c>
      <c r="I42" s="38">
        <f t="shared" ref="I42" si="83">I11*100/$M11</f>
        <v>73.702872750076736</v>
      </c>
      <c r="J42" s="38">
        <f t="shared" ref="J42" si="84">J11*100/$N11</f>
        <v>72.677504582491423</v>
      </c>
      <c r="K42" s="36">
        <f t="shared" ref="K42" si="85">K11*100/$K11</f>
        <v>100</v>
      </c>
      <c r="L42" s="37">
        <f t="shared" ref="L42" si="86">L11*100/$L11</f>
        <v>100</v>
      </c>
      <c r="M42" s="38">
        <f t="shared" ref="M42" si="87">M11*100/$M11</f>
        <v>100</v>
      </c>
      <c r="N42" s="39">
        <f t="shared" si="43"/>
        <v>100</v>
      </c>
      <c r="P42" s="13"/>
      <c r="Q42" s="14" t="s">
        <v>14</v>
      </c>
      <c r="R42" s="36">
        <f t="shared" si="44"/>
        <v>72.932330827067673</v>
      </c>
      <c r="S42" s="37">
        <f t="shared" si="45"/>
        <v>2.2891586146701837</v>
      </c>
      <c r="T42" s="38">
        <f t="shared" si="46"/>
        <v>61.176664469347386</v>
      </c>
      <c r="U42" s="38">
        <f t="shared" si="47"/>
        <v>59.760256796067821</v>
      </c>
      <c r="V42" s="36">
        <f t="shared" si="48"/>
        <v>27.06766917293233</v>
      </c>
      <c r="W42" s="37">
        <f t="shared" si="49"/>
        <v>97.710841385329815</v>
      </c>
      <c r="X42" s="38">
        <f t="shared" si="50"/>
        <v>38.823335530652592</v>
      </c>
      <c r="Y42" s="38">
        <f t="shared" si="51"/>
        <v>40.239743203932186</v>
      </c>
      <c r="Z42" s="36">
        <f t="shared" si="52"/>
        <v>100</v>
      </c>
      <c r="AA42" s="37">
        <f t="shared" si="53"/>
        <v>99.999999999999986</v>
      </c>
      <c r="AB42" s="38">
        <f t="shared" si="54"/>
        <v>100</v>
      </c>
      <c r="AC42" s="39">
        <f t="shared" si="55"/>
        <v>100</v>
      </c>
      <c r="AE42" s="148"/>
      <c r="AF42" s="149" t="s">
        <v>14</v>
      </c>
      <c r="AG42" s="145">
        <v>86.3</v>
      </c>
      <c r="AH42" s="146">
        <v>5.6</v>
      </c>
      <c r="AI42" s="145">
        <v>68.2</v>
      </c>
      <c r="AJ42" s="145">
        <v>63.5</v>
      </c>
      <c r="AK42" s="147">
        <v>13.7</v>
      </c>
      <c r="AL42" s="146">
        <v>94.4</v>
      </c>
      <c r="AM42" s="145">
        <v>31.8</v>
      </c>
      <c r="AN42" s="145">
        <v>36.5</v>
      </c>
      <c r="AO42" s="147">
        <v>100</v>
      </c>
      <c r="AP42" s="146">
        <v>100</v>
      </c>
      <c r="AQ42" s="145">
        <v>100</v>
      </c>
      <c r="AR42" s="146">
        <v>100</v>
      </c>
    </row>
    <row r="43" spans="1:44">
      <c r="A43" s="13" t="s">
        <v>15</v>
      </c>
      <c r="B43" s="14"/>
      <c r="C43" s="36">
        <f t="shared" si="56"/>
        <v>72.41379310344827</v>
      </c>
      <c r="D43" s="37">
        <f t="shared" si="57"/>
        <v>1.0513000907421957</v>
      </c>
      <c r="E43" s="38">
        <f t="shared" si="58"/>
        <v>69.579472558802564</v>
      </c>
      <c r="F43" s="38">
        <f t="shared" si="59"/>
        <v>61.79337231968811</v>
      </c>
      <c r="G43" s="36">
        <f t="shared" ref="G43" si="88">G12*100/$K12</f>
        <v>27.586206896551722</v>
      </c>
      <c r="H43" s="37">
        <f t="shared" ref="H43" si="89">H12*100/$L12</f>
        <v>98.948699909257797</v>
      </c>
      <c r="I43" s="38">
        <f t="shared" ref="I43" si="90">I12*100/$M12</f>
        <v>30.420527441197439</v>
      </c>
      <c r="J43" s="38">
        <f t="shared" ref="J43" si="91">J12*100/$N12</f>
        <v>38.20662768031189</v>
      </c>
      <c r="K43" s="36">
        <f t="shared" ref="K43" si="92">K12*100/$K12</f>
        <v>100</v>
      </c>
      <c r="L43" s="37">
        <f t="shared" ref="L43" si="93">L12*100/$L12</f>
        <v>100</v>
      </c>
      <c r="M43" s="38">
        <f t="shared" ref="M43" si="94">M12*100/$M12</f>
        <v>100</v>
      </c>
      <c r="N43" s="39">
        <f t="shared" si="43"/>
        <v>100</v>
      </c>
      <c r="P43" s="13" t="s">
        <v>15</v>
      </c>
      <c r="Q43" s="14"/>
      <c r="R43" s="36">
        <f t="shared" si="44"/>
        <v>85.714285714285708</v>
      </c>
      <c r="S43" s="37">
        <f t="shared" si="45"/>
        <v>1.4384236132297843</v>
      </c>
      <c r="T43" s="38">
        <f t="shared" si="46"/>
        <v>83.763277693474961</v>
      </c>
      <c r="U43" s="38">
        <f t="shared" si="47"/>
        <v>78.298204527712727</v>
      </c>
      <c r="V43" s="36">
        <f t="shared" si="48"/>
        <v>14.285714285714286</v>
      </c>
      <c r="W43" s="37">
        <f t="shared" si="49"/>
        <v>98.561576386770213</v>
      </c>
      <c r="X43" s="38">
        <f t="shared" si="50"/>
        <v>16.236722306525035</v>
      </c>
      <c r="Y43" s="38">
        <f t="shared" si="51"/>
        <v>21.701795472287277</v>
      </c>
      <c r="Z43" s="36">
        <f t="shared" si="52"/>
        <v>100</v>
      </c>
      <c r="AA43" s="37">
        <f t="shared" si="53"/>
        <v>100</v>
      </c>
      <c r="AB43" s="38">
        <f t="shared" si="54"/>
        <v>100</v>
      </c>
      <c r="AC43" s="39">
        <f t="shared" si="55"/>
        <v>100</v>
      </c>
      <c r="AE43" s="262" t="s">
        <v>15</v>
      </c>
      <c r="AF43" s="263"/>
      <c r="AG43" s="145">
        <v>90.6</v>
      </c>
      <c r="AH43" s="146">
        <v>40.4</v>
      </c>
      <c r="AI43" s="145">
        <v>91</v>
      </c>
      <c r="AJ43" s="145">
        <v>83</v>
      </c>
      <c r="AK43" s="147">
        <v>9.4</v>
      </c>
      <c r="AL43" s="146">
        <v>59.6</v>
      </c>
      <c r="AM43" s="145">
        <v>9</v>
      </c>
      <c r="AN43" s="145">
        <v>17</v>
      </c>
      <c r="AO43" s="147">
        <v>100</v>
      </c>
      <c r="AP43" s="146">
        <v>100</v>
      </c>
      <c r="AQ43" s="145">
        <v>100</v>
      </c>
      <c r="AR43" s="146">
        <v>100</v>
      </c>
    </row>
    <row r="44" spans="1:44">
      <c r="A44" s="13" t="s">
        <v>16</v>
      </c>
      <c r="B44" s="14"/>
      <c r="C44" s="36">
        <f t="shared" si="56"/>
        <v>75.555555555555557</v>
      </c>
      <c r="D44" s="37">
        <f t="shared" si="57"/>
        <v>0.67690762666571114</v>
      </c>
      <c r="E44" s="38">
        <f t="shared" si="58"/>
        <v>53.551068486434829</v>
      </c>
      <c r="F44" s="38">
        <f t="shared" si="59"/>
        <v>42.730829586044784</v>
      </c>
      <c r="G44" s="36">
        <f t="shared" ref="G44" si="95">G13*100/$K13</f>
        <v>24.444444444444443</v>
      </c>
      <c r="H44" s="37">
        <f t="shared" ref="H44" si="96">H13*100/$L13</f>
        <v>99.323092373334291</v>
      </c>
      <c r="I44" s="38">
        <f t="shared" ref="I44" si="97">I13*100/$M13</f>
        <v>46.448931513565178</v>
      </c>
      <c r="J44" s="38">
        <f t="shared" ref="J44" si="98">J13*100/$N13</f>
        <v>57.269170413955216</v>
      </c>
      <c r="K44" s="36">
        <f t="shared" ref="K44" si="99">K13*100/$K13</f>
        <v>100</v>
      </c>
      <c r="L44" s="37">
        <f t="shared" ref="L44" si="100">L13*100/$L13</f>
        <v>100</v>
      </c>
      <c r="M44" s="38">
        <f t="shared" ref="M44" si="101">M13*100/$M13</f>
        <v>100</v>
      </c>
      <c r="N44" s="39">
        <f t="shared" si="43"/>
        <v>100</v>
      </c>
      <c r="P44" s="13" t="s">
        <v>16</v>
      </c>
      <c r="Q44" s="14"/>
      <c r="R44" s="36">
        <f t="shared" si="44"/>
        <v>92.307692307692307</v>
      </c>
      <c r="S44" s="37">
        <f t="shared" si="45"/>
        <v>47.123026529329564</v>
      </c>
      <c r="T44" s="38">
        <f t="shared" si="46"/>
        <v>96.551724137931032</v>
      </c>
      <c r="U44" s="38">
        <f t="shared" si="47"/>
        <v>94.290559638213679</v>
      </c>
      <c r="V44" s="36">
        <f t="shared" si="48"/>
        <v>7.6923076923076925</v>
      </c>
      <c r="W44" s="37">
        <f t="shared" si="49"/>
        <v>52.876973470670436</v>
      </c>
      <c r="X44" s="38">
        <f t="shared" si="50"/>
        <v>3.4482758620689657</v>
      </c>
      <c r="Y44" s="38">
        <f t="shared" si="51"/>
        <v>5.7094403617863199</v>
      </c>
      <c r="Z44" s="36">
        <f t="shared" si="52"/>
        <v>100</v>
      </c>
      <c r="AA44" s="37">
        <f t="shared" si="53"/>
        <v>100</v>
      </c>
      <c r="AB44" s="38">
        <f t="shared" si="54"/>
        <v>100</v>
      </c>
      <c r="AC44" s="39">
        <f t="shared" si="55"/>
        <v>100</v>
      </c>
      <c r="AE44" s="150" t="s">
        <v>16</v>
      </c>
      <c r="AF44" s="151"/>
      <c r="AG44" s="152"/>
      <c r="AH44" s="153"/>
      <c r="AI44" s="152"/>
      <c r="AJ44" s="152"/>
      <c r="AK44" s="154"/>
      <c r="AL44" s="153"/>
      <c r="AM44" s="152"/>
      <c r="AN44" s="152"/>
      <c r="AO44" s="154"/>
      <c r="AP44" s="153"/>
      <c r="AQ44" s="152"/>
      <c r="AR44" s="153"/>
    </row>
    <row r="45" spans="1:44">
      <c r="A45" s="13" t="s">
        <v>17</v>
      </c>
      <c r="B45" s="14"/>
      <c r="C45" s="36">
        <f t="shared" si="56"/>
        <v>86.778754298815443</v>
      </c>
      <c r="D45" s="37">
        <f t="shared" si="57"/>
        <v>19.226011940238273</v>
      </c>
      <c r="E45" s="38">
        <f t="shared" si="58"/>
        <v>38.027373917345351</v>
      </c>
      <c r="F45" s="38">
        <f t="shared" si="59"/>
        <v>36.170864980899772</v>
      </c>
      <c r="G45" s="36">
        <f t="shared" ref="G45" si="102">G14*100/$K14</f>
        <v>13.221245701184563</v>
      </c>
      <c r="H45" s="37">
        <f t="shared" ref="H45" si="103">H14*100/$L14</f>
        <v>80.77398805976172</v>
      </c>
      <c r="I45" s="38">
        <f t="shared" ref="I45" si="104">I14*100/$M14</f>
        <v>61.972626082654656</v>
      </c>
      <c r="J45" s="38">
        <f t="shared" ref="J45" si="105">J14*100/$N14</f>
        <v>63.829135019100249</v>
      </c>
      <c r="K45" s="36">
        <f t="shared" ref="K45" si="106">K14*100/$K14</f>
        <v>100</v>
      </c>
      <c r="L45" s="37">
        <f t="shared" ref="L45" si="107">L14*100/$L14</f>
        <v>100</v>
      </c>
      <c r="M45" s="38">
        <f t="shared" ref="M45" si="108">M14*100/$M14</f>
        <v>100</v>
      </c>
      <c r="N45" s="39">
        <f t="shared" si="43"/>
        <v>100</v>
      </c>
      <c r="P45" s="13" t="s">
        <v>17</v>
      </c>
      <c r="Q45" s="14"/>
      <c r="R45" s="36">
        <f t="shared" si="44"/>
        <v>91.229331416247305</v>
      </c>
      <c r="S45" s="37">
        <f t="shared" si="45"/>
        <v>28.252673187749807</v>
      </c>
      <c r="T45" s="38">
        <f t="shared" si="46"/>
        <v>54.179414457081279</v>
      </c>
      <c r="U45" s="38">
        <f t="shared" si="47"/>
        <v>49.925744398322301</v>
      </c>
      <c r="V45" s="36">
        <f t="shared" si="48"/>
        <v>8.7706685837526965</v>
      </c>
      <c r="W45" s="37">
        <f t="shared" si="49"/>
        <v>71.747326812250193</v>
      </c>
      <c r="X45" s="38">
        <f t="shared" si="50"/>
        <v>45.820585542918721</v>
      </c>
      <c r="Y45" s="38">
        <f t="shared" si="51"/>
        <v>50.074255601677699</v>
      </c>
      <c r="Z45" s="36">
        <f t="shared" si="52"/>
        <v>100</v>
      </c>
      <c r="AA45" s="37">
        <f t="shared" si="53"/>
        <v>100</v>
      </c>
      <c r="AB45" s="38">
        <f t="shared" si="54"/>
        <v>100</v>
      </c>
      <c r="AC45" s="39">
        <f t="shared" si="55"/>
        <v>100</v>
      </c>
      <c r="AE45" s="262" t="s">
        <v>17</v>
      </c>
      <c r="AF45" s="263"/>
      <c r="AG45" s="145">
        <v>92.9</v>
      </c>
      <c r="AH45" s="146">
        <v>40.200000000000003</v>
      </c>
      <c r="AI45" s="145">
        <v>55.2</v>
      </c>
      <c r="AJ45" s="145">
        <v>51.9</v>
      </c>
      <c r="AK45" s="147">
        <v>7.1</v>
      </c>
      <c r="AL45" s="146">
        <v>59.8</v>
      </c>
      <c r="AM45" s="145">
        <v>44.8</v>
      </c>
      <c r="AN45" s="145">
        <v>48.1</v>
      </c>
      <c r="AO45" s="147">
        <v>100</v>
      </c>
      <c r="AP45" s="146">
        <v>100</v>
      </c>
      <c r="AQ45" s="145">
        <v>100</v>
      </c>
      <c r="AR45" s="146">
        <v>100</v>
      </c>
    </row>
    <row r="46" spans="1:44">
      <c r="A46" s="13"/>
      <c r="B46" s="155" t="s">
        <v>123</v>
      </c>
      <c r="C46" s="156"/>
      <c r="D46" s="157"/>
      <c r="E46" s="158"/>
      <c r="F46" s="158"/>
      <c r="G46" s="156"/>
      <c r="H46" s="157"/>
      <c r="I46" s="158"/>
      <c r="J46" s="158"/>
      <c r="K46" s="156"/>
      <c r="L46" s="157"/>
      <c r="M46" s="158"/>
      <c r="N46" s="159"/>
      <c r="P46" s="13"/>
      <c r="Q46" s="155" t="s">
        <v>123</v>
      </c>
      <c r="R46" s="156"/>
      <c r="S46" s="157"/>
      <c r="T46" s="158"/>
      <c r="U46" s="158"/>
      <c r="V46" s="156"/>
      <c r="W46" s="157"/>
      <c r="X46" s="158"/>
      <c r="Y46" s="158"/>
      <c r="Z46" s="156"/>
      <c r="AA46" s="157"/>
      <c r="AB46" s="158"/>
      <c r="AC46" s="159"/>
      <c r="AE46" s="148"/>
      <c r="AF46" s="160" t="s">
        <v>123</v>
      </c>
      <c r="AG46" s="147">
        <v>84.6</v>
      </c>
      <c r="AH46" s="146">
        <v>17.7</v>
      </c>
      <c r="AI46" s="145">
        <v>42.4</v>
      </c>
      <c r="AJ46" s="145">
        <v>52.2</v>
      </c>
      <c r="AK46" s="147">
        <v>15.4</v>
      </c>
      <c r="AL46" s="146">
        <v>82.3</v>
      </c>
      <c r="AM46" s="145">
        <v>57.6</v>
      </c>
      <c r="AN46" s="145">
        <v>47.8</v>
      </c>
      <c r="AO46" s="147">
        <v>100</v>
      </c>
      <c r="AP46" s="146">
        <v>100</v>
      </c>
      <c r="AQ46" s="145">
        <v>100</v>
      </c>
      <c r="AR46" s="146">
        <v>100</v>
      </c>
    </row>
    <row r="47" spans="1:44">
      <c r="A47" s="13"/>
      <c r="B47" s="14" t="s">
        <v>18</v>
      </c>
      <c r="C47" s="36">
        <f t="shared" si="56"/>
        <v>85.054617676266133</v>
      </c>
      <c r="D47" s="37">
        <f t="shared" si="57"/>
        <v>16.337036535085687</v>
      </c>
      <c r="E47" s="38">
        <f t="shared" si="58"/>
        <v>34.124712227048029</v>
      </c>
      <c r="F47" s="38">
        <f t="shared" si="59"/>
        <v>33.710161437383221</v>
      </c>
      <c r="G47" s="36">
        <f t="shared" ref="G47" si="109">G16*100/$K16</f>
        <v>14.945382323733863</v>
      </c>
      <c r="H47" s="37">
        <f t="shared" ref="H47" si="110">H16*100/$L16</f>
        <v>83.662963464914313</v>
      </c>
      <c r="I47" s="38">
        <f t="shared" ref="I47" si="111">I16*100/$M16</f>
        <v>65.875287772951964</v>
      </c>
      <c r="J47" s="38">
        <f t="shared" ref="J47" si="112">J16*100/$N16</f>
        <v>66.289838562616779</v>
      </c>
      <c r="K47" s="36">
        <f t="shared" ref="K47" si="113">K16*100/$K16</f>
        <v>100</v>
      </c>
      <c r="L47" s="37">
        <f t="shared" ref="L47" si="114">L16*100/$L16</f>
        <v>100</v>
      </c>
      <c r="M47" s="38">
        <f t="shared" ref="M47" si="115">M16*100/$M16</f>
        <v>99.999999999999986</v>
      </c>
      <c r="N47" s="39">
        <f t="shared" si="43"/>
        <v>100.00000000000001</v>
      </c>
      <c r="P47" s="13"/>
      <c r="Q47" s="14" t="s">
        <v>18</v>
      </c>
      <c r="R47" s="36">
        <f t="shared" ref="R47:R51" si="116">R16*100/$Z16</f>
        <v>88.787602552415677</v>
      </c>
      <c r="S47" s="37">
        <f t="shared" ref="S47:S51" si="117">S16*100/$AA16</f>
        <v>21.254884336030734</v>
      </c>
      <c r="T47" s="38">
        <f t="shared" ref="T47:T51" si="118">T16*100/$AB16</f>
        <v>48.447983058870548</v>
      </c>
      <c r="U47" s="38">
        <f t="shared" ref="U47:U51" si="119">U16*100/$AC16</f>
        <v>46.118736725678851</v>
      </c>
      <c r="V47" s="36">
        <f t="shared" ref="V47:V51" si="120">V16*100/$Z16</f>
        <v>11.212397447584321</v>
      </c>
      <c r="W47" s="37">
        <f t="shared" ref="W47:W51" si="121">W16*100/$AA16</f>
        <v>78.74511566396923</v>
      </c>
      <c r="X47" s="38">
        <f t="shared" ref="X47:X51" si="122">X16*100/$AB16</f>
        <v>51.552016941129196</v>
      </c>
      <c r="Y47" s="38">
        <f t="shared" ref="Y47:Y51" si="123">Y16*100/$AC16</f>
        <v>53.881263274321128</v>
      </c>
      <c r="Z47" s="36">
        <f t="shared" ref="Z47:Z51" si="124">Z16*100/$Z16</f>
        <v>100</v>
      </c>
      <c r="AA47" s="37">
        <f t="shared" ref="AA47:AA51" si="125">AA16*100/$AA16</f>
        <v>100</v>
      </c>
      <c r="AB47" s="38">
        <f t="shared" ref="AB47:AB51" si="126">AB16*100/$AB16</f>
        <v>100</v>
      </c>
      <c r="AC47" s="39">
        <f t="shared" ref="AC47:AC51" si="127">AC16*100/$AC16</f>
        <v>100</v>
      </c>
      <c r="AE47" s="148"/>
      <c r="AF47" s="160" t="s">
        <v>18</v>
      </c>
      <c r="AG47" s="147">
        <v>90.1</v>
      </c>
      <c r="AH47" s="146">
        <v>31</v>
      </c>
      <c r="AI47" s="145">
        <v>48.4</v>
      </c>
      <c r="AJ47" s="145">
        <v>46.7</v>
      </c>
      <c r="AK47" s="147">
        <v>9.9</v>
      </c>
      <c r="AL47" s="146">
        <v>69</v>
      </c>
      <c r="AM47" s="145">
        <v>51.6</v>
      </c>
      <c r="AN47" s="145">
        <v>53.3</v>
      </c>
      <c r="AO47" s="147">
        <v>100</v>
      </c>
      <c r="AP47" s="146">
        <v>100</v>
      </c>
      <c r="AQ47" s="145">
        <v>100</v>
      </c>
      <c r="AR47" s="146">
        <v>100</v>
      </c>
    </row>
    <row r="48" spans="1:44">
      <c r="A48" s="13"/>
      <c r="B48" s="14" t="s">
        <v>19</v>
      </c>
      <c r="C48" s="36">
        <f t="shared" si="56"/>
        <v>84.384735202492209</v>
      </c>
      <c r="D48" s="37">
        <f t="shared" si="57"/>
        <v>12.265295855058882</v>
      </c>
      <c r="E48" s="38">
        <f t="shared" si="58"/>
        <v>46.737261007868604</v>
      </c>
      <c r="F48" s="38">
        <f t="shared" si="59"/>
        <v>48.945807427763896</v>
      </c>
      <c r="G48" s="36">
        <f t="shared" ref="G48" si="128">G17*100/$K17</f>
        <v>15.615264797507788</v>
      </c>
      <c r="H48" s="37">
        <f t="shared" ref="H48" si="129">H17*100/$L17</f>
        <v>87.734704144941134</v>
      </c>
      <c r="I48" s="38">
        <f t="shared" ref="I48" si="130">I17*100/$M17</f>
        <v>53.262738992131403</v>
      </c>
      <c r="J48" s="38">
        <f t="shared" ref="J48" si="131">J17*100/$N17</f>
        <v>51.054192572236104</v>
      </c>
      <c r="K48" s="36">
        <f t="shared" ref="K48" si="132">K17*100/$K17</f>
        <v>100</v>
      </c>
      <c r="L48" s="37">
        <f t="shared" ref="L48" si="133">L17*100/$L17</f>
        <v>99.999999999999986</v>
      </c>
      <c r="M48" s="38">
        <f t="shared" ref="M48" si="134">M17*100/$M17</f>
        <v>100</v>
      </c>
      <c r="N48" s="39">
        <f t="shared" si="43"/>
        <v>99.999999999999986</v>
      </c>
      <c r="P48" s="13"/>
      <c r="Q48" s="14" t="s">
        <v>19</v>
      </c>
      <c r="R48" s="36">
        <f t="shared" si="116"/>
        <v>90.119893428063946</v>
      </c>
      <c r="S48" s="37">
        <f t="shared" si="117"/>
        <v>22.200168911306708</v>
      </c>
      <c r="T48" s="38">
        <f t="shared" si="118"/>
        <v>60.218369591870378</v>
      </c>
      <c r="U48" s="38">
        <f t="shared" si="119"/>
        <v>60.135923809021136</v>
      </c>
      <c r="V48" s="36">
        <f t="shared" si="120"/>
        <v>9.8801065719360572</v>
      </c>
      <c r="W48" s="37">
        <f t="shared" si="121"/>
        <v>77.799831088693253</v>
      </c>
      <c r="X48" s="38">
        <f t="shared" si="122"/>
        <v>39.781630408129431</v>
      </c>
      <c r="Y48" s="38">
        <f t="shared" si="123"/>
        <v>39.864076190978871</v>
      </c>
      <c r="Z48" s="36">
        <f t="shared" si="124"/>
        <v>100</v>
      </c>
      <c r="AA48" s="37">
        <f t="shared" si="125"/>
        <v>100</v>
      </c>
      <c r="AB48" s="38">
        <f t="shared" si="126"/>
        <v>100</v>
      </c>
      <c r="AC48" s="39">
        <f t="shared" si="127"/>
        <v>100</v>
      </c>
      <c r="AE48" s="148"/>
      <c r="AF48" s="160" t="s">
        <v>19</v>
      </c>
      <c r="AG48" s="147">
        <v>92.8</v>
      </c>
      <c r="AH48" s="146">
        <v>32.299999999999997</v>
      </c>
      <c r="AI48" s="145">
        <v>69</v>
      </c>
      <c r="AJ48" s="145">
        <v>64.8</v>
      </c>
      <c r="AK48" s="147">
        <v>7.2</v>
      </c>
      <c r="AL48" s="146">
        <v>67.7</v>
      </c>
      <c r="AM48" s="145">
        <v>31</v>
      </c>
      <c r="AN48" s="145">
        <v>35.200000000000003</v>
      </c>
      <c r="AO48" s="147">
        <v>100</v>
      </c>
      <c r="AP48" s="146">
        <v>100</v>
      </c>
      <c r="AQ48" s="145">
        <v>100</v>
      </c>
      <c r="AR48" s="146">
        <v>100</v>
      </c>
    </row>
    <row r="49" spans="1:44">
      <c r="A49" s="13" t="s">
        <v>20</v>
      </c>
      <c r="B49" s="14"/>
      <c r="C49" s="36">
        <f t="shared" si="56"/>
        <v>71.337579617834393</v>
      </c>
      <c r="D49" s="37">
        <f t="shared" si="57"/>
        <v>1.2492782361723618</v>
      </c>
      <c r="E49" s="38">
        <f t="shared" si="58"/>
        <v>35.423539876653066</v>
      </c>
      <c r="F49" s="38">
        <f t="shared" si="59"/>
        <v>43.839783514152003</v>
      </c>
      <c r="G49" s="36">
        <f t="shared" ref="G49" si="135">G18*100/$K18</f>
        <v>28.662420382165607</v>
      </c>
      <c r="H49" s="37">
        <f t="shared" ref="H49" si="136">H18*100/$L18</f>
        <v>98.750721763827642</v>
      </c>
      <c r="I49" s="38">
        <f t="shared" ref="I49" si="137">I18*100/$M18</f>
        <v>64.576460123346934</v>
      </c>
      <c r="J49" s="38">
        <f t="shared" ref="J49" si="138">J18*100/$N18</f>
        <v>56.16021648584799</v>
      </c>
      <c r="K49" s="36">
        <f t="shared" ref="K49" si="139">K18*100/$K18</f>
        <v>100</v>
      </c>
      <c r="L49" s="37">
        <f t="shared" ref="L49" si="140">L18*100/$L18</f>
        <v>100</v>
      </c>
      <c r="M49" s="38">
        <f t="shared" ref="M49" si="141">M18*100/$M18</f>
        <v>100</v>
      </c>
      <c r="N49" s="39">
        <f t="shared" si="43"/>
        <v>100</v>
      </c>
      <c r="P49" s="13" t="s">
        <v>20</v>
      </c>
      <c r="Q49" s="14"/>
      <c r="R49" s="36">
        <f t="shared" si="116"/>
        <v>85.990338164251213</v>
      </c>
      <c r="S49" s="37">
        <f t="shared" si="117"/>
        <v>2.9002335347710324</v>
      </c>
      <c r="T49" s="38">
        <f t="shared" si="118"/>
        <v>74.512195121951279</v>
      </c>
      <c r="U49" s="38">
        <f t="shared" si="119"/>
        <v>74.135827572183828</v>
      </c>
      <c r="V49" s="36">
        <f t="shared" si="120"/>
        <v>14.009661835748792</v>
      </c>
      <c r="W49" s="37">
        <f t="shared" si="121"/>
        <v>97.099766465228967</v>
      </c>
      <c r="X49" s="38">
        <f t="shared" si="122"/>
        <v>25.487804878048763</v>
      </c>
      <c r="Y49" s="38">
        <f t="shared" si="123"/>
        <v>25.864172427816186</v>
      </c>
      <c r="Z49" s="36">
        <f t="shared" si="124"/>
        <v>100</v>
      </c>
      <c r="AA49" s="37">
        <f t="shared" si="125"/>
        <v>100</v>
      </c>
      <c r="AB49" s="38">
        <f t="shared" si="126"/>
        <v>100</v>
      </c>
      <c r="AC49" s="39">
        <f t="shared" si="127"/>
        <v>100</v>
      </c>
      <c r="AE49" s="262" t="s">
        <v>20</v>
      </c>
      <c r="AF49" s="263"/>
      <c r="AG49" s="145">
        <v>85.7</v>
      </c>
      <c r="AH49" s="146">
        <v>6.8</v>
      </c>
      <c r="AI49" s="145">
        <v>63.2</v>
      </c>
      <c r="AJ49" s="145">
        <v>75.099999999999994</v>
      </c>
      <c r="AK49" s="147">
        <v>14.3</v>
      </c>
      <c r="AL49" s="146">
        <v>93.2</v>
      </c>
      <c r="AM49" s="145">
        <v>36.799999999999997</v>
      </c>
      <c r="AN49" s="145">
        <v>24.9</v>
      </c>
      <c r="AO49" s="147">
        <v>100</v>
      </c>
      <c r="AP49" s="146">
        <v>100</v>
      </c>
      <c r="AQ49" s="145">
        <v>100</v>
      </c>
      <c r="AR49" s="146">
        <v>100</v>
      </c>
    </row>
    <row r="50" spans="1:44" ht="15.75" thickBot="1">
      <c r="A50" s="19" t="s">
        <v>21</v>
      </c>
      <c r="B50" s="20"/>
      <c r="C50" s="40">
        <f t="shared" si="56"/>
        <v>73.92550143266476</v>
      </c>
      <c r="D50" s="41">
        <f t="shared" si="57"/>
        <v>3.5576250002514587</v>
      </c>
      <c r="E50" s="42">
        <f t="shared" si="58"/>
        <v>44.147301926286168</v>
      </c>
      <c r="F50" s="42">
        <f t="shared" si="59"/>
        <v>49.172391443075369</v>
      </c>
      <c r="G50" s="40">
        <f t="shared" ref="G50" si="142">G19*100/$K19</f>
        <v>26.074498567335244</v>
      </c>
      <c r="H50" s="41">
        <f t="shared" ref="H50" si="143">H19*100/$L19</f>
        <v>96.442374999748552</v>
      </c>
      <c r="I50" s="42">
        <f t="shared" ref="I50" si="144">I19*100/$M19</f>
        <v>55.852698073713832</v>
      </c>
      <c r="J50" s="42">
        <f t="shared" ref="J50" si="145">J19*100/$N19</f>
        <v>50.827608556924631</v>
      </c>
      <c r="K50" s="40">
        <f t="shared" ref="K50" si="146">K19*100/$K19</f>
        <v>100</v>
      </c>
      <c r="L50" s="41">
        <f t="shared" ref="L50" si="147">L19*100/$L19</f>
        <v>100</v>
      </c>
      <c r="M50" s="42">
        <f t="shared" ref="M50" si="148">M19*100/$M19</f>
        <v>100</v>
      </c>
      <c r="N50" s="43">
        <f t="shared" si="43"/>
        <v>100</v>
      </c>
      <c r="P50" s="19" t="s">
        <v>21</v>
      </c>
      <c r="Q50" s="20"/>
      <c r="R50" s="40">
        <f t="shared" si="116"/>
        <v>83.3756345177665</v>
      </c>
      <c r="S50" s="41">
        <f t="shared" si="117"/>
        <v>7.2288293351951713</v>
      </c>
      <c r="T50" s="42">
        <f t="shared" si="118"/>
        <v>47.98236365542185</v>
      </c>
      <c r="U50" s="42">
        <f t="shared" si="119"/>
        <v>57.271544626374521</v>
      </c>
      <c r="V50" s="40">
        <f t="shared" si="120"/>
        <v>16.624365482233504</v>
      </c>
      <c r="W50" s="41">
        <f t="shared" si="121"/>
        <v>92.771170664804814</v>
      </c>
      <c r="X50" s="42">
        <f t="shared" si="122"/>
        <v>52.017636344578165</v>
      </c>
      <c r="Y50" s="42">
        <f t="shared" si="123"/>
        <v>42.728455373625479</v>
      </c>
      <c r="Z50" s="40">
        <f t="shared" si="124"/>
        <v>100</v>
      </c>
      <c r="AA50" s="41">
        <f t="shared" si="125"/>
        <v>100</v>
      </c>
      <c r="AB50" s="42">
        <f t="shared" si="126"/>
        <v>100</v>
      </c>
      <c r="AC50" s="43">
        <f t="shared" si="127"/>
        <v>100</v>
      </c>
      <c r="AE50" s="270" t="s">
        <v>21</v>
      </c>
      <c r="AF50" s="271"/>
      <c r="AG50" s="161">
        <v>90.7</v>
      </c>
      <c r="AH50" s="162">
        <v>13.4</v>
      </c>
      <c r="AI50" s="161">
        <v>74.099999999999994</v>
      </c>
      <c r="AJ50" s="161">
        <v>77.400000000000006</v>
      </c>
      <c r="AK50" s="163">
        <v>9.3000000000000007</v>
      </c>
      <c r="AL50" s="162">
        <v>86.6</v>
      </c>
      <c r="AM50" s="161">
        <v>25.9</v>
      </c>
      <c r="AN50" s="161">
        <v>22.6</v>
      </c>
      <c r="AO50" s="163">
        <v>100</v>
      </c>
      <c r="AP50" s="162">
        <v>100</v>
      </c>
      <c r="AQ50" s="161">
        <v>100</v>
      </c>
      <c r="AR50" s="162">
        <v>100</v>
      </c>
    </row>
    <row r="51" spans="1:44" ht="15.75" thickBot="1">
      <c r="A51" s="25" t="s">
        <v>3</v>
      </c>
      <c r="B51" s="26"/>
      <c r="C51" s="44">
        <f t="shared" si="56"/>
        <v>88.547608600263274</v>
      </c>
      <c r="D51" s="45">
        <f t="shared" si="57"/>
        <v>26.062582810704228</v>
      </c>
      <c r="E51" s="46">
        <f t="shared" si="58"/>
        <v>36.329843477226127</v>
      </c>
      <c r="F51" s="46">
        <f t="shared" si="59"/>
        <v>35.190111836526647</v>
      </c>
      <c r="G51" s="44">
        <f t="shared" ref="G51" si="149">G20*100/$K20</f>
        <v>11.452391399736726</v>
      </c>
      <c r="H51" s="45">
        <f t="shared" ref="H51" si="150">H20*100/$L20</f>
        <v>73.937417189295758</v>
      </c>
      <c r="I51" s="46">
        <f t="shared" ref="I51" si="151">I20*100/$M20</f>
        <v>63.670156522773866</v>
      </c>
      <c r="J51" s="46">
        <f t="shared" ref="J51" si="152">J20*100/$N20</f>
        <v>64.809888163473346</v>
      </c>
      <c r="K51" s="44">
        <f t="shared" ref="K51" si="153">K20*100/$K20</f>
        <v>100</v>
      </c>
      <c r="L51" s="45">
        <f t="shared" ref="L51" si="154">L20*100/$L20</f>
        <v>100</v>
      </c>
      <c r="M51" s="46">
        <f t="shared" ref="M51" si="155">M20*100/$M20</f>
        <v>99.999999999999986</v>
      </c>
      <c r="N51" s="47">
        <f t="shared" si="43"/>
        <v>100</v>
      </c>
      <c r="P51" s="25" t="s">
        <v>3</v>
      </c>
      <c r="Q51" s="26"/>
      <c r="R51" s="44">
        <f t="shared" si="116"/>
        <v>92.135358080239968</v>
      </c>
      <c r="S51" s="45">
        <f t="shared" si="117"/>
        <v>34.877061947395966</v>
      </c>
      <c r="T51" s="46">
        <f t="shared" si="118"/>
        <v>49.81486239155965</v>
      </c>
      <c r="U51" s="46">
        <f t="shared" si="119"/>
        <v>45.746308798677248</v>
      </c>
      <c r="V51" s="44">
        <f t="shared" si="120"/>
        <v>7.8646419197600297</v>
      </c>
      <c r="W51" s="45">
        <f t="shared" si="121"/>
        <v>65.122938052604056</v>
      </c>
      <c r="X51" s="46">
        <f t="shared" si="122"/>
        <v>50.185137608440236</v>
      </c>
      <c r="Y51" s="46">
        <f t="shared" si="123"/>
        <v>54.253691201322766</v>
      </c>
      <c r="Z51" s="44">
        <f t="shared" si="124"/>
        <v>100</v>
      </c>
      <c r="AA51" s="45">
        <f t="shared" si="125"/>
        <v>100</v>
      </c>
      <c r="AB51" s="46">
        <f t="shared" si="126"/>
        <v>100</v>
      </c>
      <c r="AC51" s="47">
        <f t="shared" si="127"/>
        <v>100</v>
      </c>
      <c r="AE51" s="272" t="s">
        <v>3</v>
      </c>
      <c r="AF51" s="273"/>
      <c r="AG51" s="164">
        <v>93.7</v>
      </c>
      <c r="AH51" s="165">
        <v>46.9</v>
      </c>
      <c r="AI51" s="164">
        <v>53.3</v>
      </c>
      <c r="AJ51" s="164">
        <v>49.8</v>
      </c>
      <c r="AK51" s="166">
        <v>6.3</v>
      </c>
      <c r="AL51" s="165">
        <v>53.1</v>
      </c>
      <c r="AM51" s="164">
        <v>46.7</v>
      </c>
      <c r="AN51" s="164">
        <v>50.2</v>
      </c>
      <c r="AO51" s="166">
        <v>100</v>
      </c>
      <c r="AP51" s="165">
        <v>100</v>
      </c>
      <c r="AQ51" s="164">
        <v>100</v>
      </c>
      <c r="AR51" s="165">
        <v>100</v>
      </c>
    </row>
    <row r="52" spans="1:44" ht="15.75" thickBot="1">
      <c r="A52" s="250" t="s">
        <v>24</v>
      </c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2"/>
      <c r="P52" s="250" t="s">
        <v>24</v>
      </c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2"/>
      <c r="AE52" s="171"/>
      <c r="AF52" s="171"/>
      <c r="AG52" s="258" t="s">
        <v>74</v>
      </c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9"/>
    </row>
    <row r="53" spans="1:44">
      <c r="A53" s="6" t="s">
        <v>10</v>
      </c>
      <c r="B53" s="7"/>
      <c r="C53" s="32">
        <f>C7*100/$K$20</f>
        <v>72.246599385695475</v>
      </c>
      <c r="D53" s="33">
        <f>D7*100/$L$20</f>
        <v>22.493609646903128</v>
      </c>
      <c r="E53" s="34">
        <f>E7*100/$M$20</f>
        <v>20.643003168215586</v>
      </c>
      <c r="F53" s="34">
        <f>F7*100/$N$20</f>
        <v>31.18097651069883</v>
      </c>
      <c r="G53" s="32">
        <f t="shared" ref="G53" si="156">G7*100/$K$20</f>
        <v>10.16893374286968</v>
      </c>
      <c r="H53" s="33">
        <f t="shared" ref="H53" si="157">H7*100/$L$20</f>
        <v>72.967214477249726</v>
      </c>
      <c r="I53" s="34">
        <f t="shared" ref="I53" si="158">I7*100/$M$20</f>
        <v>38.536916269708563</v>
      </c>
      <c r="J53" s="34">
        <f t="shared" ref="J53" si="159">J7*100/$N$20</f>
        <v>58.086077675651474</v>
      </c>
      <c r="K53" s="32">
        <f t="shared" ref="K53" si="160">K7*100/$K$20</f>
        <v>82.415533128565158</v>
      </c>
      <c r="L53" s="33">
        <f t="shared" ref="L53" si="161">L7*100/$L$20</f>
        <v>95.460824124152865</v>
      </c>
      <c r="M53" s="34">
        <f t="shared" ref="M53" si="162">M7*100/$M$20</f>
        <v>59.179919437924141</v>
      </c>
      <c r="N53" s="35">
        <f t="shared" ref="N53:N66" si="163">N7*100/$N$20</f>
        <v>89.267054186350308</v>
      </c>
      <c r="P53" s="6" t="s">
        <v>10</v>
      </c>
      <c r="Q53" s="7"/>
      <c r="R53" s="32">
        <f t="shared" ref="R53:R60" si="164">R7*100/$Z$20</f>
        <v>67.557180352455944</v>
      </c>
      <c r="S53" s="33">
        <f t="shared" ref="S53:S60" si="165">S7*100/$AA$20</f>
        <v>28.111134260953602</v>
      </c>
      <c r="T53" s="34">
        <f t="shared" ref="T53:T60" si="166">T7*100/$AB$20</f>
        <v>22.872565274292054</v>
      </c>
      <c r="U53" s="34">
        <f t="shared" ref="U53:U60" si="167">U7*100/$AC$20</f>
        <v>39.349056914357753</v>
      </c>
      <c r="V53" s="32">
        <f t="shared" ref="V53:V60" si="168">V7*100/$Z$20</f>
        <v>6.7679040119985006</v>
      </c>
      <c r="W53" s="33">
        <f t="shared" ref="W53:W60" si="169">W7*100/$AA$20</f>
        <v>64.375364858482484</v>
      </c>
      <c r="X53" s="34">
        <f t="shared" ref="X53:X60" si="170">X7*100/$AB$20</f>
        <v>27.509970822020495</v>
      </c>
      <c r="Y53" s="34">
        <f t="shared" ref="Y53:Y60" si="171">Y7*100/$AC$20</f>
        <v>48.044997391781969</v>
      </c>
      <c r="Z53" s="32">
        <f t="shared" ref="Z53:Z60" si="172">Z7*100/$Z$20</f>
        <v>74.32508436445444</v>
      </c>
      <c r="AA53" s="33">
        <f t="shared" ref="AA53:AA60" si="173">AA7*100/$AA$20</f>
        <v>92.48649911943609</v>
      </c>
      <c r="AB53" s="34">
        <f t="shared" ref="AB53:AB60" si="174">AB7*100/$AB$20</f>
        <v>50.382536096312549</v>
      </c>
      <c r="AC53" s="35">
        <f t="shared" ref="AC53:AC60" si="175">AC7*100/$AC$20</f>
        <v>87.394054306139722</v>
      </c>
      <c r="AE53" s="260" t="s">
        <v>10</v>
      </c>
      <c r="AF53" s="261"/>
      <c r="AG53" s="145">
        <v>57.6</v>
      </c>
      <c r="AH53" s="146">
        <v>34.6</v>
      </c>
      <c r="AI53" s="145">
        <v>17.8</v>
      </c>
      <c r="AJ53" s="145">
        <v>40.700000000000003</v>
      </c>
      <c r="AK53" s="147">
        <v>5</v>
      </c>
      <c r="AL53" s="146">
        <v>52.1</v>
      </c>
      <c r="AM53" s="145">
        <v>18.399999999999999</v>
      </c>
      <c r="AN53" s="145">
        <v>42.3</v>
      </c>
      <c r="AO53" s="147">
        <v>62.6</v>
      </c>
      <c r="AP53" s="146">
        <v>86.7</v>
      </c>
      <c r="AQ53" s="145">
        <v>36.200000000000003</v>
      </c>
      <c r="AR53" s="146">
        <v>83</v>
      </c>
    </row>
    <row r="54" spans="1:44">
      <c r="A54" s="13"/>
      <c r="B54" s="14" t="s">
        <v>11</v>
      </c>
      <c r="C54" s="36">
        <f t="shared" ref="C54:C66" si="176">C8*100/$K$20</f>
        <v>68.11101360245722</v>
      </c>
      <c r="D54" s="37">
        <f t="shared" ref="D54:D66" si="177">D8*100/$L$20</f>
        <v>21.486822487770283</v>
      </c>
      <c r="E54" s="38">
        <f t="shared" ref="E54:E66" si="178">E8*100/$M$20</f>
        <v>17.892515580903613</v>
      </c>
      <c r="F54" s="38">
        <f t="shared" ref="F54:F66" si="179">F8*100/$N$20</f>
        <v>29.297892435434331</v>
      </c>
      <c r="G54" s="36">
        <f t="shared" ref="G54" si="180">G8*100/$K$20</f>
        <v>9.8727512066695926</v>
      </c>
      <c r="H54" s="37">
        <f t="shared" ref="H54" si="181">H8*100/$L$20</f>
        <v>72.878776872865373</v>
      </c>
      <c r="I54" s="38">
        <f t="shared" ref="I54" si="182">I8*100/$M$20</f>
        <v>34.414541106526123</v>
      </c>
      <c r="J54" s="38">
        <f t="shared" ref="J54" si="183">J8*100/$N$20</f>
        <v>54.432204933571278</v>
      </c>
      <c r="K54" s="36">
        <f t="shared" ref="K54" si="184">K8*100/$K$20</f>
        <v>77.983764809126811</v>
      </c>
      <c r="L54" s="37">
        <f t="shared" ref="L54" si="185">L8*100/$L$20</f>
        <v>94.365599360635656</v>
      </c>
      <c r="M54" s="38">
        <f t="shared" ref="M54" si="186">M8*100/$M$20</f>
        <v>52.307056687429728</v>
      </c>
      <c r="N54" s="39">
        <f t="shared" si="163"/>
        <v>83.73009736900562</v>
      </c>
      <c r="P54" s="13"/>
      <c r="Q54" s="14" t="s">
        <v>11</v>
      </c>
      <c r="R54" s="36">
        <f t="shared" si="164"/>
        <v>63.695163104611922</v>
      </c>
      <c r="S54" s="37">
        <f t="shared" si="165"/>
        <v>26.838696854138416</v>
      </c>
      <c r="T54" s="38">
        <f t="shared" si="166"/>
        <v>20.430839636920464</v>
      </c>
      <c r="U54" s="38">
        <f t="shared" si="167"/>
        <v>37.835052076324949</v>
      </c>
      <c r="V54" s="36">
        <f t="shared" si="168"/>
        <v>6.5148106486689166</v>
      </c>
      <c r="W54" s="37">
        <f t="shared" si="169"/>
        <v>64.213811044486036</v>
      </c>
      <c r="X54" s="38">
        <f t="shared" si="170"/>
        <v>25.368392832428629</v>
      </c>
      <c r="Y54" s="38">
        <f t="shared" si="171"/>
        <v>46.531388126174946</v>
      </c>
      <c r="Z54" s="36">
        <f t="shared" si="172"/>
        <v>70.209973753280835</v>
      </c>
      <c r="AA54" s="37">
        <f t="shared" si="173"/>
        <v>91.052507898624441</v>
      </c>
      <c r="AB54" s="38">
        <f t="shared" si="174"/>
        <v>45.799232469349128</v>
      </c>
      <c r="AC54" s="39">
        <f t="shared" si="175"/>
        <v>84.36644020249993</v>
      </c>
      <c r="AE54" s="148"/>
      <c r="AF54" s="149" t="s">
        <v>11</v>
      </c>
      <c r="AG54" s="145">
        <v>53.5</v>
      </c>
      <c r="AH54" s="146">
        <v>32.700000000000003</v>
      </c>
      <c r="AI54" s="145">
        <v>15.6</v>
      </c>
      <c r="AJ54" s="145">
        <v>39.200000000000003</v>
      </c>
      <c r="AK54" s="147">
        <v>4.8</v>
      </c>
      <c r="AL54" s="146">
        <v>51.9</v>
      </c>
      <c r="AM54" s="145">
        <v>16.8</v>
      </c>
      <c r="AN54" s="145">
        <v>41</v>
      </c>
      <c r="AO54" s="147">
        <v>58.3</v>
      </c>
      <c r="AP54" s="146">
        <v>84.6</v>
      </c>
      <c r="AQ54" s="145">
        <v>32.4</v>
      </c>
      <c r="AR54" s="146">
        <v>80.2</v>
      </c>
    </row>
    <row r="55" spans="1:44">
      <c r="A55" s="13"/>
      <c r="B55" s="14" t="s">
        <v>12</v>
      </c>
      <c r="C55" s="36">
        <f t="shared" si="176"/>
        <v>13.909609477841158</v>
      </c>
      <c r="D55" s="37">
        <f t="shared" si="177"/>
        <v>5.4903493447809923</v>
      </c>
      <c r="E55" s="38">
        <f t="shared" si="178"/>
        <v>2.4944432173217321</v>
      </c>
      <c r="F55" s="38">
        <f t="shared" si="179"/>
        <v>1.6702931439720197</v>
      </c>
      <c r="G55" s="36">
        <f t="shared" ref="G55" si="187">G9*100/$K$20</f>
        <v>2.8411584028082491</v>
      </c>
      <c r="H55" s="37">
        <f t="shared" ref="H55" si="188">H9*100/$L$20</f>
        <v>63.930514480016861</v>
      </c>
      <c r="I55" s="38">
        <f t="shared" ref="I55" si="189">I9*100/$M$20</f>
        <v>3.6450196009033897</v>
      </c>
      <c r="J55" s="38">
        <f t="shared" ref="J55" si="190">J9*100/$N$20</f>
        <v>3.213353696497939</v>
      </c>
      <c r="K55" s="36">
        <f t="shared" ref="K55" si="191">K9*100/$K$20</f>
        <v>16.750767880649409</v>
      </c>
      <c r="L55" s="37">
        <f t="shared" ref="L55" si="192">L9*100/$L$20</f>
        <v>69.420863824797848</v>
      </c>
      <c r="M55" s="38">
        <f t="shared" ref="M55" si="193">M9*100/$M$20</f>
        <v>6.1394628182251232</v>
      </c>
      <c r="N55" s="39">
        <f t="shared" si="163"/>
        <v>4.8836468404699591</v>
      </c>
      <c r="P55" s="13"/>
      <c r="Q55" s="14" t="s">
        <v>12</v>
      </c>
      <c r="R55" s="36">
        <f t="shared" si="164"/>
        <v>9.2519685039370074</v>
      </c>
      <c r="S55" s="37">
        <f t="shared" si="165"/>
        <v>5.3595694672332499</v>
      </c>
      <c r="T55" s="38">
        <f t="shared" si="166"/>
        <v>2.0602651165225834</v>
      </c>
      <c r="U55" s="38">
        <f t="shared" si="167"/>
        <v>1.2318374157707113</v>
      </c>
      <c r="V55" s="36">
        <f t="shared" si="168"/>
        <v>1.8185226846644169</v>
      </c>
      <c r="W55" s="37">
        <f t="shared" si="169"/>
        <v>53.372250318368444</v>
      </c>
      <c r="X55" s="38">
        <f t="shared" si="170"/>
        <v>1.9058425786974373</v>
      </c>
      <c r="Y55" s="38">
        <f t="shared" si="171"/>
        <v>1.3276876351360256</v>
      </c>
      <c r="Z55" s="36">
        <f t="shared" si="172"/>
        <v>11.070491188601425</v>
      </c>
      <c r="AA55" s="37">
        <f t="shared" si="173"/>
        <v>58.731819785601672</v>
      </c>
      <c r="AB55" s="38">
        <f t="shared" si="174"/>
        <v>3.9661076952200203</v>
      </c>
      <c r="AC55" s="39">
        <f t="shared" si="175"/>
        <v>2.559525050906736</v>
      </c>
      <c r="AE55" s="148"/>
      <c r="AF55" s="149" t="s">
        <v>12</v>
      </c>
      <c r="AG55" s="145">
        <v>8.6999999999999993</v>
      </c>
      <c r="AH55" s="146">
        <v>6.9</v>
      </c>
      <c r="AI55" s="145">
        <v>2</v>
      </c>
      <c r="AJ55" s="145">
        <v>1.4</v>
      </c>
      <c r="AK55" s="147">
        <v>1.5</v>
      </c>
      <c r="AL55" s="146">
        <v>39.4</v>
      </c>
      <c r="AM55" s="145">
        <v>1.5</v>
      </c>
      <c r="AN55" s="145">
        <v>1.3</v>
      </c>
      <c r="AO55" s="147">
        <v>10.199999999999999</v>
      </c>
      <c r="AP55" s="146">
        <v>46.4</v>
      </c>
      <c r="AQ55" s="145">
        <v>3.5</v>
      </c>
      <c r="AR55" s="146">
        <v>2.7</v>
      </c>
    </row>
    <row r="56" spans="1:44">
      <c r="A56" s="13"/>
      <c r="B56" s="14" t="s">
        <v>13</v>
      </c>
      <c r="C56" s="36">
        <f t="shared" si="176"/>
        <v>0.61430451952610798</v>
      </c>
      <c r="D56" s="37">
        <f t="shared" si="177"/>
        <v>0.1889693266398228</v>
      </c>
      <c r="E56" s="38">
        <f t="shared" si="178"/>
        <v>9.4195261832242638E-2</v>
      </c>
      <c r="F56" s="38">
        <f t="shared" si="179"/>
        <v>4.7726974291926932E-2</v>
      </c>
      <c r="G56" s="36">
        <f t="shared" ref="G56" si="194">G10*100/$K$20</f>
        <v>0.13163668275559456</v>
      </c>
      <c r="H56" s="37">
        <f t="shared" ref="H56" si="195">H10*100/$L$20</f>
        <v>4.702963288972966</v>
      </c>
      <c r="I56" s="38">
        <f t="shared" ref="I56" si="196">I10*100/$M$20</f>
        <v>2.3741594870734802E-2</v>
      </c>
      <c r="J56" s="38">
        <f t="shared" ref="J56" si="197">J10*100/$N$20</f>
        <v>7.3572253978003502E-3</v>
      </c>
      <c r="K56" s="36">
        <f t="shared" ref="K56" si="198">K10*100/$K$20</f>
        <v>0.74594120228170246</v>
      </c>
      <c r="L56" s="37">
        <f t="shared" ref="L56" si="199">L10*100/$L$20</f>
        <v>4.8919326156127889</v>
      </c>
      <c r="M56" s="38">
        <f t="shared" ref="M56" si="200">M10*100/$M$20</f>
        <v>0.11793685670297745</v>
      </c>
      <c r="N56" s="39">
        <f t="shared" si="163"/>
        <v>5.5084199689727283E-2</v>
      </c>
      <c r="P56" s="13"/>
      <c r="Q56" s="14" t="s">
        <v>13</v>
      </c>
      <c r="R56" s="36">
        <f t="shared" si="164"/>
        <v>0.6186726659167604</v>
      </c>
      <c r="S56" s="37">
        <f t="shared" si="165"/>
        <v>0.25105949742525591</v>
      </c>
      <c r="T56" s="38">
        <f t="shared" si="166"/>
        <v>0.15330330736381981</v>
      </c>
      <c r="U56" s="38">
        <f t="shared" si="167"/>
        <v>8.3904041966053874E-2</v>
      </c>
      <c r="V56" s="36">
        <f t="shared" si="168"/>
        <v>0.14998125234345708</v>
      </c>
      <c r="W56" s="37">
        <f t="shared" si="169"/>
        <v>18.253155437000132</v>
      </c>
      <c r="X56" s="38">
        <f t="shared" si="170"/>
        <v>9.0944515056827241E-2</v>
      </c>
      <c r="Y56" s="38">
        <f t="shared" si="171"/>
        <v>5.2420405115123095E-2</v>
      </c>
      <c r="Z56" s="36">
        <f t="shared" si="172"/>
        <v>0.76865391826021745</v>
      </c>
      <c r="AA56" s="37">
        <f t="shared" si="173"/>
        <v>18.504214934425388</v>
      </c>
      <c r="AB56" s="38">
        <f t="shared" si="174"/>
        <v>0.24424782242064708</v>
      </c>
      <c r="AC56" s="39">
        <f t="shared" si="175"/>
        <v>0.13632444708117697</v>
      </c>
      <c r="AE56" s="148"/>
      <c r="AF56" s="149" t="s">
        <v>13</v>
      </c>
      <c r="AG56" s="145">
        <v>0.6</v>
      </c>
      <c r="AH56" s="146">
        <v>0.5</v>
      </c>
      <c r="AI56" s="145">
        <v>0.1</v>
      </c>
      <c r="AJ56" s="145">
        <v>0.1</v>
      </c>
      <c r="AK56" s="147">
        <v>0.1</v>
      </c>
      <c r="AL56" s="146">
        <v>6.5</v>
      </c>
      <c r="AM56" s="145">
        <v>0</v>
      </c>
      <c r="AN56" s="145">
        <v>0</v>
      </c>
      <c r="AO56" s="147">
        <v>0.6</v>
      </c>
      <c r="AP56" s="146">
        <v>7</v>
      </c>
      <c r="AQ56" s="145">
        <v>0.1</v>
      </c>
      <c r="AR56" s="146">
        <v>0.1</v>
      </c>
    </row>
    <row r="57" spans="1:44">
      <c r="A57" s="13"/>
      <c r="B57" s="14" t="s">
        <v>14</v>
      </c>
      <c r="C57" s="36">
        <f t="shared" si="176"/>
        <v>1.1408512505484862</v>
      </c>
      <c r="D57" s="37">
        <f t="shared" si="177"/>
        <v>0.4427661233693132</v>
      </c>
      <c r="E57" s="38">
        <f t="shared" si="178"/>
        <v>0.1618491081579515</v>
      </c>
      <c r="F57" s="38">
        <f t="shared" si="179"/>
        <v>0.16284353618108338</v>
      </c>
      <c r="G57" s="36">
        <f t="shared" ref="G57" si="201">G11*100/$K$20</f>
        <v>0.5594559017112769</v>
      </c>
      <c r="H57" s="37">
        <f t="shared" ref="H57" si="202">H11*100/$L$20</f>
        <v>37.856486256742869</v>
      </c>
      <c r="I57" s="38">
        <f t="shared" ref="I57" si="203">I11*100/$M$20</f>
        <v>0.45361396740831128</v>
      </c>
      <c r="J57" s="38">
        <f t="shared" ref="J57" si="204">J11*100/$N$20</f>
        <v>0.43316182018446792</v>
      </c>
      <c r="K57" s="36">
        <f t="shared" ref="K57" si="205">K11*100/$K$20</f>
        <v>1.700307152259763</v>
      </c>
      <c r="L57" s="37">
        <f t="shared" ref="L57" si="206">L11*100/$L$20</f>
        <v>38.299252380112186</v>
      </c>
      <c r="M57" s="38">
        <f t="shared" ref="M57" si="207">M11*100/$M$20</f>
        <v>0.61546307556626279</v>
      </c>
      <c r="N57" s="39">
        <f t="shared" si="163"/>
        <v>0.59600535636555141</v>
      </c>
      <c r="P57" s="13"/>
      <c r="Q57" s="14" t="s">
        <v>14</v>
      </c>
      <c r="R57" s="36">
        <f t="shared" si="164"/>
        <v>0.90926134233220846</v>
      </c>
      <c r="S57" s="37">
        <f t="shared" si="165"/>
        <v>0.45023714991988628</v>
      </c>
      <c r="T57" s="38">
        <f t="shared" si="166"/>
        <v>0.22815721348513487</v>
      </c>
      <c r="U57" s="38">
        <f t="shared" si="167"/>
        <v>0.19826338029606444</v>
      </c>
      <c r="V57" s="36">
        <f t="shared" si="168"/>
        <v>0.33745781777277839</v>
      </c>
      <c r="W57" s="37">
        <f t="shared" si="169"/>
        <v>19.218000211812925</v>
      </c>
      <c r="X57" s="38">
        <f t="shared" si="170"/>
        <v>0.14479089583758437</v>
      </c>
      <c r="Y57" s="38">
        <f t="shared" si="171"/>
        <v>0.13350122535588121</v>
      </c>
      <c r="Z57" s="36">
        <f t="shared" si="172"/>
        <v>1.246719160104987</v>
      </c>
      <c r="AA57" s="37">
        <f t="shared" si="173"/>
        <v>19.66823736173281</v>
      </c>
      <c r="AB57" s="38">
        <f t="shared" si="174"/>
        <v>0.37294810932271932</v>
      </c>
      <c r="AC57" s="39">
        <f t="shared" si="175"/>
        <v>0.33176460565194565</v>
      </c>
      <c r="AE57" s="148"/>
      <c r="AF57" s="149" t="s">
        <v>14</v>
      </c>
      <c r="AG57" s="145">
        <v>0.4</v>
      </c>
      <c r="AH57" s="146">
        <v>0.2</v>
      </c>
      <c r="AI57" s="145">
        <v>0.1</v>
      </c>
      <c r="AJ57" s="145">
        <v>0.1</v>
      </c>
      <c r="AK57" s="147">
        <v>0.1</v>
      </c>
      <c r="AL57" s="146">
        <v>3.7</v>
      </c>
      <c r="AM57" s="145">
        <v>0</v>
      </c>
      <c r="AN57" s="145">
        <v>0</v>
      </c>
      <c r="AO57" s="147">
        <v>0.4</v>
      </c>
      <c r="AP57" s="146">
        <v>3.9</v>
      </c>
      <c r="AQ57" s="145">
        <v>0.1</v>
      </c>
      <c r="AR57" s="146">
        <v>0.1</v>
      </c>
    </row>
    <row r="58" spans="1:44">
      <c r="A58" s="13" t="s">
        <v>15</v>
      </c>
      <c r="B58" s="14"/>
      <c r="C58" s="36">
        <f t="shared" si="176"/>
        <v>0.23036419482229048</v>
      </c>
      <c r="D58" s="37">
        <f t="shared" si="177"/>
        <v>8.3432873664548393E-2</v>
      </c>
      <c r="E58" s="38">
        <f t="shared" si="178"/>
        <v>5.4517454073987399E-2</v>
      </c>
      <c r="F58" s="38">
        <f t="shared" si="179"/>
        <v>1.9708455193728613E-2</v>
      </c>
      <c r="G58" s="36">
        <f t="shared" ref="G58" si="208">G12*100/$K$20</f>
        <v>8.77577885037297E-2</v>
      </c>
      <c r="H58" s="37">
        <f t="shared" ref="H58" si="209">H12*100/$L$20</f>
        <v>7.8527286847013933</v>
      </c>
      <c r="I58" s="38">
        <f t="shared" ref="I58" si="210">I12*100/$M$20</f>
        <v>2.3835330258940614E-2</v>
      </c>
      <c r="J58" s="38">
        <f t="shared" ref="J58" si="211">J12*100/$N$20</f>
        <v>1.218566945732116E-2</v>
      </c>
      <c r="K58" s="36">
        <f t="shared" ref="K58" si="212">K12*100/$K$20</f>
        <v>0.31812198332602021</v>
      </c>
      <c r="L58" s="37">
        <f t="shared" ref="L58" si="213">L12*100/$L$20</f>
        <v>7.9361615583659413</v>
      </c>
      <c r="M58" s="38">
        <f t="shared" ref="M58" si="214">M12*100/$M$20</f>
        <v>7.8352784332928013E-2</v>
      </c>
      <c r="N58" s="39">
        <f t="shared" si="163"/>
        <v>3.1894124651049773E-2</v>
      </c>
      <c r="P58" s="13" t="s">
        <v>15</v>
      </c>
      <c r="Q58" s="14"/>
      <c r="R58" s="36">
        <f t="shared" si="164"/>
        <v>0.1687289088863892</v>
      </c>
      <c r="S58" s="37">
        <f t="shared" si="165"/>
        <v>5.1292179319460167E-2</v>
      </c>
      <c r="T58" s="38">
        <f t="shared" si="166"/>
        <v>6.7853446389631186E-2</v>
      </c>
      <c r="U58" s="38">
        <f t="shared" si="167"/>
        <v>1.1126488764132192E-2</v>
      </c>
      <c r="V58" s="36">
        <f t="shared" si="168"/>
        <v>2.81214848143982E-2</v>
      </c>
      <c r="W58" s="37">
        <f t="shared" si="169"/>
        <v>3.5145683118254651</v>
      </c>
      <c r="X58" s="38">
        <f t="shared" si="170"/>
        <v>1.3152751383497351E-2</v>
      </c>
      <c r="Y58" s="38">
        <f t="shared" si="171"/>
        <v>3.0839121400087232E-3</v>
      </c>
      <c r="Z58" s="36">
        <f t="shared" si="172"/>
        <v>0.19685039370078741</v>
      </c>
      <c r="AA58" s="37">
        <f t="shared" si="173"/>
        <v>3.5658604911449254</v>
      </c>
      <c r="AB58" s="38">
        <f t="shared" si="174"/>
        <v>8.1006197773128549E-2</v>
      </c>
      <c r="AC58" s="39">
        <f t="shared" si="175"/>
        <v>1.4210400904140915E-2</v>
      </c>
      <c r="AE58" s="262" t="s">
        <v>15</v>
      </c>
      <c r="AF58" s="263"/>
      <c r="AG58" s="145">
        <v>0.5</v>
      </c>
      <c r="AH58" s="146">
        <v>0.2</v>
      </c>
      <c r="AI58" s="145">
        <v>0.1</v>
      </c>
      <c r="AJ58" s="145">
        <v>0</v>
      </c>
      <c r="AK58" s="147">
        <v>0.1</v>
      </c>
      <c r="AL58" s="146">
        <v>0.4</v>
      </c>
      <c r="AM58" s="145">
        <v>0</v>
      </c>
      <c r="AN58" s="145">
        <v>0</v>
      </c>
      <c r="AO58" s="147">
        <v>0.5</v>
      </c>
      <c r="AP58" s="146">
        <v>0.6</v>
      </c>
      <c r="AQ58" s="145">
        <v>0.1</v>
      </c>
      <c r="AR58" s="146">
        <v>0</v>
      </c>
    </row>
    <row r="59" spans="1:44">
      <c r="A59" s="13" t="s">
        <v>16</v>
      </c>
      <c r="B59" s="14"/>
      <c r="C59" s="36">
        <f t="shared" si="176"/>
        <v>0.37297060114085123</v>
      </c>
      <c r="D59" s="37">
        <f t="shared" si="177"/>
        <v>9.4570089642582997E-2</v>
      </c>
      <c r="E59" s="38">
        <f t="shared" si="178"/>
        <v>0.14028518852929128</v>
      </c>
      <c r="F59" s="38">
        <f t="shared" si="179"/>
        <v>5.972532907707559E-2</v>
      </c>
      <c r="G59" s="36">
        <f t="shared" ref="G59" si="215">G13*100/$K$20</f>
        <v>0.12066695919262835</v>
      </c>
      <c r="H59" s="37">
        <f t="shared" ref="H59" si="216">H13*100/$L$20</f>
        <v>13.876330210064953</v>
      </c>
      <c r="I59" s="38">
        <f t="shared" ref="I59" si="217">I13*100/$M$20</f>
        <v>0.12168005790613197</v>
      </c>
      <c r="J59" s="38">
        <f t="shared" ref="J59" si="218">J13*100/$N$20</f>
        <v>8.0045720667722586E-2</v>
      </c>
      <c r="K59" s="36">
        <f t="shared" ref="K59" si="219">K13*100/$K$20</f>
        <v>0.49363756033347961</v>
      </c>
      <c r="L59" s="37">
        <f t="shared" ref="L59" si="220">L13*100/$L$20</f>
        <v>13.970900299707534</v>
      </c>
      <c r="M59" s="38">
        <f t="shared" ref="M59" si="221">M13*100/$M$20</f>
        <v>0.26196524643542324</v>
      </c>
      <c r="N59" s="39">
        <f t="shared" si="163"/>
        <v>0.13977104974479818</v>
      </c>
      <c r="P59" s="13" t="s">
        <v>16</v>
      </c>
      <c r="Q59" s="14"/>
      <c r="R59" s="36">
        <f t="shared" si="164"/>
        <v>0.33745781777277839</v>
      </c>
      <c r="S59" s="37">
        <f t="shared" si="165"/>
        <v>0.1667039382776771</v>
      </c>
      <c r="T59" s="38">
        <f t="shared" si="166"/>
        <v>0.213394171978985</v>
      </c>
      <c r="U59" s="38">
        <f t="shared" si="167"/>
        <v>5.5510418520157014E-2</v>
      </c>
      <c r="V59" s="36">
        <f t="shared" si="168"/>
        <v>2.81214848143982E-2</v>
      </c>
      <c r="W59" s="37">
        <f t="shared" si="169"/>
        <v>0.18705928653115367</v>
      </c>
      <c r="X59" s="38">
        <f t="shared" si="170"/>
        <v>7.621220427820893E-3</v>
      </c>
      <c r="Y59" s="38">
        <f t="shared" si="171"/>
        <v>3.3612423684267739E-3</v>
      </c>
      <c r="Z59" s="36">
        <f t="shared" si="172"/>
        <v>0.36557930258717658</v>
      </c>
      <c r="AA59" s="37">
        <f t="shared" si="173"/>
        <v>0.35376322480883077</v>
      </c>
      <c r="AB59" s="38">
        <f t="shared" si="174"/>
        <v>0.2210153924068059</v>
      </c>
      <c r="AC59" s="39">
        <f t="shared" si="175"/>
        <v>5.8871660888583789E-2</v>
      </c>
      <c r="AE59" s="150" t="s">
        <v>16</v>
      </c>
      <c r="AF59" s="151"/>
      <c r="AG59" s="152"/>
      <c r="AH59" s="153"/>
      <c r="AI59" s="152"/>
      <c r="AJ59" s="152"/>
      <c r="AK59" s="154"/>
      <c r="AL59" s="153"/>
      <c r="AM59" s="152"/>
      <c r="AN59" s="152"/>
      <c r="AO59" s="154"/>
      <c r="AP59" s="153"/>
      <c r="AQ59" s="152"/>
      <c r="AR59" s="153"/>
    </row>
    <row r="60" spans="1:44">
      <c r="A60" s="13" t="s">
        <v>17</v>
      </c>
      <c r="B60" s="14"/>
      <c r="C60" s="36">
        <f t="shared" si="176"/>
        <v>49.824484422992541</v>
      </c>
      <c r="D60" s="37">
        <f t="shared" si="177"/>
        <v>17.070450618377247</v>
      </c>
      <c r="E60" s="38">
        <f t="shared" si="178"/>
        <v>14.735685120379003</v>
      </c>
      <c r="F60" s="38">
        <f t="shared" si="179"/>
        <v>3.5038921468456468</v>
      </c>
      <c r="G60" s="36">
        <f t="shared" ref="G60" si="222">G14*100/$K$20</f>
        <v>7.5910487055726197</v>
      </c>
      <c r="H60" s="37">
        <f t="shared" ref="H60" si="223">H14*100/$L$20</f>
        <v>71.717856969481701</v>
      </c>
      <c r="I60" s="38">
        <f t="shared" ref="I60" si="224">I14*100/$M$20</f>
        <v>24.014519278188853</v>
      </c>
      <c r="J60" s="38">
        <f t="shared" ref="J60" si="225">J14*100/$N$20</f>
        <v>6.1831644073614411</v>
      </c>
      <c r="K60" s="36">
        <f t="shared" ref="K60" si="226">K14*100/$K$20</f>
        <v>57.415533128565158</v>
      </c>
      <c r="L60" s="37">
        <f t="shared" ref="L60" si="227">L14*100/$L$20</f>
        <v>88.788307587858952</v>
      </c>
      <c r="M60" s="38">
        <f t="shared" ref="M60" si="228">M14*100/$M$20</f>
        <v>38.750204398567853</v>
      </c>
      <c r="N60" s="39">
        <f t="shared" si="163"/>
        <v>9.6870565542070874</v>
      </c>
      <c r="P60" s="13" t="s">
        <v>17</v>
      </c>
      <c r="Q60" s="14"/>
      <c r="R60" s="36">
        <f t="shared" si="164"/>
        <v>59.476940382452192</v>
      </c>
      <c r="S60" s="37">
        <f t="shared" si="165"/>
        <v>25.089578830762967</v>
      </c>
      <c r="T60" s="38">
        <f t="shared" si="166"/>
        <v>25.979969542222268</v>
      </c>
      <c r="U60" s="38">
        <f t="shared" si="167"/>
        <v>5.8514511392015205</v>
      </c>
      <c r="V60" s="36">
        <f t="shared" si="168"/>
        <v>5.7180352455943009</v>
      </c>
      <c r="W60" s="37">
        <f t="shared" si="169"/>
        <v>63.714686394099587</v>
      </c>
      <c r="X60" s="38">
        <f t="shared" si="170"/>
        <v>21.971766006345792</v>
      </c>
      <c r="Y60" s="38">
        <f t="shared" si="171"/>
        <v>5.8688571100194009</v>
      </c>
      <c r="Z60" s="36">
        <f t="shared" si="172"/>
        <v>65.194975628046492</v>
      </c>
      <c r="AA60" s="37">
        <f t="shared" si="173"/>
        <v>88.804265224862547</v>
      </c>
      <c r="AB60" s="38">
        <f t="shared" si="174"/>
        <v>47.95173554856806</v>
      </c>
      <c r="AC60" s="39">
        <f t="shared" si="175"/>
        <v>11.720308249220922</v>
      </c>
      <c r="AE60" s="262" t="s">
        <v>17</v>
      </c>
      <c r="AF60" s="263"/>
      <c r="AG60" s="145">
        <v>63.7</v>
      </c>
      <c r="AH60" s="146">
        <v>34.700000000000003</v>
      </c>
      <c r="AI60" s="145">
        <v>34.700000000000003</v>
      </c>
      <c r="AJ60" s="145">
        <v>8.1999999999999993</v>
      </c>
      <c r="AK60" s="147">
        <v>4.9000000000000004</v>
      </c>
      <c r="AL60" s="146">
        <v>51.6</v>
      </c>
      <c r="AM60" s="145">
        <v>28.1</v>
      </c>
      <c r="AN60" s="145">
        <v>7.6</v>
      </c>
      <c r="AO60" s="147">
        <v>68.599999999999994</v>
      </c>
      <c r="AP60" s="146">
        <v>86.3</v>
      </c>
      <c r="AQ60" s="145">
        <v>62.8</v>
      </c>
      <c r="AR60" s="146">
        <v>15.9</v>
      </c>
    </row>
    <row r="61" spans="1:44">
      <c r="A61" s="13"/>
      <c r="B61" s="155" t="s">
        <v>123</v>
      </c>
      <c r="C61" s="156"/>
      <c r="D61" s="157"/>
      <c r="E61" s="158"/>
      <c r="F61" s="158"/>
      <c r="G61" s="156"/>
      <c r="H61" s="157"/>
      <c r="I61" s="158"/>
      <c r="J61" s="158"/>
      <c r="K61" s="156"/>
      <c r="L61" s="157"/>
      <c r="M61" s="158"/>
      <c r="N61" s="159"/>
      <c r="P61" s="13"/>
      <c r="Q61" s="155" t="s">
        <v>123</v>
      </c>
      <c r="R61" s="156"/>
      <c r="S61" s="157"/>
      <c r="T61" s="158"/>
      <c r="U61" s="158"/>
      <c r="V61" s="156"/>
      <c r="W61" s="157"/>
      <c r="X61" s="158"/>
      <c r="Y61" s="158"/>
      <c r="Z61" s="156"/>
      <c r="AA61" s="157"/>
      <c r="AB61" s="158"/>
      <c r="AC61" s="159"/>
      <c r="AE61" s="148"/>
      <c r="AF61" s="160" t="s">
        <v>123</v>
      </c>
      <c r="AG61" s="147">
        <v>10.6</v>
      </c>
      <c r="AH61" s="146">
        <v>9.9</v>
      </c>
      <c r="AI61" s="145">
        <v>5.5</v>
      </c>
      <c r="AJ61" s="145">
        <v>0.3</v>
      </c>
      <c r="AK61" s="147">
        <v>1.9</v>
      </c>
      <c r="AL61" s="146">
        <v>46.1</v>
      </c>
      <c r="AM61" s="145">
        <v>7.5</v>
      </c>
      <c r="AN61" s="145">
        <v>0.2</v>
      </c>
      <c r="AO61" s="147">
        <v>12.6</v>
      </c>
      <c r="AP61" s="146">
        <v>56</v>
      </c>
      <c r="AQ61" s="145">
        <v>13.1</v>
      </c>
      <c r="AR61" s="146">
        <v>0.5</v>
      </c>
    </row>
    <row r="62" spans="1:44">
      <c r="A62" s="13"/>
      <c r="B62" s="14" t="s">
        <v>18</v>
      </c>
      <c r="C62" s="36">
        <f t="shared" si="176"/>
        <v>37.582272926722247</v>
      </c>
      <c r="D62" s="37">
        <f t="shared" si="177"/>
        <v>13.842924000022316</v>
      </c>
      <c r="E62" s="38">
        <f t="shared" si="178"/>
        <v>9.1317215763675144</v>
      </c>
      <c r="F62" s="38">
        <f t="shared" si="179"/>
        <v>2.7381090885820925</v>
      </c>
      <c r="G62" s="36">
        <f t="shared" ref="G62" si="229">G16*100/$K$20</f>
        <v>6.6037735849056602</v>
      </c>
      <c r="H62" s="37">
        <f t="shared" ref="H62" si="230">H16*100/$L$20</f>
        <v>70.890460603072782</v>
      </c>
      <c r="I62" s="38">
        <f t="shared" ref="I62" si="231">I16*100/$M$20</f>
        <v>17.628127753964719</v>
      </c>
      <c r="J62" s="38">
        <f t="shared" ref="J62" si="232">J16*100/$N$20</f>
        <v>5.3843945478010866</v>
      </c>
      <c r="K62" s="36">
        <f t="shared" ref="K62" si="233">K16*100/$K$20</f>
        <v>44.186046511627907</v>
      </c>
      <c r="L62" s="37">
        <f t="shared" ref="L62" si="234">L16*100/$L$20</f>
        <v>84.733384603095089</v>
      </c>
      <c r="M62" s="38">
        <f t="shared" ref="M62" si="235">M16*100/$M$20</f>
        <v>26.75984933033223</v>
      </c>
      <c r="N62" s="39">
        <f t="shared" si="163"/>
        <v>8.1225036363831808</v>
      </c>
      <c r="P62" s="13"/>
      <c r="Q62" s="14" t="s">
        <v>18</v>
      </c>
      <c r="R62" s="36">
        <f>R16*100/$Z$20</f>
        <v>36.520434945631798</v>
      </c>
      <c r="S62" s="37">
        <f>S16*100/$AA$20</f>
        <v>16.811931685070199</v>
      </c>
      <c r="T62" s="38">
        <f>T16*100/$AB$20</f>
        <v>11.919309863253927</v>
      </c>
      <c r="U62" s="38">
        <f>U16*100/$AC$20</f>
        <v>3.9372132713923276</v>
      </c>
      <c r="V62" s="36">
        <f>V16*100/$Z$20</f>
        <v>4.6119235095613051</v>
      </c>
      <c r="W62" s="37">
        <f>W16*100/$AA$20</f>
        <v>62.284860465292333</v>
      </c>
      <c r="X62" s="38">
        <f>X16*100/$AB$20</f>
        <v>12.682973061032929</v>
      </c>
      <c r="Y62" s="38">
        <f>Y16*100/$AC$20</f>
        <v>4.5999097092553436</v>
      </c>
      <c r="Z62" s="36">
        <f>Z16*100/$Z$20</f>
        <v>41.132358455193099</v>
      </c>
      <c r="AA62" s="37">
        <f>AA16*100/$AA$20</f>
        <v>79.096792150362546</v>
      </c>
      <c r="AB62" s="38">
        <f>AB16*100/$AB$20</f>
        <v>24.602282924286918</v>
      </c>
      <c r="AC62" s="39">
        <f>AC16*100/$AC$20</f>
        <v>8.5371229806476734</v>
      </c>
      <c r="AE62" s="148"/>
      <c r="AF62" s="160" t="s">
        <v>18</v>
      </c>
      <c r="AG62" s="147">
        <v>34.700000000000003</v>
      </c>
      <c r="AH62" s="146">
        <v>22.7</v>
      </c>
      <c r="AI62" s="145">
        <v>12.2</v>
      </c>
      <c r="AJ62" s="145">
        <v>5.0999999999999996</v>
      </c>
      <c r="AK62" s="147">
        <v>3.8</v>
      </c>
      <c r="AL62" s="146">
        <v>50.5</v>
      </c>
      <c r="AM62" s="145">
        <v>13</v>
      </c>
      <c r="AN62" s="145">
        <v>5.9</v>
      </c>
      <c r="AO62" s="147">
        <v>38.5</v>
      </c>
      <c r="AP62" s="146">
        <v>73.2</v>
      </c>
      <c r="AQ62" s="145">
        <v>25.1</v>
      </c>
      <c r="AR62" s="146">
        <v>11</v>
      </c>
    </row>
    <row r="63" spans="1:44">
      <c r="A63" s="13"/>
      <c r="B63" s="14" t="s">
        <v>19</v>
      </c>
      <c r="C63" s="36">
        <f t="shared" si="176"/>
        <v>23.771390960947784</v>
      </c>
      <c r="D63" s="37">
        <f t="shared" si="177"/>
        <v>9.327096465479956</v>
      </c>
      <c r="E63" s="38">
        <f t="shared" si="178"/>
        <v>5.6039635440114832</v>
      </c>
      <c r="F63" s="38">
        <f t="shared" si="179"/>
        <v>0.76578305826355342</v>
      </c>
      <c r="G63" s="36">
        <f t="shared" ref="G63" si="236">G17*100/$K$20</f>
        <v>4.3988591487494517</v>
      </c>
      <c r="H63" s="37">
        <f t="shared" ref="H63" si="237">H17*100/$L$20</f>
        <v>66.717514082034469</v>
      </c>
      <c r="I63" s="38">
        <f t="shared" ref="I63" si="238">I17*100/$M$20</f>
        <v>6.3863915242241376</v>
      </c>
      <c r="J63" s="38">
        <f t="shared" ref="J63" si="239">J17*100/$N$20</f>
        <v>0.79876985956035929</v>
      </c>
      <c r="K63" s="36">
        <f t="shared" ref="K63" si="240">K17*100/$K$20</f>
        <v>28.170250109697236</v>
      </c>
      <c r="L63" s="37">
        <f t="shared" ref="L63" si="241">L17*100/$L$20</f>
        <v>76.044610547514409</v>
      </c>
      <c r="M63" s="38">
        <f t="shared" ref="M63" si="242">M17*100/$M$20</f>
        <v>11.990355068235621</v>
      </c>
      <c r="N63" s="39">
        <f t="shared" si="163"/>
        <v>1.5645529178239126</v>
      </c>
      <c r="P63" s="13"/>
      <c r="Q63" s="14" t="s">
        <v>19</v>
      </c>
      <c r="R63" s="36">
        <f>R17*100/$Z$20</f>
        <v>38.048368953880768</v>
      </c>
      <c r="S63" s="37">
        <f>S17*100/$AA$20</f>
        <v>17.448790074733008</v>
      </c>
      <c r="T63" s="38">
        <f>T17*100/$AB$20</f>
        <v>14.060659678968351</v>
      </c>
      <c r="U63" s="38">
        <f>U17*100/$AC$20</f>
        <v>1.9142378678091942</v>
      </c>
      <c r="V63" s="36">
        <f>V17*100/$Z$20</f>
        <v>4.1713535808023998</v>
      </c>
      <c r="W63" s="37">
        <f>W17*100/$AA$20</f>
        <v>61.148765396325622</v>
      </c>
      <c r="X63" s="38">
        <f>X17*100/$AB$20</f>
        <v>9.2887929453128386</v>
      </c>
      <c r="Y63" s="38">
        <f>Y17*100/$AC$20</f>
        <v>1.2689474007640558</v>
      </c>
      <c r="Z63" s="36">
        <f>Z17*100/$Z$20</f>
        <v>42.219722534683164</v>
      </c>
      <c r="AA63" s="37">
        <f>AA17*100/$AA$20</f>
        <v>78.597555471058655</v>
      </c>
      <c r="AB63" s="38">
        <f>AB17*100/$AB$20</f>
        <v>23.349452624281234</v>
      </c>
      <c r="AC63" s="39">
        <f>AC17*100/$AC$20</f>
        <v>3.1831852685732498</v>
      </c>
      <c r="AE63" s="148"/>
      <c r="AF63" s="160" t="s">
        <v>19</v>
      </c>
      <c r="AG63" s="147">
        <v>41</v>
      </c>
      <c r="AH63" s="146">
        <v>23.2</v>
      </c>
      <c r="AI63" s="145">
        <v>17</v>
      </c>
      <c r="AJ63" s="145">
        <v>2.8</v>
      </c>
      <c r="AK63" s="147">
        <v>3.2</v>
      </c>
      <c r="AL63" s="146">
        <v>48.8</v>
      </c>
      <c r="AM63" s="145">
        <v>7.6</v>
      </c>
      <c r="AN63" s="145">
        <v>1.5</v>
      </c>
      <c r="AO63" s="147">
        <v>44.2</v>
      </c>
      <c r="AP63" s="146">
        <v>72</v>
      </c>
      <c r="AQ63" s="145">
        <v>24.6</v>
      </c>
      <c r="AR63" s="146">
        <v>4.4000000000000004</v>
      </c>
    </row>
    <row r="64" spans="1:44">
      <c r="A64" s="13" t="s">
        <v>20</v>
      </c>
      <c r="B64" s="14"/>
      <c r="C64" s="36">
        <f t="shared" si="176"/>
        <v>1.228609039052216</v>
      </c>
      <c r="D64" s="37">
        <f t="shared" si="177"/>
        <v>0.52174164783233201</v>
      </c>
      <c r="E64" s="38">
        <f t="shared" si="178"/>
        <v>2.9239043085036318E-2</v>
      </c>
      <c r="F64" s="38">
        <f t="shared" si="179"/>
        <v>3.3439187675877308E-2</v>
      </c>
      <c r="G64" s="36">
        <f t="shared" ref="G64" si="243">G18*100/$K$20</f>
        <v>0.49363756033347961</v>
      </c>
      <c r="H64" s="37">
        <f t="shared" ref="H64" si="244">H18*100/$L$20</f>
        <v>41.241704854756691</v>
      </c>
      <c r="I64" s="38">
        <f t="shared" ref="I64" si="245">I18*100/$M$20</f>
        <v>5.330223649020787E-2</v>
      </c>
      <c r="J64" s="38">
        <f t="shared" ref="J64" si="246">J18*100/$N$20</f>
        <v>4.283670831499304E-2</v>
      </c>
      <c r="K64" s="36">
        <f t="shared" ref="K64" si="247">K18*100/$K$20</f>
        <v>1.7222465993856955</v>
      </c>
      <c r="L64" s="37">
        <f t="shared" ref="L64" si="248">L18*100/$L$20</f>
        <v>41.763446502589012</v>
      </c>
      <c r="M64" s="38">
        <f t="shared" ref="M64" si="249">M18*100/$M$20</f>
        <v>8.2541279575244195E-2</v>
      </c>
      <c r="N64" s="39">
        <f t="shared" si="163"/>
        <v>7.6275895990870354E-2</v>
      </c>
      <c r="P64" s="13" t="s">
        <v>20</v>
      </c>
      <c r="Q64" s="14"/>
      <c r="R64" s="36">
        <f>R18*100/$Z$20</f>
        <v>1.66854143232096</v>
      </c>
      <c r="S64" s="37">
        <f>S18*100/$AA$20</f>
        <v>0.77039097927927946</v>
      </c>
      <c r="T64" s="38">
        <f>T18*100/$AB$20</f>
        <v>7.5105898087073769E-2</v>
      </c>
      <c r="U64" s="38">
        <f>U18*100/$AC$20</f>
        <v>6.066876076873276E-2</v>
      </c>
      <c r="V64" s="36">
        <f>V18*100/$Z$20</f>
        <v>0.27184101987251591</v>
      </c>
      <c r="W64" s="37">
        <f>W18*100/$AA$20</f>
        <v>25.79267609938962</v>
      </c>
      <c r="X64" s="38">
        <f>X18*100/$AB$20</f>
        <v>2.5690888216363984E-2</v>
      </c>
      <c r="Y64" s="38">
        <f>Y18*100/$AC$20</f>
        <v>2.116584303286562E-2</v>
      </c>
      <c r="Z64" s="36">
        <f>Z18*100/$Z$20</f>
        <v>1.9403824521934758</v>
      </c>
      <c r="AA64" s="37">
        <f>AA18*100/$AA$20</f>
        <v>26.563067078668901</v>
      </c>
      <c r="AB64" s="38">
        <f>AB18*100/$AB$20</f>
        <v>0.1007967863034377</v>
      </c>
      <c r="AC64" s="39">
        <f>AC18*100/$AC$20</f>
        <v>8.1834603801598363E-2</v>
      </c>
      <c r="AE64" s="262" t="s">
        <v>20</v>
      </c>
      <c r="AF64" s="263"/>
      <c r="AG64" s="145">
        <v>2.5</v>
      </c>
      <c r="AH64" s="146">
        <v>1.7</v>
      </c>
      <c r="AI64" s="145">
        <v>0.1</v>
      </c>
      <c r="AJ64" s="145">
        <v>0.1</v>
      </c>
      <c r="AK64" s="147">
        <v>0.4</v>
      </c>
      <c r="AL64" s="146">
        <v>22.9</v>
      </c>
      <c r="AM64" s="145">
        <v>0</v>
      </c>
      <c r="AN64" s="145">
        <v>0</v>
      </c>
      <c r="AO64" s="147">
        <v>2.9</v>
      </c>
      <c r="AP64" s="146">
        <v>24.6</v>
      </c>
      <c r="AQ64" s="145">
        <v>0.1</v>
      </c>
      <c r="AR64" s="146">
        <v>0.1</v>
      </c>
    </row>
    <row r="65" spans="1:44" ht="15.75" thickBot="1">
      <c r="A65" s="19" t="s">
        <v>21</v>
      </c>
      <c r="B65" s="20"/>
      <c r="C65" s="40">
        <f t="shared" si="176"/>
        <v>5.6603773584905657</v>
      </c>
      <c r="D65" s="41">
        <f t="shared" si="177"/>
        <v>1.8744513201568194</v>
      </c>
      <c r="E65" s="42">
        <f t="shared" si="178"/>
        <v>0.72711350294336596</v>
      </c>
      <c r="F65" s="42">
        <f t="shared" si="179"/>
        <v>0.39237020703548137</v>
      </c>
      <c r="G65" s="40">
        <f t="shared" ref="G65" si="250">G19*100/$K$20</f>
        <v>1.9964896884598509</v>
      </c>
      <c r="H65" s="41">
        <f t="shared" ref="H65" si="251">H19*100/$L$20</f>
        <v>50.813825831716422</v>
      </c>
      <c r="I65" s="42">
        <f t="shared" ref="I65" si="252">I19*100/$M$20</f>
        <v>0.91990335022117231</v>
      </c>
      <c r="J65" s="42">
        <f t="shared" ref="J65" si="253">J19*100/$N$20</f>
        <v>0.40557798202038431</v>
      </c>
      <c r="K65" s="40">
        <f t="shared" ref="K65" si="254">K19*100/$K$20</f>
        <v>7.656867046950417</v>
      </c>
      <c r="L65" s="41">
        <f t="shared" ref="L65" si="255">L19*100/$L$20</f>
        <v>52.688277151873237</v>
      </c>
      <c r="M65" s="42">
        <f t="shared" ref="M65" si="256">M19*100/$M$20</f>
        <v>1.6470168531645382</v>
      </c>
      <c r="N65" s="43">
        <f t="shared" si="163"/>
        <v>0.79794818905586562</v>
      </c>
      <c r="P65" s="19" t="s">
        <v>21</v>
      </c>
      <c r="Q65" s="20"/>
      <c r="R65" s="40">
        <f>R19*100/$Z$20</f>
        <v>6.1586051743532062</v>
      </c>
      <c r="S65" s="41">
        <f>S19*100/$AA$20</f>
        <v>3.1960789964775702</v>
      </c>
      <c r="T65" s="42">
        <f>T19*100/$AB$20</f>
        <v>0.60597405858973485</v>
      </c>
      <c r="U65" s="42">
        <f>U19*100/$AC$20</f>
        <v>0.4184950770649582</v>
      </c>
      <c r="V65" s="40">
        <f>V19*100/$Z$20</f>
        <v>1.2279715035620546</v>
      </c>
      <c r="W65" s="41">
        <f>W19*100/$AA$20</f>
        <v>41.016875110997958</v>
      </c>
      <c r="X65" s="42">
        <f>X19*100/$AB$20</f>
        <v>0.65693592004626311</v>
      </c>
      <c r="Y65" s="42">
        <f>Y19*100/$AC$20</f>
        <v>0.31222570198005833</v>
      </c>
      <c r="Z65" s="40">
        <f>Z19*100/$Z$20</f>
        <v>7.3865766779152606</v>
      </c>
      <c r="AA65" s="41">
        <f>AA19*100/$AA$20</f>
        <v>44.212954107475539</v>
      </c>
      <c r="AB65" s="42">
        <f>AB19*100/$AB$20</f>
        <v>1.2629099786359979</v>
      </c>
      <c r="AC65" s="43">
        <f>AC19*100/$AC$20</f>
        <v>0.73072077904501653</v>
      </c>
      <c r="AE65" s="270" t="s">
        <v>21</v>
      </c>
      <c r="AF65" s="271"/>
      <c r="AG65" s="161">
        <v>10.5</v>
      </c>
      <c r="AH65" s="162">
        <v>5.7</v>
      </c>
      <c r="AI65" s="161">
        <v>0.6</v>
      </c>
      <c r="AJ65" s="161">
        <v>0.7</v>
      </c>
      <c r="AK65" s="163">
        <v>1.1000000000000001</v>
      </c>
      <c r="AL65" s="162">
        <v>36.700000000000003</v>
      </c>
      <c r="AM65" s="161">
        <v>0.2</v>
      </c>
      <c r="AN65" s="161">
        <v>0.2</v>
      </c>
      <c r="AO65" s="163">
        <v>11.6</v>
      </c>
      <c r="AP65" s="162">
        <v>42.4</v>
      </c>
      <c r="AQ65" s="161">
        <v>0.8</v>
      </c>
      <c r="AR65" s="162">
        <v>1</v>
      </c>
    </row>
    <row r="66" spans="1:44" ht="15.75" thickBot="1">
      <c r="A66" s="25" t="s">
        <v>3</v>
      </c>
      <c r="B66" s="26"/>
      <c r="C66" s="44">
        <f t="shared" si="176"/>
        <v>88.547608600263274</v>
      </c>
      <c r="D66" s="45">
        <f t="shared" si="177"/>
        <v>26.062582810704228</v>
      </c>
      <c r="E66" s="46">
        <f t="shared" si="178"/>
        <v>36.329843477226127</v>
      </c>
      <c r="F66" s="46">
        <f t="shared" si="179"/>
        <v>35.190111836526647</v>
      </c>
      <c r="G66" s="44">
        <f t="shared" ref="G66" si="257">G20*100/$K$20</f>
        <v>11.452391399736726</v>
      </c>
      <c r="H66" s="45">
        <f t="shared" ref="H66" si="258">H20*100/$L$20</f>
        <v>73.937417189295758</v>
      </c>
      <c r="I66" s="46">
        <f t="shared" ref="I66" si="259">I20*100/$M$20</f>
        <v>63.670156522773866</v>
      </c>
      <c r="J66" s="46">
        <f t="shared" ref="J66" si="260">J20*100/$N$20</f>
        <v>64.809888163473346</v>
      </c>
      <c r="K66" s="44">
        <f t="shared" ref="K66" si="261">K20*100/$K$20</f>
        <v>100</v>
      </c>
      <c r="L66" s="45">
        <f t="shared" ref="L66" si="262">L20*100/$L$20</f>
        <v>100</v>
      </c>
      <c r="M66" s="46">
        <f t="shared" ref="M66" si="263">M20*100/$M$20</f>
        <v>99.999999999999986</v>
      </c>
      <c r="N66" s="47">
        <f t="shared" si="163"/>
        <v>100</v>
      </c>
      <c r="P66" s="25" t="s">
        <v>3</v>
      </c>
      <c r="Q66" s="26"/>
      <c r="R66" s="44">
        <f>R20*100/$Z$20</f>
        <v>92.135358080239968</v>
      </c>
      <c r="S66" s="45">
        <f>S20*100/$AA$20</f>
        <v>34.877061947395966</v>
      </c>
      <c r="T66" s="46">
        <f>T20*100/$AB$20</f>
        <v>49.81486239155965</v>
      </c>
      <c r="U66" s="46">
        <f>U20*100/$AC$20</f>
        <v>45.746308798677248</v>
      </c>
      <c r="V66" s="44">
        <f>V20*100/$Z$20</f>
        <v>7.8646419197600297</v>
      </c>
      <c r="W66" s="45">
        <f>W20*100/$AA$20</f>
        <v>65.122938052604056</v>
      </c>
      <c r="X66" s="46">
        <f>X20*100/$AB$20</f>
        <v>50.185137608440236</v>
      </c>
      <c r="Y66" s="46">
        <f>Y20*100/$AC$20</f>
        <v>54.253691201322766</v>
      </c>
      <c r="Z66" s="44">
        <f>Z20*100/$Z$20</f>
        <v>100</v>
      </c>
      <c r="AA66" s="45">
        <f>AA20*100/$AA$20</f>
        <v>100</v>
      </c>
      <c r="AB66" s="46">
        <f>AB20*100/$AB$20</f>
        <v>100</v>
      </c>
      <c r="AC66" s="47">
        <f>AC20*100/$AC$20</f>
        <v>100</v>
      </c>
      <c r="AE66" s="272" t="s">
        <v>3</v>
      </c>
      <c r="AF66" s="273"/>
      <c r="AG66" s="164">
        <v>93.7</v>
      </c>
      <c r="AH66" s="165">
        <v>46.9</v>
      </c>
      <c r="AI66" s="164">
        <v>53.3</v>
      </c>
      <c r="AJ66" s="164">
        <v>49.8</v>
      </c>
      <c r="AK66" s="166">
        <v>6.3</v>
      </c>
      <c r="AL66" s="165">
        <v>53.1</v>
      </c>
      <c r="AM66" s="164">
        <v>46.7</v>
      </c>
      <c r="AN66" s="164">
        <v>50.2</v>
      </c>
      <c r="AO66" s="166">
        <v>100</v>
      </c>
      <c r="AP66" s="165">
        <v>100</v>
      </c>
      <c r="AQ66" s="164">
        <v>100</v>
      </c>
      <c r="AR66" s="165">
        <v>100</v>
      </c>
    </row>
    <row r="69" spans="1:44" ht="16.5" thickBot="1">
      <c r="A69" s="105" t="s">
        <v>184</v>
      </c>
      <c r="P69" s="105" t="s">
        <v>127</v>
      </c>
    </row>
    <row r="70" spans="1:44">
      <c r="A70" s="240" t="s">
        <v>0</v>
      </c>
      <c r="B70" s="241"/>
      <c r="C70" s="244" t="s">
        <v>1</v>
      </c>
      <c r="D70" s="244"/>
      <c r="E70" s="244"/>
      <c r="F70" s="244"/>
      <c r="G70" s="244" t="s">
        <v>2</v>
      </c>
      <c r="H70" s="244"/>
      <c r="I70" s="244"/>
      <c r="J70" s="244"/>
      <c r="K70" s="244" t="s">
        <v>3</v>
      </c>
      <c r="L70" s="244"/>
      <c r="M70" s="244"/>
      <c r="N70" s="245"/>
      <c r="P70" s="240" t="s">
        <v>0</v>
      </c>
      <c r="Q70" s="241"/>
      <c r="R70" s="244" t="s">
        <v>1</v>
      </c>
      <c r="S70" s="244"/>
      <c r="T70" s="244"/>
      <c r="U70" s="244"/>
      <c r="V70" s="244" t="s">
        <v>2</v>
      </c>
      <c r="W70" s="244"/>
      <c r="X70" s="244"/>
      <c r="Y70" s="244"/>
      <c r="Z70" s="244" t="s">
        <v>3</v>
      </c>
      <c r="AA70" s="244"/>
      <c r="AB70" s="244"/>
      <c r="AC70" s="245"/>
    </row>
    <row r="71" spans="1:44">
      <c r="A71" s="242"/>
      <c r="B71" s="243"/>
      <c r="C71" s="246" t="s">
        <v>4</v>
      </c>
      <c r="D71" s="246"/>
      <c r="E71" s="246" t="s">
        <v>5</v>
      </c>
      <c r="F71" s="246"/>
      <c r="G71" s="246" t="s">
        <v>4</v>
      </c>
      <c r="H71" s="246"/>
      <c r="I71" s="246" t="s">
        <v>5</v>
      </c>
      <c r="J71" s="246"/>
      <c r="K71" s="246" t="s">
        <v>4</v>
      </c>
      <c r="L71" s="246"/>
      <c r="M71" s="246" t="s">
        <v>5</v>
      </c>
      <c r="N71" s="247"/>
      <c r="P71" s="242"/>
      <c r="Q71" s="243"/>
      <c r="R71" s="246" t="s">
        <v>4</v>
      </c>
      <c r="S71" s="246"/>
      <c r="T71" s="246" t="s">
        <v>5</v>
      </c>
      <c r="U71" s="246"/>
      <c r="V71" s="246" t="s">
        <v>4</v>
      </c>
      <c r="W71" s="246"/>
      <c r="X71" s="246" t="s">
        <v>5</v>
      </c>
      <c r="Y71" s="246"/>
      <c r="Z71" s="246" t="s">
        <v>4</v>
      </c>
      <c r="AA71" s="246"/>
      <c r="AB71" s="246" t="s">
        <v>5</v>
      </c>
      <c r="AC71" s="247"/>
    </row>
    <row r="72" spans="1:44" ht="39.75" thickBot="1">
      <c r="A72" s="242"/>
      <c r="B72" s="243"/>
      <c r="C72" s="3" t="s">
        <v>6</v>
      </c>
      <c r="D72" s="4" t="s">
        <v>7</v>
      </c>
      <c r="E72" s="3" t="s">
        <v>8</v>
      </c>
      <c r="F72" s="3" t="s">
        <v>9</v>
      </c>
      <c r="G72" s="3" t="s">
        <v>6</v>
      </c>
      <c r="H72" s="4" t="s">
        <v>7</v>
      </c>
      <c r="I72" s="3" t="s">
        <v>8</v>
      </c>
      <c r="J72" s="3" t="s">
        <v>9</v>
      </c>
      <c r="K72" s="3" t="s">
        <v>6</v>
      </c>
      <c r="L72" s="4" t="s">
        <v>7</v>
      </c>
      <c r="M72" s="3" t="s">
        <v>8</v>
      </c>
      <c r="N72" s="5" t="s">
        <v>9</v>
      </c>
      <c r="P72" s="242"/>
      <c r="Q72" s="243"/>
      <c r="R72" s="3" t="s">
        <v>6</v>
      </c>
      <c r="S72" s="4" t="s">
        <v>7</v>
      </c>
      <c r="T72" s="3" t="s">
        <v>8</v>
      </c>
      <c r="U72" s="3" t="s">
        <v>9</v>
      </c>
      <c r="V72" s="3" t="s">
        <v>6</v>
      </c>
      <c r="W72" s="4" t="s">
        <v>7</v>
      </c>
      <c r="X72" s="3" t="s">
        <v>8</v>
      </c>
      <c r="Y72" s="3" t="s">
        <v>9</v>
      </c>
      <c r="Z72" s="3" t="s">
        <v>6</v>
      </c>
      <c r="AA72" s="4" t="s">
        <v>7</v>
      </c>
      <c r="AB72" s="3" t="s">
        <v>8</v>
      </c>
      <c r="AC72" s="5" t="s">
        <v>9</v>
      </c>
    </row>
    <row r="73" spans="1:44">
      <c r="A73" s="6" t="s">
        <v>10</v>
      </c>
      <c r="B73" s="7"/>
      <c r="C73" s="8">
        <f>C7-R7</f>
        <v>-621</v>
      </c>
      <c r="D73" s="9">
        <f t="shared" ref="D73:N73" si="264">D7-S7</f>
        <v>-16077.691019173537</v>
      </c>
      <c r="E73" s="10">
        <f t="shared" si="264"/>
        <v>-125.36464747771606</v>
      </c>
      <c r="F73" s="10">
        <f t="shared" si="264"/>
        <v>-36424.434138690587</v>
      </c>
      <c r="G73" s="8">
        <f t="shared" si="264"/>
        <v>205</v>
      </c>
      <c r="H73" s="9">
        <f t="shared" si="264"/>
        <v>86366.769478575792</v>
      </c>
      <c r="I73" s="10">
        <f t="shared" si="264"/>
        <v>12122.614647477763</v>
      </c>
      <c r="J73" s="10">
        <f t="shared" si="264"/>
        <v>2208957.4341386855</v>
      </c>
      <c r="K73" s="8">
        <f t="shared" si="264"/>
        <v>-416</v>
      </c>
      <c r="L73" s="9">
        <f t="shared" si="264"/>
        <v>70289.078459402255</v>
      </c>
      <c r="M73" s="10">
        <f t="shared" si="264"/>
        <v>11997.250000000051</v>
      </c>
      <c r="N73" s="11">
        <f t="shared" si="264"/>
        <v>2172532.9999999963</v>
      </c>
      <c r="P73" s="6" t="s">
        <v>10</v>
      </c>
      <c r="Q73" s="7"/>
      <c r="R73" s="8">
        <f>R7-AG7</f>
        <v>456</v>
      </c>
      <c r="S73" s="9">
        <f t="shared" ref="S73:AC73" si="265">S7-AH7</f>
        <v>-2442.8390294134442</v>
      </c>
      <c r="T73" s="10">
        <f t="shared" si="265"/>
        <v>2889.2435568115288</v>
      </c>
      <c r="U73" s="10">
        <f t="shared" si="265"/>
        <v>737304.17931843968</v>
      </c>
      <c r="V73" s="8">
        <f t="shared" si="265"/>
        <v>141</v>
      </c>
      <c r="W73" s="9">
        <f t="shared" si="265"/>
        <v>110393.35952439444</v>
      </c>
      <c r="X73" s="10">
        <f t="shared" si="265"/>
        <v>6157.8564431884733</v>
      </c>
      <c r="Y73" s="10">
        <f t="shared" si="265"/>
        <v>1416202.8206815608</v>
      </c>
      <c r="Z73" s="8">
        <f t="shared" si="265"/>
        <v>597</v>
      </c>
      <c r="AA73" s="9">
        <f t="shared" si="265"/>
        <v>107951.52049498103</v>
      </c>
      <c r="AB73" s="10">
        <f t="shared" si="265"/>
        <v>9047.0999999999985</v>
      </c>
      <c r="AC73" s="11">
        <f t="shared" si="265"/>
        <v>2153507</v>
      </c>
    </row>
    <row r="74" spans="1:44">
      <c r="A74" s="13"/>
      <c r="B74" s="14" t="s">
        <v>11</v>
      </c>
      <c r="C74" s="15">
        <f t="shared" ref="C74:C86" si="266">C8-R8</f>
        <v>-586</v>
      </c>
      <c r="D74" s="16">
        <f t="shared" ref="D74:D86" si="267">D8-S8</f>
        <v>-15284.63157594268</v>
      </c>
      <c r="E74" s="17">
        <f t="shared" ref="E74:E86" si="268">E8-T8</f>
        <v>-601.51483201569681</v>
      </c>
      <c r="F74" s="17">
        <f t="shared" ref="F74:F86" si="269">F8-U8</f>
        <v>-111962.93220386747</v>
      </c>
      <c r="G74" s="15">
        <f t="shared" ref="G74:G86" si="270">G8-V8</f>
        <v>205</v>
      </c>
      <c r="H74" s="16">
        <f t="shared" ref="H74:H86" si="271">H8-W8</f>
        <v>86693.596950432868</v>
      </c>
      <c r="I74" s="17">
        <f t="shared" ref="I74:I86" si="272">I8-X8</f>
        <v>10174.024832015759</v>
      </c>
      <c r="J74" s="17">
        <f t="shared" ref="J74:J86" si="273">J8-Y8</f>
        <v>1934007.9322038637</v>
      </c>
      <c r="K74" s="15">
        <f t="shared" ref="K74:K86" si="274">K8-Z8</f>
        <v>-381</v>
      </c>
      <c r="L74" s="16">
        <f t="shared" ref="L74:L86" si="275">L8-AA8</f>
        <v>71408.965374490188</v>
      </c>
      <c r="M74" s="17">
        <f t="shared" ref="M74:M86" si="276">M8-AB8</f>
        <v>9572.5100000000311</v>
      </c>
      <c r="N74" s="18">
        <f t="shared" ref="N74:N86" si="277">N8-AC8</f>
        <v>1822044.9999999944</v>
      </c>
      <c r="P74" s="13"/>
      <c r="Q74" s="14" t="s">
        <v>11</v>
      </c>
      <c r="R74" s="15">
        <f t="shared" ref="R74:AC78" si="278">R8-AG8</f>
        <v>524</v>
      </c>
      <c r="S74" s="16">
        <f t="shared" si="278"/>
        <v>-960.11675239572651</v>
      </c>
      <c r="T74" s="17">
        <f t="shared" si="278"/>
        <v>2844.855799748264</v>
      </c>
      <c r="U74" s="17">
        <f t="shared" si="278"/>
        <v>707475.84983281139</v>
      </c>
      <c r="V74" s="15">
        <f t="shared" si="278"/>
        <v>133</v>
      </c>
      <c r="W74" s="16">
        <f t="shared" si="278"/>
        <v>110287.78952439449</v>
      </c>
      <c r="X74" s="17">
        <f t="shared" si="278"/>
        <v>5780.6442002516778</v>
      </c>
      <c r="Y74" s="17">
        <f t="shared" si="278"/>
        <v>1369353.1501671914</v>
      </c>
      <c r="Z74" s="15">
        <f t="shared" si="278"/>
        <v>657</v>
      </c>
      <c r="AA74" s="16">
        <f t="shared" si="278"/>
        <v>109326.67277199874</v>
      </c>
      <c r="AB74" s="17">
        <f t="shared" si="278"/>
        <v>8625.4999999999709</v>
      </c>
      <c r="AC74" s="18">
        <f t="shared" si="278"/>
        <v>2076829.0000000056</v>
      </c>
    </row>
    <row r="75" spans="1:44">
      <c r="A75" s="13"/>
      <c r="B75" s="14" t="s">
        <v>12</v>
      </c>
      <c r="C75" s="15">
        <f t="shared" si="266"/>
        <v>281</v>
      </c>
      <c r="D75" s="16">
        <f t="shared" si="267"/>
        <v>3834.5045812953358</v>
      </c>
      <c r="E75" s="17">
        <f t="shared" si="268"/>
        <v>557.23620205981229</v>
      </c>
      <c r="F75" s="17">
        <f t="shared" si="269"/>
        <v>77016.146866471929</v>
      </c>
      <c r="G75" s="15">
        <f t="shared" si="270"/>
        <v>65</v>
      </c>
      <c r="H75" s="16">
        <f t="shared" si="271"/>
        <v>91325.733800359478</v>
      </c>
      <c r="I75" s="17">
        <f t="shared" si="272"/>
        <v>1712.9837979401893</v>
      </c>
      <c r="J75" s="17">
        <f t="shared" si="273"/>
        <v>242110.85313352797</v>
      </c>
      <c r="K75" s="15">
        <f t="shared" si="274"/>
        <v>346</v>
      </c>
      <c r="L75" s="16">
        <f t="shared" si="275"/>
        <v>95160.238381654897</v>
      </c>
      <c r="M75" s="17">
        <f t="shared" si="276"/>
        <v>2270.2200000000016</v>
      </c>
      <c r="N75" s="18">
        <f t="shared" si="277"/>
        <v>319127</v>
      </c>
      <c r="P75" s="13"/>
      <c r="Q75" s="14" t="s">
        <v>12</v>
      </c>
      <c r="R75" s="15">
        <f t="shared" si="278"/>
        <v>-37</v>
      </c>
      <c r="S75" s="16">
        <f t="shared" si="278"/>
        <v>-1861.0282125875419</v>
      </c>
      <c r="T75" s="17">
        <f t="shared" si="278"/>
        <v>-94.937242936780649</v>
      </c>
      <c r="U75" s="17">
        <f t="shared" si="278"/>
        <v>13777.279485630585</v>
      </c>
      <c r="V75" s="15">
        <f t="shared" si="278"/>
        <v>22</v>
      </c>
      <c r="W75" s="16">
        <f t="shared" si="278"/>
        <v>107449.42785846535</v>
      </c>
      <c r="X75" s="17">
        <f t="shared" si="278"/>
        <v>221.43724293678201</v>
      </c>
      <c r="Y75" s="17">
        <f t="shared" si="278"/>
        <v>32758.720514369474</v>
      </c>
      <c r="Z75" s="15">
        <f t="shared" si="278"/>
        <v>-15</v>
      </c>
      <c r="AA75" s="16">
        <f t="shared" si="278"/>
        <v>105588.39964587771</v>
      </c>
      <c r="AB75" s="17">
        <f t="shared" si="278"/>
        <v>127.50000000000136</v>
      </c>
      <c r="AC75" s="18">
        <f t="shared" si="278"/>
        <v>46536</v>
      </c>
    </row>
    <row r="76" spans="1:44">
      <c r="A76" s="13"/>
      <c r="B76" s="14" t="s">
        <v>13</v>
      </c>
      <c r="C76" s="15">
        <f t="shared" si="266"/>
        <v>-10</v>
      </c>
      <c r="D76" s="16">
        <f t="shared" si="267"/>
        <v>-212.02651179928648</v>
      </c>
      <c r="E76" s="17">
        <f t="shared" si="268"/>
        <v>-40.381077807079635</v>
      </c>
      <c r="F76" s="17">
        <f t="shared" si="269"/>
        <v>-2189.9093512145964</v>
      </c>
      <c r="G76" s="15">
        <f t="shared" si="270"/>
        <v>-4</v>
      </c>
      <c r="H76" s="16">
        <f t="shared" si="271"/>
        <v>-67292.984891057873</v>
      </c>
      <c r="I76" s="17">
        <f t="shared" si="272"/>
        <v>-52.728922192920393</v>
      </c>
      <c r="J76" s="17">
        <f t="shared" si="273"/>
        <v>-3897.0906487854031</v>
      </c>
      <c r="K76" s="15">
        <f t="shared" si="274"/>
        <v>-14</v>
      </c>
      <c r="L76" s="16">
        <f t="shared" si="275"/>
        <v>-67505.01140285717</v>
      </c>
      <c r="M76" s="17">
        <f t="shared" si="276"/>
        <v>-93.110000000000014</v>
      </c>
      <c r="N76" s="18">
        <f t="shared" si="277"/>
        <v>-6087</v>
      </c>
      <c r="P76" s="13"/>
      <c r="Q76" s="14" t="s">
        <v>13</v>
      </c>
      <c r="R76" s="15">
        <f t="shared" si="278"/>
        <v>0</v>
      </c>
      <c r="S76" s="16">
        <f t="shared" si="278"/>
        <v>-747.05305964000513</v>
      </c>
      <c r="T76" s="17">
        <f t="shared" si="278"/>
        <v>6.7150000000000034</v>
      </c>
      <c r="U76" s="17">
        <f t="shared" si="278"/>
        <v>1978.5500000000002</v>
      </c>
      <c r="V76" s="15">
        <f t="shared" si="278"/>
        <v>9</v>
      </c>
      <c r="W76" s="16">
        <f t="shared" si="278"/>
        <v>66349.879891879551</v>
      </c>
      <c r="X76" s="17">
        <f t="shared" si="278"/>
        <v>61.984999999999999</v>
      </c>
      <c r="Y76" s="17">
        <f t="shared" si="278"/>
        <v>4242.45</v>
      </c>
      <c r="Z76" s="15">
        <f t="shared" si="278"/>
        <v>9</v>
      </c>
      <c r="AA76" s="16">
        <f t="shared" si="278"/>
        <v>65602.826832239545</v>
      </c>
      <c r="AB76" s="17">
        <f t="shared" si="278"/>
        <v>68.699999999999989</v>
      </c>
      <c r="AC76" s="18">
        <f t="shared" si="278"/>
        <v>6221</v>
      </c>
    </row>
    <row r="77" spans="1:44">
      <c r="A77" s="13"/>
      <c r="B77" s="14" t="s">
        <v>14</v>
      </c>
      <c r="C77" s="15">
        <f t="shared" si="266"/>
        <v>7</v>
      </c>
      <c r="D77" s="16">
        <f t="shared" si="267"/>
        <v>216.15393627919912</v>
      </c>
      <c r="E77" s="17">
        <f t="shared" si="268"/>
        <v>-40.704939714747837</v>
      </c>
      <c r="F77" s="17">
        <f t="shared" si="269"/>
        <v>462.26054991912315</v>
      </c>
      <c r="G77" s="15">
        <f t="shared" si="270"/>
        <v>15</v>
      </c>
      <c r="H77" s="16">
        <f t="shared" si="271"/>
        <v>118065.44176169921</v>
      </c>
      <c r="I77" s="17">
        <f t="shared" si="272"/>
        <v>288.33493971474792</v>
      </c>
      <c r="J77" s="17">
        <f t="shared" si="273"/>
        <v>36735.739450080873</v>
      </c>
      <c r="K77" s="15">
        <f t="shared" si="274"/>
        <v>22</v>
      </c>
      <c r="L77" s="16">
        <f t="shared" si="275"/>
        <v>118281.59569797841</v>
      </c>
      <c r="M77" s="17">
        <f t="shared" si="276"/>
        <v>247.63000000000005</v>
      </c>
      <c r="N77" s="18">
        <f t="shared" si="277"/>
        <v>37198</v>
      </c>
      <c r="P77" s="13"/>
      <c r="Q77" s="14" t="s">
        <v>14</v>
      </c>
      <c r="R77" s="15">
        <f t="shared" si="278"/>
        <v>53</v>
      </c>
      <c r="S77" s="16">
        <f t="shared" si="278"/>
        <v>1399.8777302334338</v>
      </c>
      <c r="T77" s="17">
        <f t="shared" si="278"/>
        <v>132.61000000000001</v>
      </c>
      <c r="U77" s="17">
        <f t="shared" si="278"/>
        <v>14072.500000000004</v>
      </c>
      <c r="V77" s="15">
        <f t="shared" si="278"/>
        <v>29</v>
      </c>
      <c r="W77" s="16">
        <f t="shared" si="278"/>
        <v>83642.166451237164</v>
      </c>
      <c r="X77" s="17">
        <f t="shared" si="278"/>
        <v>92.789999999999978</v>
      </c>
      <c r="Y77" s="17">
        <f t="shared" si="278"/>
        <v>9848.5</v>
      </c>
      <c r="Z77" s="15">
        <f t="shared" si="278"/>
        <v>82</v>
      </c>
      <c r="AA77" s="16">
        <f t="shared" si="278"/>
        <v>85041.044181470599</v>
      </c>
      <c r="AB77" s="17">
        <f t="shared" si="278"/>
        <v>225.40000000000003</v>
      </c>
      <c r="AC77" s="18">
        <f t="shared" si="278"/>
        <v>23921.000000000004</v>
      </c>
    </row>
    <row r="78" spans="1:44">
      <c r="A78" s="13" t="s">
        <v>15</v>
      </c>
      <c r="B78" s="14"/>
      <c r="C78" s="15">
        <f t="shared" si="266"/>
        <v>3</v>
      </c>
      <c r="D78" s="16">
        <f t="shared" si="267"/>
        <v>214.03911042944787</v>
      </c>
      <c r="E78" s="17">
        <f t="shared" si="268"/>
        <v>-6.3900000000000148</v>
      </c>
      <c r="F78" s="17">
        <f t="shared" si="269"/>
        <v>1216</v>
      </c>
      <c r="G78" s="15">
        <f t="shared" si="270"/>
        <v>5</v>
      </c>
      <c r="H78" s="16">
        <f t="shared" si="271"/>
        <v>26928.600279290724</v>
      </c>
      <c r="I78" s="17">
        <f t="shared" si="272"/>
        <v>10.639999999999999</v>
      </c>
      <c r="J78" s="17">
        <f t="shared" si="273"/>
        <v>1094</v>
      </c>
      <c r="K78" s="15">
        <f t="shared" si="274"/>
        <v>8</v>
      </c>
      <c r="L78" s="16">
        <f t="shared" si="275"/>
        <v>27142.639389720171</v>
      </c>
      <c r="M78" s="17">
        <f t="shared" si="276"/>
        <v>4.2499999999999858</v>
      </c>
      <c r="N78" s="18">
        <f t="shared" si="277"/>
        <v>2310</v>
      </c>
      <c r="P78" s="13" t="s">
        <v>15</v>
      </c>
      <c r="Q78" s="14"/>
      <c r="R78" s="15">
        <f t="shared" si="278"/>
        <v>-40</v>
      </c>
      <c r="S78" s="16">
        <f t="shared" si="278"/>
        <v>-767.03</v>
      </c>
      <c r="T78" s="17">
        <f t="shared" si="278"/>
        <v>-62.8</v>
      </c>
      <c r="U78" s="17">
        <f t="shared" si="278"/>
        <v>-1334</v>
      </c>
      <c r="V78" s="15">
        <f t="shared" si="278"/>
        <v>-3</v>
      </c>
      <c r="W78" s="16">
        <f t="shared" si="278"/>
        <v>16634.89</v>
      </c>
      <c r="X78" s="17">
        <f t="shared" si="278"/>
        <v>-1.2999999999999989</v>
      </c>
      <c r="Y78" s="17">
        <f t="shared" si="278"/>
        <v>-199</v>
      </c>
      <c r="Z78" s="15">
        <f t="shared" si="278"/>
        <v>-43</v>
      </c>
      <c r="AA78" s="16">
        <f t="shared" si="278"/>
        <v>15867.86</v>
      </c>
      <c r="AB78" s="17">
        <f t="shared" si="278"/>
        <v>-63.099999999999994</v>
      </c>
      <c r="AC78" s="18">
        <f t="shared" si="278"/>
        <v>-1533</v>
      </c>
    </row>
    <row r="79" spans="1:44">
      <c r="A79" s="13" t="s">
        <v>16</v>
      </c>
      <c r="B79" s="14"/>
      <c r="C79" s="15">
        <f t="shared" si="266"/>
        <v>-2</v>
      </c>
      <c r="D79" s="16">
        <f t="shared" si="267"/>
        <v>-318.22433171712987</v>
      </c>
      <c r="E79" s="17">
        <f t="shared" si="268"/>
        <v>-48.00132397191571</v>
      </c>
      <c r="F79" s="17">
        <f t="shared" si="269"/>
        <v>1720.5506519558676</v>
      </c>
      <c r="G79" s="15">
        <f t="shared" si="270"/>
        <v>8</v>
      </c>
      <c r="H79" s="16">
        <f t="shared" si="271"/>
        <v>78701.172938783086</v>
      </c>
      <c r="I79" s="17">
        <f t="shared" si="272"/>
        <v>102.74132397191576</v>
      </c>
      <c r="J79" s="17">
        <f t="shared" si="273"/>
        <v>8709.4493480441324</v>
      </c>
      <c r="K79" s="15">
        <f t="shared" si="274"/>
        <v>6</v>
      </c>
      <c r="L79" s="16">
        <f t="shared" si="275"/>
        <v>78382.948607065962</v>
      </c>
      <c r="M79" s="17">
        <f t="shared" si="276"/>
        <v>54.740000000000066</v>
      </c>
      <c r="N79" s="18">
        <f t="shared" si="277"/>
        <v>10430</v>
      </c>
      <c r="P79" s="13" t="s">
        <v>16</v>
      </c>
      <c r="Q79" s="14"/>
      <c r="R79" s="156"/>
      <c r="S79" s="157"/>
      <c r="T79" s="158"/>
      <c r="U79" s="158"/>
      <c r="V79" s="156"/>
      <c r="W79" s="157"/>
      <c r="X79" s="158"/>
      <c r="Y79" s="158"/>
      <c r="Z79" s="156"/>
      <c r="AA79" s="157"/>
      <c r="AB79" s="158"/>
      <c r="AC79" s="159"/>
    </row>
    <row r="80" spans="1:44">
      <c r="A80" s="13" t="s">
        <v>17</v>
      </c>
      <c r="B80" s="14"/>
      <c r="C80" s="15">
        <f t="shared" si="266"/>
        <v>-1803</v>
      </c>
      <c r="D80" s="16">
        <f t="shared" si="267"/>
        <v>-31604.373542658592</v>
      </c>
      <c r="E80" s="17">
        <f t="shared" si="268"/>
        <v>-7942.1725111971118</v>
      </c>
      <c r="F80" s="17">
        <f t="shared" si="269"/>
        <v>-132972.80053521681</v>
      </c>
      <c r="G80" s="15">
        <f t="shared" si="270"/>
        <v>82</v>
      </c>
      <c r="H80" s="16">
        <f t="shared" si="271"/>
        <v>82606.889235111885</v>
      </c>
      <c r="I80" s="17">
        <f t="shared" si="272"/>
        <v>3626.0025111971154</v>
      </c>
      <c r="J80" s="17">
        <f t="shared" si="273"/>
        <v>167120.80053521646</v>
      </c>
      <c r="K80" s="15">
        <f t="shared" si="274"/>
        <v>-1721</v>
      </c>
      <c r="L80" s="16">
        <f t="shared" si="275"/>
        <v>51002.515692453308</v>
      </c>
      <c r="M80" s="17">
        <f t="shared" si="276"/>
        <v>-4316.1699999999983</v>
      </c>
      <c r="N80" s="18">
        <f t="shared" si="277"/>
        <v>34147.999999999534</v>
      </c>
      <c r="P80" s="13" t="s">
        <v>17</v>
      </c>
      <c r="Q80" s="14"/>
      <c r="R80" s="15">
        <f t="shared" ref="R80:AC80" si="279">R14-AG14</f>
        <v>-1113</v>
      </c>
      <c r="S80" s="16">
        <f t="shared" si="279"/>
        <v>-18310.87637117166</v>
      </c>
      <c r="T80" s="17">
        <f t="shared" si="279"/>
        <v>-9486.8271379504222</v>
      </c>
      <c r="U80" s="17">
        <f t="shared" si="279"/>
        <v>-40025.532708405401</v>
      </c>
      <c r="V80" s="15">
        <f t="shared" si="279"/>
        <v>39</v>
      </c>
      <c r="W80" s="16">
        <f t="shared" si="279"/>
        <v>108929.36411202914</v>
      </c>
      <c r="X80" s="17">
        <f t="shared" si="279"/>
        <v>-6946.5728620495793</v>
      </c>
      <c r="Y80" s="17">
        <f t="shared" si="279"/>
        <v>2117.5327084054006</v>
      </c>
      <c r="Z80" s="15">
        <f t="shared" si="279"/>
        <v>-1074</v>
      </c>
      <c r="AA80" s="16">
        <f t="shared" si="279"/>
        <v>90618.487740857468</v>
      </c>
      <c r="AB80" s="17">
        <f t="shared" si="279"/>
        <v>-16433.400000000001</v>
      </c>
      <c r="AC80" s="18">
        <f t="shared" si="279"/>
        <v>-37908</v>
      </c>
    </row>
    <row r="81" spans="1:29">
      <c r="A81" s="13"/>
      <c r="B81" s="155" t="s">
        <v>123</v>
      </c>
      <c r="C81" s="156"/>
      <c r="D81" s="157"/>
      <c r="E81" s="158"/>
      <c r="F81" s="158"/>
      <c r="G81" s="156"/>
      <c r="H81" s="157"/>
      <c r="I81" s="158"/>
      <c r="J81" s="158"/>
      <c r="K81" s="156"/>
      <c r="L81" s="157"/>
      <c r="M81" s="158"/>
      <c r="N81" s="159"/>
      <c r="P81" s="13"/>
      <c r="Q81" s="155" t="s">
        <v>123</v>
      </c>
      <c r="R81" s="156"/>
      <c r="S81" s="157"/>
      <c r="T81" s="158"/>
      <c r="U81" s="158"/>
      <c r="V81" s="156"/>
      <c r="W81" s="157"/>
      <c r="X81" s="158"/>
      <c r="Y81" s="158"/>
      <c r="Z81" s="156"/>
      <c r="AA81" s="157"/>
      <c r="AB81" s="158"/>
      <c r="AC81" s="159"/>
    </row>
    <row r="82" spans="1:29">
      <c r="A82" s="13"/>
      <c r="B82" s="14" t="s">
        <v>18</v>
      </c>
      <c r="C82" s="15">
        <f t="shared" si="266"/>
        <v>-470</v>
      </c>
      <c r="D82" s="16">
        <f t="shared" si="267"/>
        <v>-7372.9616020877438</v>
      </c>
      <c r="E82" s="17">
        <f t="shared" si="268"/>
        <v>-1520.855129485647</v>
      </c>
      <c r="F82" s="17">
        <f t="shared" si="269"/>
        <v>-46633.855598846334</v>
      </c>
      <c r="G82" s="15">
        <f t="shared" si="270"/>
        <v>110</v>
      </c>
      <c r="H82" s="16">
        <f t="shared" si="271"/>
        <v>85242.928874656267</v>
      </c>
      <c r="I82" s="17">
        <f t="shared" si="272"/>
        <v>5464.8051294856523</v>
      </c>
      <c r="J82" s="17">
        <f t="shared" si="273"/>
        <v>191575.85559884668</v>
      </c>
      <c r="K82" s="15">
        <f t="shared" si="274"/>
        <v>-360</v>
      </c>
      <c r="L82" s="16">
        <f t="shared" si="275"/>
        <v>77869.967272568378</v>
      </c>
      <c r="M82" s="17">
        <f t="shared" si="276"/>
        <v>3943.9499999999534</v>
      </c>
      <c r="N82" s="18">
        <f t="shared" si="277"/>
        <v>144942.00000000023</v>
      </c>
      <c r="P82" s="13"/>
      <c r="Q82" s="14" t="s">
        <v>18</v>
      </c>
      <c r="R82" s="15">
        <f t="shared" ref="R82:AC86" si="280">R16-AG16</f>
        <v>-165</v>
      </c>
      <c r="S82" s="16">
        <f t="shared" si="280"/>
        <v>-10148.33032565529</v>
      </c>
      <c r="T82" s="17">
        <f t="shared" si="280"/>
        <v>-1047.4268786653902</v>
      </c>
      <c r="U82" s="17">
        <f t="shared" si="280"/>
        <v>1772.0352808465832</v>
      </c>
      <c r="V82" s="15">
        <f t="shared" si="280"/>
        <v>46</v>
      </c>
      <c r="W82" s="16">
        <f t="shared" si="280"/>
        <v>106229.03384915576</v>
      </c>
      <c r="X82" s="17">
        <f t="shared" si="280"/>
        <v>-1133.173121334612</v>
      </c>
      <c r="Y82" s="17">
        <f t="shared" si="280"/>
        <v>11011.964719153242</v>
      </c>
      <c r="Z82" s="15">
        <f t="shared" si="280"/>
        <v>-119</v>
      </c>
      <c r="AA82" s="16">
        <f t="shared" si="280"/>
        <v>96080.70352350059</v>
      </c>
      <c r="AB82" s="17">
        <f t="shared" si="280"/>
        <v>-2180.5999999999513</v>
      </c>
      <c r="AC82" s="18">
        <f t="shared" si="280"/>
        <v>12783</v>
      </c>
    </row>
    <row r="83" spans="1:29">
      <c r="A83" s="13"/>
      <c r="B83" s="14" t="s">
        <v>19</v>
      </c>
      <c r="C83" s="15">
        <f t="shared" si="266"/>
        <v>-1892</v>
      </c>
      <c r="D83" s="16">
        <f t="shared" si="267"/>
        <v>-36589.406586891353</v>
      </c>
      <c r="E83" s="17">
        <f t="shared" si="268"/>
        <v>-6421.3173817114794</v>
      </c>
      <c r="F83" s="17">
        <f t="shared" si="269"/>
        <v>-86338.944936370666</v>
      </c>
      <c r="G83" s="15">
        <f t="shared" si="270"/>
        <v>-44</v>
      </c>
      <c r="H83" s="16">
        <f t="shared" si="271"/>
        <v>67153.940988980408</v>
      </c>
      <c r="I83" s="17">
        <f t="shared" si="272"/>
        <v>-1838.8026182885133</v>
      </c>
      <c r="J83" s="17">
        <f t="shared" si="273"/>
        <v>-24455.055063629523</v>
      </c>
      <c r="K83" s="15">
        <f t="shared" si="274"/>
        <v>-1936</v>
      </c>
      <c r="L83" s="16">
        <f t="shared" si="275"/>
        <v>30564.534402088902</v>
      </c>
      <c r="M83" s="17">
        <f t="shared" si="276"/>
        <v>-8260.1200000000281</v>
      </c>
      <c r="N83" s="18">
        <f t="shared" si="277"/>
        <v>-110794.00000000017</v>
      </c>
      <c r="P83" s="13"/>
      <c r="Q83" s="14" t="s">
        <v>19</v>
      </c>
      <c r="R83" s="15">
        <f t="shared" si="280"/>
        <v>-744</v>
      </c>
      <c r="S83" s="16">
        <f t="shared" si="280"/>
        <v>-8953.3869122949691</v>
      </c>
      <c r="T83" s="17">
        <f t="shared" si="280"/>
        <v>-3545.4002592850211</v>
      </c>
      <c r="U83" s="17">
        <f t="shared" si="280"/>
        <v>-23598.567989251867</v>
      </c>
      <c r="V83" s="15">
        <f t="shared" si="280"/>
        <v>72</v>
      </c>
      <c r="W83" s="16">
        <f t="shared" si="280"/>
        <v>107775.08629383327</v>
      </c>
      <c r="X83" s="17">
        <f t="shared" si="280"/>
        <v>823.60025928501182</v>
      </c>
      <c r="Y83" s="17">
        <f t="shared" si="280"/>
        <v>7769.5679892520129</v>
      </c>
      <c r="Z83" s="15">
        <f t="shared" si="280"/>
        <v>-672</v>
      </c>
      <c r="AA83" s="16">
        <f t="shared" si="280"/>
        <v>98822.699381538434</v>
      </c>
      <c r="AB83" s="17">
        <f t="shared" si="280"/>
        <v>-2721.7999999999738</v>
      </c>
      <c r="AC83" s="18">
        <f t="shared" si="280"/>
        <v>-15828.999999999884</v>
      </c>
    </row>
    <row r="84" spans="1:29">
      <c r="A84" s="13" t="s">
        <v>20</v>
      </c>
      <c r="B84" s="14"/>
      <c r="C84" s="15">
        <f t="shared" si="266"/>
        <v>-66</v>
      </c>
      <c r="D84" s="16">
        <f t="shared" si="267"/>
        <v>-984.30870318471398</v>
      </c>
      <c r="E84" s="17">
        <f t="shared" si="268"/>
        <v>-34.922004031153477</v>
      </c>
      <c r="F84" s="17">
        <f t="shared" si="269"/>
        <v>-1704.0393918046261</v>
      </c>
      <c r="G84" s="15">
        <f t="shared" si="270"/>
        <v>16</v>
      </c>
      <c r="H84" s="16">
        <f t="shared" si="271"/>
        <v>103536.74942093037</v>
      </c>
      <c r="I84" s="17">
        <f t="shared" si="272"/>
        <v>26.822004031153373</v>
      </c>
      <c r="J84" s="17">
        <f t="shared" si="273"/>
        <v>2915.0393918046257</v>
      </c>
      <c r="K84" s="15">
        <f t="shared" si="274"/>
        <v>-50</v>
      </c>
      <c r="L84" s="16">
        <f t="shared" si="275"/>
        <v>102552.44071774566</v>
      </c>
      <c r="M84" s="17">
        <f t="shared" si="276"/>
        <v>-8.1000000000000654</v>
      </c>
      <c r="N84" s="18">
        <f t="shared" si="277"/>
        <v>1211.0000000000009</v>
      </c>
      <c r="P84" s="13" t="s">
        <v>20</v>
      </c>
      <c r="Q84" s="14"/>
      <c r="R84" s="15">
        <f t="shared" si="280"/>
        <v>-115</v>
      </c>
      <c r="S84" s="16">
        <f t="shared" si="280"/>
        <v>-3210.2412826279751</v>
      </c>
      <c r="T84" s="17">
        <f t="shared" si="280"/>
        <v>-7.8999999999999133</v>
      </c>
      <c r="U84" s="17">
        <f t="shared" si="280"/>
        <v>-1699</v>
      </c>
      <c r="V84" s="15">
        <f t="shared" si="280"/>
        <v>-20</v>
      </c>
      <c r="W84" s="16">
        <f t="shared" si="280"/>
        <v>35361.250119451492</v>
      </c>
      <c r="X84" s="17">
        <f t="shared" si="280"/>
        <v>-19.099999999999998</v>
      </c>
      <c r="Y84" s="17">
        <f t="shared" si="280"/>
        <v>-467.00000000000023</v>
      </c>
      <c r="Z84" s="15">
        <f t="shared" si="280"/>
        <v>-135</v>
      </c>
      <c r="AA84" s="16">
        <f t="shared" si="280"/>
        <v>32150.008836823516</v>
      </c>
      <c r="AB84" s="17">
        <f t="shared" si="280"/>
        <v>-25.999999999999943</v>
      </c>
      <c r="AC84" s="18">
        <f t="shared" si="280"/>
        <v>-2166.0000000000009</v>
      </c>
    </row>
    <row r="85" spans="1:29" ht="15.75" thickBot="1">
      <c r="A85" s="19" t="s">
        <v>21</v>
      </c>
      <c r="B85" s="20"/>
      <c r="C85" s="21">
        <f t="shared" si="266"/>
        <v>-141</v>
      </c>
      <c r="D85" s="22">
        <f t="shared" si="267"/>
        <v>-5748.9112780553969</v>
      </c>
      <c r="E85" s="23">
        <f t="shared" si="268"/>
        <v>158.02089527901933</v>
      </c>
      <c r="F85" s="23">
        <f t="shared" si="269"/>
        <v>6452.1207594486114</v>
      </c>
      <c r="G85" s="21">
        <f t="shared" si="270"/>
        <v>51</v>
      </c>
      <c r="H85" s="22">
        <f t="shared" si="271"/>
        <v>79846.093476068549</v>
      </c>
      <c r="I85" s="23">
        <f t="shared" si="272"/>
        <v>289.16910472098107</v>
      </c>
      <c r="J85" s="23">
        <f t="shared" si="273"/>
        <v>17518.879240551389</v>
      </c>
      <c r="K85" s="21">
        <f t="shared" si="274"/>
        <v>-90</v>
      </c>
      <c r="L85" s="22">
        <f t="shared" si="275"/>
        <v>74097.182198013092</v>
      </c>
      <c r="M85" s="23">
        <f t="shared" si="276"/>
        <v>447.19000000000051</v>
      </c>
      <c r="N85" s="24">
        <f t="shared" si="277"/>
        <v>23971</v>
      </c>
      <c r="P85" s="19" t="s">
        <v>21</v>
      </c>
      <c r="Q85" s="20"/>
      <c r="R85" s="21">
        <f t="shared" si="280"/>
        <v>-578</v>
      </c>
      <c r="S85" s="22">
        <f t="shared" si="280"/>
        <v>-7802.3922829408293</v>
      </c>
      <c r="T85" s="23">
        <f t="shared" si="280"/>
        <v>-20.029195804195979</v>
      </c>
      <c r="U85" s="23">
        <f t="shared" si="280"/>
        <v>-13309.660839160839</v>
      </c>
      <c r="V85" s="21">
        <f t="shared" si="280"/>
        <v>5</v>
      </c>
      <c r="W85" s="22">
        <f t="shared" si="280"/>
        <v>55100.859907298553</v>
      </c>
      <c r="X85" s="23">
        <f t="shared" si="280"/>
        <v>354.42919580419596</v>
      </c>
      <c r="Y85" s="23">
        <f t="shared" si="280"/>
        <v>13237.660839160839</v>
      </c>
      <c r="Z85" s="21">
        <f t="shared" si="280"/>
        <v>-573</v>
      </c>
      <c r="AA85" s="22">
        <f t="shared" si="280"/>
        <v>47298.467624357756</v>
      </c>
      <c r="AB85" s="23">
        <f t="shared" si="280"/>
        <v>334.39999999999986</v>
      </c>
      <c r="AC85" s="24">
        <f t="shared" si="280"/>
        <v>-72</v>
      </c>
    </row>
    <row r="86" spans="1:29" ht="15.75" thickBot="1">
      <c r="A86" s="25" t="s">
        <v>3</v>
      </c>
      <c r="B86" s="26"/>
      <c r="C86" s="27">
        <f t="shared" si="266"/>
        <v>-1757</v>
      </c>
      <c r="D86" s="28">
        <f t="shared" si="267"/>
        <v>-30539.388849109091</v>
      </c>
      <c r="E86" s="29">
        <f t="shared" si="268"/>
        <v>-7998.8295913989205</v>
      </c>
      <c r="F86" s="28">
        <f t="shared" si="269"/>
        <v>-161712.60265430575</v>
      </c>
      <c r="G86" s="29">
        <f t="shared" si="270"/>
        <v>205</v>
      </c>
      <c r="H86" s="29">
        <f t="shared" si="271"/>
        <v>88075.062806138827</v>
      </c>
      <c r="I86" s="27">
        <f t="shared" si="272"/>
        <v>16177.989591398931</v>
      </c>
      <c r="J86" s="29">
        <f t="shared" si="273"/>
        <v>2406315.6026543006</v>
      </c>
      <c r="K86" s="27">
        <f t="shared" si="274"/>
        <v>-1552</v>
      </c>
      <c r="L86" s="28">
        <f t="shared" si="275"/>
        <v>57535.67395702994</v>
      </c>
      <c r="M86" s="29">
        <f t="shared" si="276"/>
        <v>8179.1599999999162</v>
      </c>
      <c r="N86" s="31">
        <f t="shared" si="277"/>
        <v>2244602.9999999963</v>
      </c>
      <c r="P86" s="25" t="s">
        <v>3</v>
      </c>
      <c r="Q86" s="26"/>
      <c r="R86" s="27">
        <f t="shared" si="280"/>
        <v>-1150</v>
      </c>
      <c r="S86" s="28">
        <f t="shared" si="280"/>
        <v>-19913.768696998042</v>
      </c>
      <c r="T86" s="29">
        <f t="shared" si="280"/>
        <v>-6513.7127769431681</v>
      </c>
      <c r="U86" s="29">
        <f t="shared" si="280"/>
        <v>685938.98577087279</v>
      </c>
      <c r="V86" s="27">
        <f t="shared" si="280"/>
        <v>107</v>
      </c>
      <c r="W86" s="28">
        <f t="shared" si="280"/>
        <v>109803.24396515248</v>
      </c>
      <c r="X86" s="29">
        <f t="shared" si="280"/>
        <v>-447.48722305690899</v>
      </c>
      <c r="Y86" s="29">
        <f t="shared" si="280"/>
        <v>1431196.01422913</v>
      </c>
      <c r="Z86" s="27">
        <f t="shared" si="280"/>
        <v>-1043</v>
      </c>
      <c r="AA86" s="28">
        <f t="shared" si="280"/>
        <v>89888.475268154289</v>
      </c>
      <c r="AB86" s="29">
        <f t="shared" si="280"/>
        <v>-6962.1999999999825</v>
      </c>
      <c r="AC86" s="31">
        <f t="shared" si="280"/>
        <v>2117135.0000000019</v>
      </c>
    </row>
    <row r="88" spans="1:29" ht="16.5" thickBot="1">
      <c r="A88" s="106" t="s">
        <v>185</v>
      </c>
      <c r="P88" s="106" t="s">
        <v>128</v>
      </c>
    </row>
    <row r="89" spans="1:29">
      <c r="A89" s="240" t="s">
        <v>0</v>
      </c>
      <c r="B89" s="241"/>
      <c r="C89" s="244" t="s">
        <v>1</v>
      </c>
      <c r="D89" s="244"/>
      <c r="E89" s="244"/>
      <c r="F89" s="244"/>
      <c r="G89" s="244" t="s">
        <v>2</v>
      </c>
      <c r="H89" s="244"/>
      <c r="I89" s="244"/>
      <c r="J89" s="244"/>
      <c r="K89" s="244" t="s">
        <v>3</v>
      </c>
      <c r="L89" s="244"/>
      <c r="M89" s="244"/>
      <c r="N89" s="245"/>
      <c r="P89" s="240" t="s">
        <v>0</v>
      </c>
      <c r="Q89" s="241"/>
      <c r="R89" s="244" t="s">
        <v>1</v>
      </c>
      <c r="S89" s="244"/>
      <c r="T89" s="244"/>
      <c r="U89" s="244"/>
      <c r="V89" s="244" t="s">
        <v>2</v>
      </c>
      <c r="W89" s="244"/>
      <c r="X89" s="244"/>
      <c r="Y89" s="244"/>
      <c r="Z89" s="244" t="s">
        <v>3</v>
      </c>
      <c r="AA89" s="244"/>
      <c r="AB89" s="244"/>
      <c r="AC89" s="245"/>
    </row>
    <row r="90" spans="1:29">
      <c r="A90" s="242"/>
      <c r="B90" s="243"/>
      <c r="C90" s="246" t="s">
        <v>4</v>
      </c>
      <c r="D90" s="246"/>
      <c r="E90" s="246" t="s">
        <v>5</v>
      </c>
      <c r="F90" s="246"/>
      <c r="G90" s="246" t="s">
        <v>4</v>
      </c>
      <c r="H90" s="246"/>
      <c r="I90" s="246" t="s">
        <v>5</v>
      </c>
      <c r="J90" s="246"/>
      <c r="K90" s="246" t="s">
        <v>4</v>
      </c>
      <c r="L90" s="246"/>
      <c r="M90" s="246" t="s">
        <v>5</v>
      </c>
      <c r="N90" s="247"/>
      <c r="P90" s="242"/>
      <c r="Q90" s="243"/>
      <c r="R90" s="246" t="s">
        <v>4</v>
      </c>
      <c r="S90" s="246"/>
      <c r="T90" s="246" t="s">
        <v>5</v>
      </c>
      <c r="U90" s="246"/>
      <c r="V90" s="246" t="s">
        <v>4</v>
      </c>
      <c r="W90" s="246"/>
      <c r="X90" s="246" t="s">
        <v>5</v>
      </c>
      <c r="Y90" s="246"/>
      <c r="Z90" s="246" t="s">
        <v>4</v>
      </c>
      <c r="AA90" s="246"/>
      <c r="AB90" s="246" t="s">
        <v>5</v>
      </c>
      <c r="AC90" s="247"/>
    </row>
    <row r="91" spans="1:29" ht="39.75" thickBot="1">
      <c r="A91" s="242"/>
      <c r="B91" s="243"/>
      <c r="C91" s="3" t="s">
        <v>6</v>
      </c>
      <c r="D91" s="4" t="s">
        <v>7</v>
      </c>
      <c r="E91" s="3" t="s">
        <v>8</v>
      </c>
      <c r="F91" s="3" t="s">
        <v>9</v>
      </c>
      <c r="G91" s="3" t="s">
        <v>6</v>
      </c>
      <c r="H91" s="4" t="s">
        <v>7</v>
      </c>
      <c r="I91" s="3" t="s">
        <v>8</v>
      </c>
      <c r="J91" s="3" t="s">
        <v>9</v>
      </c>
      <c r="K91" s="3" t="s">
        <v>6</v>
      </c>
      <c r="L91" s="4" t="s">
        <v>7</v>
      </c>
      <c r="M91" s="3" t="s">
        <v>8</v>
      </c>
      <c r="N91" s="5" t="s">
        <v>9</v>
      </c>
      <c r="P91" s="242"/>
      <c r="Q91" s="243"/>
      <c r="R91" s="3" t="s">
        <v>6</v>
      </c>
      <c r="S91" s="4" t="s">
        <v>7</v>
      </c>
      <c r="T91" s="3" t="s">
        <v>8</v>
      </c>
      <c r="U91" s="3" t="s">
        <v>9</v>
      </c>
      <c r="V91" s="3" t="s">
        <v>6</v>
      </c>
      <c r="W91" s="4" t="s">
        <v>7</v>
      </c>
      <c r="X91" s="3" t="s">
        <v>8</v>
      </c>
      <c r="Y91" s="3" t="s">
        <v>9</v>
      </c>
      <c r="Z91" s="3" t="s">
        <v>6</v>
      </c>
      <c r="AA91" s="4" t="s">
        <v>7</v>
      </c>
      <c r="AB91" s="3" t="s">
        <v>8</v>
      </c>
      <c r="AC91" s="5" t="s">
        <v>9</v>
      </c>
    </row>
    <row r="92" spans="1:29">
      <c r="A92" s="6" t="s">
        <v>10</v>
      </c>
      <c r="B92" s="7"/>
      <c r="C92" s="32">
        <f>C7*100/R7-100</f>
        <v>-8.6166227279034331</v>
      </c>
      <c r="D92" s="33">
        <f t="shared" ref="D92:N92" si="281">D7*100/S7-100</f>
        <v>-11.071328956672602</v>
      </c>
      <c r="E92" s="34">
        <f t="shared" si="281"/>
        <v>-0.6737411003137197</v>
      </c>
      <c r="F92" s="34">
        <f t="shared" si="281"/>
        <v>-1.0268705205989761</v>
      </c>
      <c r="G92" s="32">
        <f t="shared" si="281"/>
        <v>28.393351800554029</v>
      </c>
      <c r="H92" s="33">
        <f t="shared" si="281"/>
        <v>25.970566192778037</v>
      </c>
      <c r="I92" s="34">
        <f t="shared" si="281"/>
        <v>54.167526401481439</v>
      </c>
      <c r="J92" s="34">
        <f t="shared" si="281"/>
        <v>51.003076535099893</v>
      </c>
      <c r="K92" s="32">
        <f t="shared" si="281"/>
        <v>-5.2465632488333966</v>
      </c>
      <c r="L92" s="33">
        <f t="shared" si="281"/>
        <v>14.71173709079568</v>
      </c>
      <c r="M92" s="34">
        <f t="shared" si="281"/>
        <v>29.270794957437943</v>
      </c>
      <c r="N92" s="35">
        <f t="shared" si="281"/>
        <v>27.576661955751547</v>
      </c>
      <c r="P92" s="6" t="s">
        <v>10</v>
      </c>
      <c r="Q92" s="7"/>
      <c r="R92" s="32">
        <f>R7*100/AG7-100</f>
        <v>6.7545548807584055</v>
      </c>
      <c r="S92" s="33">
        <f t="shared" ref="S92:AC92" si="282">S7*100/AH7-100</f>
        <v>-1.6543450782282747</v>
      </c>
      <c r="T92" s="34">
        <f t="shared" si="282"/>
        <v>18.381750584117114</v>
      </c>
      <c r="U92" s="34">
        <f t="shared" si="282"/>
        <v>26.240207732380583</v>
      </c>
      <c r="V92" s="32">
        <f t="shared" si="282"/>
        <v>24.268502581755598</v>
      </c>
      <c r="W92" s="33">
        <f t="shared" si="282"/>
        <v>49.690254238732138</v>
      </c>
      <c r="X92" s="34">
        <f t="shared" si="282"/>
        <v>37.959909032107475</v>
      </c>
      <c r="Y92" s="34">
        <f t="shared" si="282"/>
        <v>48.58620399789217</v>
      </c>
      <c r="Z92" s="32">
        <f t="shared" si="282"/>
        <v>8.1423895253682446</v>
      </c>
      <c r="AA92" s="33">
        <f t="shared" si="282"/>
        <v>29.18997157971927</v>
      </c>
      <c r="AB92" s="34">
        <f t="shared" si="282"/>
        <v>28.325297432686284</v>
      </c>
      <c r="AC92" s="35">
        <f t="shared" si="282"/>
        <v>37.618136022615175</v>
      </c>
    </row>
    <row r="93" spans="1:29">
      <c r="A93" s="13"/>
      <c r="B93" s="14" t="s">
        <v>11</v>
      </c>
      <c r="C93" s="36">
        <f t="shared" ref="C93:C105" si="283">C8*100/R8-100</f>
        <v>-8.6239882266372376</v>
      </c>
      <c r="D93" s="37">
        <f t="shared" ref="D93:D105" si="284">D8*100/S8-100</f>
        <v>-11.024223163298856</v>
      </c>
      <c r="E93" s="38">
        <f t="shared" ref="E93:E105" si="285">E8*100/T8-100</f>
        <v>-3.6190364639635817</v>
      </c>
      <c r="F93" s="38">
        <f t="shared" ref="F93:F105" si="286">F8*100/U8-100</f>
        <v>-3.2827448472717293</v>
      </c>
      <c r="G93" s="36">
        <f t="shared" ref="G93:G105" si="287">G8*100/V8-100</f>
        <v>29.496402877697847</v>
      </c>
      <c r="H93" s="37">
        <f t="shared" ref="H93:H105" si="288">H8*100/W8-100</f>
        <v>26.13442941892049</v>
      </c>
      <c r="I93" s="38">
        <f t="shared" ref="I93:I105" si="289">I8*100/X8-100</f>
        <v>49.29838276740756</v>
      </c>
      <c r="J93" s="38">
        <f t="shared" ref="J93:J105" si="290">J8*100/Y8-100</f>
        <v>46.10727366619912</v>
      </c>
      <c r="K93" s="36">
        <f t="shared" ref="K93:K105" si="291">K8*100/Z8-100</f>
        <v>-5.0867823765020006</v>
      </c>
      <c r="L93" s="37">
        <f t="shared" ref="L93:L105" si="292">L8*100/AA8-100</f>
        <v>15.181520650358195</v>
      </c>
      <c r="M93" s="38">
        <f t="shared" ref="M93:M105" si="293">M8*100/AB8-100</f>
        <v>25.692150784384864</v>
      </c>
      <c r="N93" s="39">
        <f t="shared" ref="N93:N105" si="294">N8*100/AC8-100</f>
        <v>23.957780123238734</v>
      </c>
      <c r="P93" s="13"/>
      <c r="Q93" s="14" t="s">
        <v>11</v>
      </c>
      <c r="R93" s="36">
        <f t="shared" ref="R93:AC97" si="295">R8*100/AG8-100</f>
        <v>8.3559240950406632</v>
      </c>
      <c r="S93" s="37">
        <f t="shared" si="295"/>
        <v>-0.68773315788413925</v>
      </c>
      <c r="T93" s="38">
        <f t="shared" si="295"/>
        <v>20.650811554502496</v>
      </c>
      <c r="U93" s="38">
        <f t="shared" si="295"/>
        <v>26.17204256303188</v>
      </c>
      <c r="V93" s="36">
        <f t="shared" si="295"/>
        <v>23.665480427046262</v>
      </c>
      <c r="W93" s="37">
        <f t="shared" si="295"/>
        <v>49.806167763032988</v>
      </c>
      <c r="X93" s="38">
        <f t="shared" si="295"/>
        <v>38.908556237811666</v>
      </c>
      <c r="Y93" s="38">
        <f t="shared" si="295"/>
        <v>48.468731755191328</v>
      </c>
      <c r="Z93" s="36">
        <f t="shared" si="295"/>
        <v>9.6151031757646734</v>
      </c>
      <c r="AA93" s="37">
        <f t="shared" si="295"/>
        <v>30.280957778202122</v>
      </c>
      <c r="AB93" s="38">
        <f t="shared" si="295"/>
        <v>30.124332064401131</v>
      </c>
      <c r="AC93" s="39">
        <f t="shared" si="295"/>
        <v>37.566520102365985</v>
      </c>
    </row>
    <row r="94" spans="1:29">
      <c r="A94" s="13"/>
      <c r="B94" s="14" t="s">
        <v>12</v>
      </c>
      <c r="C94" s="36">
        <f t="shared" si="283"/>
        <v>28.470111448834842</v>
      </c>
      <c r="D94" s="37">
        <f t="shared" si="284"/>
        <v>13.849490694531809</v>
      </c>
      <c r="E94" s="38">
        <f t="shared" si="285"/>
        <v>33.246738507345384</v>
      </c>
      <c r="F94" s="38">
        <f t="shared" si="286"/>
        <v>69.356248897484164</v>
      </c>
      <c r="G94" s="36">
        <f t="shared" si="287"/>
        <v>33.505154639175259</v>
      </c>
      <c r="H94" s="37">
        <f t="shared" si="288"/>
        <v>33.123185927499236</v>
      </c>
      <c r="I94" s="38">
        <f t="shared" si="289"/>
        <v>110.48391708493259</v>
      </c>
      <c r="J94" s="38">
        <f t="shared" si="290"/>
        <v>202.29052805822437</v>
      </c>
      <c r="K94" s="36">
        <f t="shared" si="291"/>
        <v>29.297205757832359</v>
      </c>
      <c r="L94" s="37">
        <f t="shared" si="292"/>
        <v>31.364365770581628</v>
      </c>
      <c r="M94" s="38">
        <f t="shared" si="293"/>
        <v>70.361692236169262</v>
      </c>
      <c r="N94" s="39">
        <f t="shared" si="294"/>
        <v>138.31247914219713</v>
      </c>
      <c r="P94" s="13"/>
      <c r="Q94" s="14" t="s">
        <v>12</v>
      </c>
      <c r="R94" s="36">
        <f t="shared" si="295"/>
        <v>-3.61328125</v>
      </c>
      <c r="S94" s="37">
        <f t="shared" si="295"/>
        <v>-6.2983220948542709</v>
      </c>
      <c r="T94" s="38">
        <f t="shared" si="295"/>
        <v>-5.3606574216138227</v>
      </c>
      <c r="U94" s="38">
        <f t="shared" si="295"/>
        <v>14.16439232795355</v>
      </c>
      <c r="V94" s="36">
        <f t="shared" si="295"/>
        <v>12.79069767441861</v>
      </c>
      <c r="W94" s="37">
        <f t="shared" si="295"/>
        <v>63.856886036671312</v>
      </c>
      <c r="X94" s="38">
        <f t="shared" si="295"/>
        <v>16.661944540013707</v>
      </c>
      <c r="Y94" s="38">
        <f t="shared" si="295"/>
        <v>37.685756291983381</v>
      </c>
      <c r="Z94" s="36">
        <f t="shared" si="295"/>
        <v>-1.2541806020066844</v>
      </c>
      <c r="AA94" s="37">
        <f t="shared" si="295"/>
        <v>53.377617178702053</v>
      </c>
      <c r="AB94" s="38">
        <f t="shared" si="295"/>
        <v>4.1142303969022578</v>
      </c>
      <c r="AC94" s="39">
        <f t="shared" si="295"/>
        <v>25.264803765615412</v>
      </c>
    </row>
    <row r="95" spans="1:29">
      <c r="A95" s="13"/>
      <c r="B95" s="14" t="s">
        <v>13</v>
      </c>
      <c r="C95" s="36">
        <f t="shared" si="283"/>
        <v>-15.151515151515156</v>
      </c>
      <c r="D95" s="37">
        <f t="shared" si="284"/>
        <v>-16.348125370528578</v>
      </c>
      <c r="E95" s="38">
        <f t="shared" si="285"/>
        <v>-32.378685648943303</v>
      </c>
      <c r="F95" s="38">
        <f t="shared" si="286"/>
        <v>-28.953459039929612</v>
      </c>
      <c r="G95" s="36">
        <f t="shared" si="287"/>
        <v>-25</v>
      </c>
      <c r="H95" s="37">
        <f t="shared" si="288"/>
        <v>-71.365167037583149</v>
      </c>
      <c r="I95" s="38">
        <f t="shared" si="289"/>
        <v>-71.269746831006813</v>
      </c>
      <c r="J95" s="38">
        <f t="shared" si="290"/>
        <v>-82.470254659035717</v>
      </c>
      <c r="K95" s="36">
        <f t="shared" si="291"/>
        <v>-17.073170731707322</v>
      </c>
      <c r="L95" s="37">
        <f t="shared" si="292"/>
        <v>-70.618712736241349</v>
      </c>
      <c r="M95" s="38">
        <f t="shared" si="293"/>
        <v>-46.85958731756417</v>
      </c>
      <c r="N95" s="39">
        <f t="shared" si="294"/>
        <v>-49.532101879729836</v>
      </c>
      <c r="P95" s="13"/>
      <c r="Q95" s="14" t="s">
        <v>13</v>
      </c>
      <c r="R95" s="36">
        <f t="shared" si="295"/>
        <v>0</v>
      </c>
      <c r="S95" s="37">
        <f t="shared" si="295"/>
        <v>-36.54858413111571</v>
      </c>
      <c r="T95" s="38">
        <f t="shared" si="295"/>
        <v>5.6906779661016884</v>
      </c>
      <c r="U95" s="38">
        <f t="shared" si="295"/>
        <v>35.426141450313338</v>
      </c>
      <c r="V95" s="36">
        <f t="shared" si="295"/>
        <v>128.57142857142858</v>
      </c>
      <c r="W95" s="37">
        <f t="shared" si="295"/>
        <v>237.43873422516305</v>
      </c>
      <c r="X95" s="38">
        <f t="shared" si="295"/>
        <v>516.54166666666663</v>
      </c>
      <c r="Y95" s="38">
        <f t="shared" si="295"/>
        <v>878.3540372670808</v>
      </c>
      <c r="Z95" s="36">
        <f t="shared" si="295"/>
        <v>12.328767123287676</v>
      </c>
      <c r="AA95" s="37">
        <f t="shared" si="295"/>
        <v>218.76359487874998</v>
      </c>
      <c r="AB95" s="38">
        <f t="shared" si="295"/>
        <v>52.84615384615384</v>
      </c>
      <c r="AC95" s="39">
        <f t="shared" si="295"/>
        <v>102.52142386288727</v>
      </c>
    </row>
    <row r="96" spans="1:29">
      <c r="A96" s="13"/>
      <c r="B96" s="14" t="s">
        <v>14</v>
      </c>
      <c r="C96" s="36">
        <f t="shared" si="283"/>
        <v>7.2164948453608275</v>
      </c>
      <c r="D96" s="37">
        <f t="shared" si="284"/>
        <v>9.2934350533338232</v>
      </c>
      <c r="E96" s="38">
        <f t="shared" si="285"/>
        <v>-21.930359201954545</v>
      </c>
      <c r="F96" s="38">
        <f t="shared" si="286"/>
        <v>2.5864347456658123</v>
      </c>
      <c r="G96" s="36">
        <f t="shared" si="287"/>
        <v>41.666666666666657</v>
      </c>
      <c r="H96" s="37">
        <f t="shared" si="288"/>
        <v>118.92387418304091</v>
      </c>
      <c r="I96" s="38">
        <f t="shared" si="289"/>
        <v>244.78728220965104</v>
      </c>
      <c r="J96" s="38">
        <f t="shared" si="290"/>
        <v>305.25355810445694</v>
      </c>
      <c r="K96" s="36">
        <f t="shared" si="291"/>
        <v>16.541353383458642</v>
      </c>
      <c r="L96" s="37">
        <f t="shared" si="292"/>
        <v>116.41425954140246</v>
      </c>
      <c r="M96" s="38">
        <f t="shared" si="293"/>
        <v>81.618325642715888</v>
      </c>
      <c r="N96" s="39">
        <f t="shared" si="294"/>
        <v>124.37890794797201</v>
      </c>
      <c r="P96" s="13"/>
      <c r="Q96" s="14" t="s">
        <v>14</v>
      </c>
      <c r="R96" s="36">
        <f t="shared" si="295"/>
        <v>120.45454545454547</v>
      </c>
      <c r="S96" s="37">
        <f t="shared" si="295"/>
        <v>151.17470088913973</v>
      </c>
      <c r="T96" s="38">
        <f t="shared" si="295"/>
        <v>250.20754716981133</v>
      </c>
      <c r="U96" s="38">
        <f t="shared" si="295"/>
        <v>370.32894736842115</v>
      </c>
      <c r="V96" s="36">
        <f t="shared" si="295"/>
        <v>414.28571428571433</v>
      </c>
      <c r="W96" s="37">
        <f t="shared" si="295"/>
        <v>534.93327226424378</v>
      </c>
      <c r="X96" s="38">
        <f t="shared" si="295"/>
        <v>371.15999999999991</v>
      </c>
      <c r="Y96" s="38">
        <f t="shared" si="295"/>
        <v>450.52607502287287</v>
      </c>
      <c r="Z96" s="36">
        <f t="shared" si="295"/>
        <v>160.78431372549022</v>
      </c>
      <c r="AA96" s="37">
        <f t="shared" si="295"/>
        <v>513.43986102439533</v>
      </c>
      <c r="AB96" s="38">
        <f t="shared" si="295"/>
        <v>288.97435897435901</v>
      </c>
      <c r="AC96" s="39">
        <f t="shared" si="295"/>
        <v>399.6157701303041</v>
      </c>
    </row>
    <row r="97" spans="1:29">
      <c r="A97" s="13" t="s">
        <v>15</v>
      </c>
      <c r="B97" s="14"/>
      <c r="C97" s="36">
        <f t="shared" si="283"/>
        <v>16.666666666666671</v>
      </c>
      <c r="D97" s="37">
        <f t="shared" si="284"/>
        <v>80.778620383231242</v>
      </c>
      <c r="E97" s="38">
        <f t="shared" si="285"/>
        <v>-11.576086956521763</v>
      </c>
      <c r="F97" s="38">
        <f t="shared" si="286"/>
        <v>121.23629112662013</v>
      </c>
      <c r="G97" s="36">
        <f t="shared" si="287"/>
        <v>166.66666666666669</v>
      </c>
      <c r="H97" s="37">
        <f t="shared" si="288"/>
        <v>148.31881157734887</v>
      </c>
      <c r="I97" s="38">
        <f t="shared" si="289"/>
        <v>99.43925233644859</v>
      </c>
      <c r="J97" s="38">
        <f t="shared" si="290"/>
        <v>393.52517985611513</v>
      </c>
      <c r="K97" s="36">
        <f t="shared" si="291"/>
        <v>38.095238095238102</v>
      </c>
      <c r="L97" s="37">
        <f t="shared" si="292"/>
        <v>147.34729751879209</v>
      </c>
      <c r="M97" s="38">
        <f t="shared" si="293"/>
        <v>6.4491654021244074</v>
      </c>
      <c r="N97" s="39">
        <f t="shared" si="294"/>
        <v>180.32786885245901</v>
      </c>
      <c r="P97" s="13" t="s">
        <v>15</v>
      </c>
      <c r="Q97" s="14"/>
      <c r="R97" s="36">
        <f t="shared" si="295"/>
        <v>-68.965517241379303</v>
      </c>
      <c r="S97" s="37">
        <f t="shared" si="295"/>
        <v>-74.324612403100772</v>
      </c>
      <c r="T97" s="38">
        <f t="shared" si="295"/>
        <v>-53.220338983050844</v>
      </c>
      <c r="U97" s="38">
        <f t="shared" si="295"/>
        <v>-57.08172871202396</v>
      </c>
      <c r="V97" s="36">
        <f t="shared" si="295"/>
        <v>-50</v>
      </c>
      <c r="W97" s="37">
        <f t="shared" si="295"/>
        <v>1093.681130834977</v>
      </c>
      <c r="X97" s="38">
        <f t="shared" si="295"/>
        <v>-10.833333333333329</v>
      </c>
      <c r="Y97" s="38">
        <f t="shared" si="295"/>
        <v>-41.719077568134175</v>
      </c>
      <c r="Z97" s="36">
        <f t="shared" si="295"/>
        <v>-67.1875</v>
      </c>
      <c r="AA97" s="37">
        <f t="shared" si="295"/>
        <v>621.53779866823345</v>
      </c>
      <c r="AB97" s="38">
        <f t="shared" si="295"/>
        <v>-48.914728682170534</v>
      </c>
      <c r="AC97" s="39">
        <f t="shared" si="295"/>
        <v>-54.477611940298509</v>
      </c>
    </row>
    <row r="98" spans="1:29">
      <c r="A98" s="13" t="s">
        <v>16</v>
      </c>
      <c r="B98" s="14"/>
      <c r="C98" s="36">
        <f t="shared" si="283"/>
        <v>-5.5555555555555571</v>
      </c>
      <c r="D98" s="37">
        <f t="shared" si="284"/>
        <v>-36.952342057901106</v>
      </c>
      <c r="E98" s="38">
        <f t="shared" si="285"/>
        <v>-27.650532241886935</v>
      </c>
      <c r="F98" s="38">
        <f t="shared" si="286"/>
        <v>34.383506234130039</v>
      </c>
      <c r="G98" s="36">
        <f t="shared" si="287"/>
        <v>266.66666666666669</v>
      </c>
      <c r="H98" s="37">
        <f t="shared" si="288"/>
        <v>8144.3490360737178</v>
      </c>
      <c r="I98" s="38">
        <f t="shared" si="289"/>
        <v>1657.1181285792868</v>
      </c>
      <c r="J98" s="38">
        <f t="shared" si="290"/>
        <v>2874.4057254271065</v>
      </c>
      <c r="K98" s="36">
        <f t="shared" si="291"/>
        <v>15.384615384615387</v>
      </c>
      <c r="L98" s="37">
        <f t="shared" si="292"/>
        <v>4289.0722172123496</v>
      </c>
      <c r="M98" s="38">
        <f t="shared" si="293"/>
        <v>30.444938820912171</v>
      </c>
      <c r="N98" s="39">
        <f t="shared" si="294"/>
        <v>196.53288110043337</v>
      </c>
      <c r="P98" s="13" t="s">
        <v>16</v>
      </c>
      <c r="Q98" s="14"/>
      <c r="R98" s="172"/>
      <c r="S98" s="173"/>
      <c r="T98" s="174"/>
      <c r="U98" s="174"/>
      <c r="V98" s="172"/>
      <c r="W98" s="173"/>
      <c r="X98" s="174"/>
      <c r="Y98" s="174"/>
      <c r="Z98" s="172"/>
      <c r="AA98" s="173"/>
      <c r="AB98" s="174"/>
      <c r="AC98" s="175"/>
    </row>
    <row r="99" spans="1:29">
      <c r="A99" s="13" t="s">
        <v>17</v>
      </c>
      <c r="B99" s="14"/>
      <c r="C99" s="36">
        <f t="shared" si="283"/>
        <v>-28.416075650118202</v>
      </c>
      <c r="D99" s="37">
        <f t="shared" si="284"/>
        <v>-24.384185939954648</v>
      </c>
      <c r="E99" s="38">
        <f t="shared" si="285"/>
        <v>-37.577987003163415</v>
      </c>
      <c r="F99" s="38">
        <f t="shared" si="286"/>
        <v>-25.209047307093655</v>
      </c>
      <c r="G99" s="36">
        <f t="shared" si="287"/>
        <v>13.442622950819668</v>
      </c>
      <c r="H99" s="37">
        <f t="shared" si="288"/>
        <v>25.097540537683543</v>
      </c>
      <c r="I99" s="38">
        <f t="shared" si="289"/>
        <v>20.285978863616279</v>
      </c>
      <c r="J99" s="38">
        <f t="shared" si="290"/>
        <v>31.588875937506572</v>
      </c>
      <c r="K99" s="36">
        <f t="shared" si="291"/>
        <v>-24.744787922358014</v>
      </c>
      <c r="L99" s="37">
        <f t="shared" si="292"/>
        <v>11.117630068300173</v>
      </c>
      <c r="M99" s="38">
        <f t="shared" si="293"/>
        <v>-11.064379024650336</v>
      </c>
      <c r="N99" s="39">
        <f t="shared" si="294"/>
        <v>3.2320899548521567</v>
      </c>
      <c r="P99" s="13" t="s">
        <v>17</v>
      </c>
      <c r="Q99" s="14"/>
      <c r="R99" s="36">
        <f t="shared" ref="R99:AC99" si="296">R14*100/AG14-100</f>
        <v>-14.923572003218027</v>
      </c>
      <c r="S99" s="37">
        <f t="shared" si="296"/>
        <v>-12.378821378419332</v>
      </c>
      <c r="T99" s="38">
        <f t="shared" si="296"/>
        <v>-30.980429553753581</v>
      </c>
      <c r="U99" s="38">
        <f t="shared" si="296"/>
        <v>-7.0528827375226655</v>
      </c>
      <c r="V99" s="36">
        <f t="shared" si="296"/>
        <v>6.8301225919439617</v>
      </c>
      <c r="W99" s="37">
        <f t="shared" si="296"/>
        <v>49.465231144263839</v>
      </c>
      <c r="X99" s="38">
        <f t="shared" si="296"/>
        <v>-27.986676048707054</v>
      </c>
      <c r="Y99" s="38">
        <f t="shared" si="296"/>
        <v>0.40186071607065799</v>
      </c>
      <c r="Z99" s="36">
        <f t="shared" si="296"/>
        <v>-13.376510150703695</v>
      </c>
      <c r="AA99" s="37">
        <f t="shared" si="296"/>
        <v>24.615558895746787</v>
      </c>
      <c r="AB99" s="38">
        <f t="shared" si="296"/>
        <v>-29.640170986418482</v>
      </c>
      <c r="AC99" s="39">
        <f t="shared" si="296"/>
        <v>-3.4636955222680541</v>
      </c>
    </row>
    <row r="100" spans="1:29">
      <c r="A100" s="13"/>
      <c r="B100" s="155" t="s">
        <v>123</v>
      </c>
      <c r="C100" s="172"/>
      <c r="D100" s="173"/>
      <c r="E100" s="174"/>
      <c r="F100" s="174"/>
      <c r="G100" s="172"/>
      <c r="H100" s="173"/>
      <c r="I100" s="174"/>
      <c r="J100" s="174"/>
      <c r="K100" s="172"/>
      <c r="L100" s="173"/>
      <c r="M100" s="174"/>
      <c r="N100" s="175"/>
      <c r="P100" s="13"/>
      <c r="Q100" s="155" t="s">
        <v>123</v>
      </c>
      <c r="R100" s="172"/>
      <c r="S100" s="173"/>
      <c r="T100" s="174"/>
      <c r="U100" s="174"/>
      <c r="V100" s="172"/>
      <c r="W100" s="173"/>
      <c r="X100" s="174"/>
      <c r="Y100" s="174"/>
      <c r="Z100" s="172"/>
      <c r="AA100" s="173"/>
      <c r="AB100" s="174"/>
      <c r="AC100" s="175"/>
    </row>
    <row r="101" spans="1:29">
      <c r="A101" s="13"/>
      <c r="B101" s="14" t="s">
        <v>18</v>
      </c>
      <c r="C101" s="36">
        <f t="shared" si="283"/>
        <v>-12.063655030800817</v>
      </c>
      <c r="D101" s="37">
        <f t="shared" si="284"/>
        <v>-8.4894352783226736</v>
      </c>
      <c r="E101" s="38">
        <f t="shared" si="285"/>
        <v>-15.684459968021372</v>
      </c>
      <c r="F101" s="38">
        <f t="shared" si="286"/>
        <v>-13.139219985072259</v>
      </c>
      <c r="G101" s="36">
        <f t="shared" si="287"/>
        <v>22.357723577235774</v>
      </c>
      <c r="H101" s="37">
        <f t="shared" si="288"/>
        <v>26.49294961943842</v>
      </c>
      <c r="I101" s="38">
        <f t="shared" si="289"/>
        <v>52.964691051227675</v>
      </c>
      <c r="J101" s="38">
        <f t="shared" si="290"/>
        <v>46.200711884157869</v>
      </c>
      <c r="K101" s="36">
        <f t="shared" si="291"/>
        <v>-8.2041932543299936</v>
      </c>
      <c r="L101" s="37">
        <f t="shared" si="292"/>
        <v>19.057484171434183</v>
      </c>
      <c r="M101" s="38">
        <f t="shared" si="293"/>
        <v>19.705561995363041</v>
      </c>
      <c r="N101" s="39">
        <f t="shared" si="294"/>
        <v>18.833884932190415</v>
      </c>
      <c r="P101" s="13"/>
      <c r="Q101" s="14" t="s">
        <v>18</v>
      </c>
      <c r="R101" s="36">
        <f t="shared" ref="R101:AC105" si="297">R16*100/AG16-100</f>
        <v>-4.063038660428461</v>
      </c>
      <c r="S101" s="37">
        <f t="shared" si="297"/>
        <v>-10.46251979510221</v>
      </c>
      <c r="T101" s="38">
        <f t="shared" si="297"/>
        <v>-9.7489471208617857</v>
      </c>
      <c r="U101" s="38">
        <f t="shared" si="297"/>
        <v>0.50178119741146077</v>
      </c>
      <c r="V101" s="36">
        <f t="shared" si="297"/>
        <v>10.313901345291484</v>
      </c>
      <c r="W101" s="37">
        <f t="shared" si="297"/>
        <v>49.287811258470242</v>
      </c>
      <c r="X101" s="38">
        <f t="shared" si="297"/>
        <v>-9.8958442174012049</v>
      </c>
      <c r="Y101" s="38">
        <f t="shared" si="297"/>
        <v>2.7281108092083315</v>
      </c>
      <c r="Z101" s="36">
        <f t="shared" si="297"/>
        <v>-2.6403372531617464</v>
      </c>
      <c r="AA101" s="37">
        <f t="shared" si="297"/>
        <v>30.743365658267521</v>
      </c>
      <c r="AB101" s="38">
        <f t="shared" si="297"/>
        <v>-9.8247353007431855</v>
      </c>
      <c r="AC101" s="39">
        <f t="shared" si="297"/>
        <v>1.6890900874473829</v>
      </c>
    </row>
    <row r="102" spans="1:29">
      <c r="A102" s="13"/>
      <c r="B102" s="14" t="s">
        <v>19</v>
      </c>
      <c r="C102" s="36">
        <f t="shared" si="283"/>
        <v>-46.612466124661246</v>
      </c>
      <c r="D102" s="37">
        <f t="shared" si="284"/>
        <v>-40.592378042570715</v>
      </c>
      <c r="E102" s="38">
        <f t="shared" si="285"/>
        <v>-56.137267910994403</v>
      </c>
      <c r="F102" s="38">
        <f t="shared" si="286"/>
        <v>-50.034323786481238</v>
      </c>
      <c r="G102" s="36">
        <f t="shared" si="287"/>
        <v>-9.8876404494382086</v>
      </c>
      <c r="H102" s="37">
        <f t="shared" si="288"/>
        <v>21.25877609911349</v>
      </c>
      <c r="I102" s="38">
        <f t="shared" si="289"/>
        <v>-24.333728862117908</v>
      </c>
      <c r="J102" s="38">
        <f t="shared" si="290"/>
        <v>-21.378745888722406</v>
      </c>
      <c r="K102" s="36">
        <f t="shared" si="291"/>
        <v>-42.984014209591471</v>
      </c>
      <c r="L102" s="37">
        <f t="shared" si="292"/>
        <v>7.5277154060668607</v>
      </c>
      <c r="M102" s="38">
        <f t="shared" si="293"/>
        <v>-43.485301549865319</v>
      </c>
      <c r="N102" s="39">
        <f t="shared" si="294"/>
        <v>-38.611042380353354</v>
      </c>
      <c r="P102" s="13"/>
      <c r="Q102" s="14" t="s">
        <v>19</v>
      </c>
      <c r="R102" s="36">
        <f t="shared" si="297"/>
        <v>-15.490318550905684</v>
      </c>
      <c r="S102" s="37">
        <f t="shared" si="297"/>
        <v>-9.035428604019458</v>
      </c>
      <c r="T102" s="38">
        <f t="shared" si="297"/>
        <v>-23.661240384977461</v>
      </c>
      <c r="U102" s="38">
        <f t="shared" si="297"/>
        <v>-12.03038774317227</v>
      </c>
      <c r="V102" s="36">
        <f t="shared" si="297"/>
        <v>19.302949061662204</v>
      </c>
      <c r="W102" s="37">
        <f t="shared" si="297"/>
        <v>51.786811152514872</v>
      </c>
      <c r="X102" s="38">
        <f t="shared" si="297"/>
        <v>12.232292578122852</v>
      </c>
      <c r="Y102" s="38">
        <f t="shared" si="297"/>
        <v>7.2871581216019621</v>
      </c>
      <c r="Z102" s="36">
        <f t="shared" si="297"/>
        <v>-12.982998454404949</v>
      </c>
      <c r="AA102" s="37">
        <f t="shared" si="297"/>
        <v>32.168428595180529</v>
      </c>
      <c r="AB102" s="38">
        <f t="shared" si="297"/>
        <v>-12.533038633328616</v>
      </c>
      <c r="AC102" s="39">
        <f t="shared" si="297"/>
        <v>-5.2279227684970095</v>
      </c>
    </row>
    <row r="103" spans="1:29">
      <c r="A103" s="13" t="s">
        <v>20</v>
      </c>
      <c r="B103" s="14"/>
      <c r="C103" s="36">
        <f t="shared" si="283"/>
        <v>-37.078651685393261</v>
      </c>
      <c r="D103" s="37">
        <f t="shared" si="284"/>
        <v>-24.732873852078342</v>
      </c>
      <c r="E103" s="38">
        <f t="shared" si="285"/>
        <v>-57.155489412689732</v>
      </c>
      <c r="F103" s="38">
        <f t="shared" si="286"/>
        <v>-31.158153077429631</v>
      </c>
      <c r="G103" s="36">
        <f t="shared" si="287"/>
        <v>55.172413793103459</v>
      </c>
      <c r="H103" s="37">
        <f t="shared" si="288"/>
        <v>77.705644664593876</v>
      </c>
      <c r="I103" s="38">
        <f t="shared" si="289"/>
        <v>128.33494751748023</v>
      </c>
      <c r="J103" s="38">
        <f t="shared" si="290"/>
        <v>152.77984233776866</v>
      </c>
      <c r="K103" s="36">
        <f t="shared" si="291"/>
        <v>-24.154589371980677</v>
      </c>
      <c r="L103" s="37">
        <f t="shared" si="292"/>
        <v>74.734688398050707</v>
      </c>
      <c r="M103" s="38">
        <f t="shared" si="293"/>
        <v>-9.8780487804878732</v>
      </c>
      <c r="N103" s="39">
        <f t="shared" si="294"/>
        <v>16.415887217025912</v>
      </c>
      <c r="P103" s="13" t="s">
        <v>20</v>
      </c>
      <c r="Q103" s="14"/>
      <c r="R103" s="36">
        <f t="shared" si="297"/>
        <v>-39.249146757679178</v>
      </c>
      <c r="S103" s="37">
        <f t="shared" si="297"/>
        <v>-44.648696559498958</v>
      </c>
      <c r="T103" s="38">
        <f t="shared" si="297"/>
        <v>-11.449275362318716</v>
      </c>
      <c r="U103" s="38">
        <f t="shared" si="297"/>
        <v>-23.702566964285708</v>
      </c>
      <c r="V103" s="36">
        <f t="shared" si="297"/>
        <v>-40.816326530612244</v>
      </c>
      <c r="W103" s="37">
        <f t="shared" si="297"/>
        <v>36.126776513778452</v>
      </c>
      <c r="X103" s="38">
        <f t="shared" si="297"/>
        <v>-47.75</v>
      </c>
      <c r="Y103" s="38">
        <f t="shared" si="297"/>
        <v>-19.663157894736855</v>
      </c>
      <c r="Z103" s="36">
        <f t="shared" si="297"/>
        <v>-39.473684210526315</v>
      </c>
      <c r="AA103" s="37">
        <f t="shared" si="297"/>
        <v>30.598074498271188</v>
      </c>
      <c r="AB103" s="38">
        <f t="shared" si="297"/>
        <v>-24.074074074074019</v>
      </c>
      <c r="AC103" s="39">
        <f t="shared" si="297"/>
        <v>-22.697265011002841</v>
      </c>
    </row>
    <row r="104" spans="1:29" ht="15.75" thickBot="1">
      <c r="A104" s="19" t="s">
        <v>21</v>
      </c>
      <c r="B104" s="20"/>
      <c r="C104" s="40">
        <f t="shared" si="283"/>
        <v>-21.461187214611869</v>
      </c>
      <c r="D104" s="41">
        <f t="shared" si="284"/>
        <v>-34.819501356788209</v>
      </c>
      <c r="E104" s="42">
        <f t="shared" si="285"/>
        <v>32.054818243608338</v>
      </c>
      <c r="F104" s="42">
        <f t="shared" si="286"/>
        <v>17.102883374859744</v>
      </c>
      <c r="G104" s="40">
        <f t="shared" si="287"/>
        <v>38.931297709923655</v>
      </c>
      <c r="H104" s="41">
        <f t="shared" si="288"/>
        <v>37.683006794694734</v>
      </c>
      <c r="I104" s="42">
        <f t="shared" si="289"/>
        <v>54.108029088090234</v>
      </c>
      <c r="J104" s="42">
        <f t="shared" si="290"/>
        <v>62.24362377086652</v>
      </c>
      <c r="K104" s="40">
        <f t="shared" si="291"/>
        <v>-11.421319796954322</v>
      </c>
      <c r="L104" s="41">
        <f t="shared" si="292"/>
        <v>32.441924216688051</v>
      </c>
      <c r="M104" s="42">
        <f t="shared" si="293"/>
        <v>43.526377262994004</v>
      </c>
      <c r="N104" s="43">
        <f t="shared" si="294"/>
        <v>36.390824490291635</v>
      </c>
      <c r="P104" s="19" t="s">
        <v>21</v>
      </c>
      <c r="Q104" s="20"/>
      <c r="R104" s="40">
        <f t="shared" si="297"/>
        <v>-46.801619433198383</v>
      </c>
      <c r="S104" s="41">
        <f t="shared" si="297"/>
        <v>-32.091441956734371</v>
      </c>
      <c r="T104" s="42">
        <f t="shared" si="297"/>
        <v>-3.9043266674845967</v>
      </c>
      <c r="U104" s="42">
        <f t="shared" si="297"/>
        <v>-26.079476514472105</v>
      </c>
      <c r="V104" s="40">
        <f t="shared" si="297"/>
        <v>3.9682539682539613</v>
      </c>
      <c r="W104" s="41">
        <f t="shared" si="297"/>
        <v>35.143544089661532</v>
      </c>
      <c r="X104" s="42">
        <f t="shared" si="297"/>
        <v>196.90510878010889</v>
      </c>
      <c r="Y104" s="42">
        <f t="shared" si="297"/>
        <v>88.795685800649579</v>
      </c>
      <c r="Z104" s="40">
        <f t="shared" si="297"/>
        <v>-42.10139603232917</v>
      </c>
      <c r="AA104" s="41">
        <f t="shared" si="297"/>
        <v>26.117176395689555</v>
      </c>
      <c r="AB104" s="42">
        <f t="shared" si="297"/>
        <v>48.253968253968225</v>
      </c>
      <c r="AC104" s="43">
        <f t="shared" si="297"/>
        <v>-0.10918520540467114</v>
      </c>
    </row>
    <row r="105" spans="1:29" ht="15.75" thickBot="1">
      <c r="A105" s="25" t="s">
        <v>3</v>
      </c>
      <c r="B105" s="26"/>
      <c r="C105" s="44">
        <f t="shared" si="283"/>
        <v>-17.875674025841903</v>
      </c>
      <c r="D105" s="45">
        <f t="shared" si="284"/>
        <v>-16.950202664569488</v>
      </c>
      <c r="E105" s="46">
        <f t="shared" si="285"/>
        <v>-19.737872670395276</v>
      </c>
      <c r="F105" s="46">
        <f t="shared" si="286"/>
        <v>-3.9214349056720295</v>
      </c>
      <c r="G105" s="44">
        <f t="shared" si="287"/>
        <v>24.43384982121573</v>
      </c>
      <c r="H105" s="45">
        <f t="shared" si="288"/>
        <v>26.180227852108388</v>
      </c>
      <c r="I105" s="46">
        <f t="shared" si="289"/>
        <v>39.626185267862269</v>
      </c>
      <c r="J105" s="46">
        <f t="shared" si="290"/>
        <v>49.201743951664298</v>
      </c>
      <c r="K105" s="44">
        <f t="shared" si="291"/>
        <v>-14.548181477315339</v>
      </c>
      <c r="L105" s="45">
        <f t="shared" si="292"/>
        <v>11.137600882628121</v>
      </c>
      <c r="M105" s="46">
        <f t="shared" si="293"/>
        <v>10.054061495873356</v>
      </c>
      <c r="N105" s="47">
        <f t="shared" si="294"/>
        <v>24.899850507913627</v>
      </c>
      <c r="P105" s="25" t="s">
        <v>3</v>
      </c>
      <c r="Q105" s="26"/>
      <c r="R105" s="44">
        <f t="shared" si="297"/>
        <v>-10.474542308042629</v>
      </c>
      <c r="S105" s="45">
        <f t="shared" si="297"/>
        <v>-9.9526544703491311</v>
      </c>
      <c r="T105" s="46">
        <f t="shared" si="297"/>
        <v>-13.84747289896292</v>
      </c>
      <c r="U105" s="46">
        <f t="shared" si="297"/>
        <v>19.952423657618326</v>
      </c>
      <c r="V105" s="44">
        <f t="shared" si="297"/>
        <v>14.617486338797818</v>
      </c>
      <c r="W105" s="45">
        <f t="shared" si="297"/>
        <v>48.453652214174923</v>
      </c>
      <c r="X105" s="46">
        <f t="shared" si="297"/>
        <v>-1.0841867109000987</v>
      </c>
      <c r="Y105" s="46">
        <f t="shared" si="297"/>
        <v>41.369833648092111</v>
      </c>
      <c r="Z105" s="44">
        <f t="shared" si="297"/>
        <v>-8.9061566049013692</v>
      </c>
      <c r="AA105" s="45">
        <f t="shared" si="297"/>
        <v>21.065916243025981</v>
      </c>
      <c r="AB105" s="46">
        <f t="shared" si="297"/>
        <v>-7.8834612858663178</v>
      </c>
      <c r="AC105" s="47">
        <f t="shared" si="297"/>
        <v>30.694731006182224</v>
      </c>
    </row>
  </sheetData>
  <mergeCells count="105">
    <mergeCell ref="P89:Q91"/>
    <mergeCell ref="R89:U89"/>
    <mergeCell ref="V89:Y89"/>
    <mergeCell ref="Z89:AC89"/>
    <mergeCell ref="R90:S90"/>
    <mergeCell ref="T90:U90"/>
    <mergeCell ref="V90:W90"/>
    <mergeCell ref="X90:Y90"/>
    <mergeCell ref="Z90:AA90"/>
    <mergeCell ref="AB90:AC90"/>
    <mergeCell ref="AE53:AF53"/>
    <mergeCell ref="AE36:AF36"/>
    <mergeCell ref="P37:AC37"/>
    <mergeCell ref="AG37:AR37"/>
    <mergeCell ref="AE38:AF38"/>
    <mergeCell ref="AE43:AF43"/>
    <mergeCell ref="AE45:AF45"/>
    <mergeCell ref="AE49:AF49"/>
    <mergeCell ref="AE50:AF50"/>
    <mergeCell ref="AE51:AF51"/>
    <mergeCell ref="P52:AC52"/>
    <mergeCell ref="AG52:AR52"/>
    <mergeCell ref="AE58:AF58"/>
    <mergeCell ref="AE60:AF60"/>
    <mergeCell ref="AE64:AF64"/>
    <mergeCell ref="AE65:AF65"/>
    <mergeCell ref="AE66:AF66"/>
    <mergeCell ref="P70:Q72"/>
    <mergeCell ref="R70:U70"/>
    <mergeCell ref="V70:Y70"/>
    <mergeCell ref="Z70:AC70"/>
    <mergeCell ref="R71:S71"/>
    <mergeCell ref="T71:U71"/>
    <mergeCell ref="V71:W71"/>
    <mergeCell ref="X71:Y71"/>
    <mergeCell ref="Z71:AA71"/>
    <mergeCell ref="AB71:AC71"/>
    <mergeCell ref="AE35:AF35"/>
    <mergeCell ref="AE14:AF14"/>
    <mergeCell ref="AE18:AF18"/>
    <mergeCell ref="AE19:AF19"/>
    <mergeCell ref="AE20:AF20"/>
    <mergeCell ref="AE23:AF23"/>
    <mergeCell ref="AE28:AF28"/>
    <mergeCell ref="AE30:AF30"/>
    <mergeCell ref="AE34:AF34"/>
    <mergeCell ref="P21:Q21"/>
    <mergeCell ref="P22:AC22"/>
    <mergeCell ref="AK5:AL5"/>
    <mergeCell ref="AM5:AN5"/>
    <mergeCell ref="AO5:AP5"/>
    <mergeCell ref="R5:S5"/>
    <mergeCell ref="T5:U5"/>
    <mergeCell ref="V5:W5"/>
    <mergeCell ref="X5:Y5"/>
    <mergeCell ref="Z5:AA5"/>
    <mergeCell ref="AB5:AC5"/>
    <mergeCell ref="P4:Q6"/>
    <mergeCell ref="R4:U4"/>
    <mergeCell ref="V4:Y4"/>
    <mergeCell ref="Z4:AC4"/>
    <mergeCell ref="AG22:AR22"/>
    <mergeCell ref="AQ5:AR5"/>
    <mergeCell ref="AE7:AF7"/>
    <mergeCell ref="AE12:AF12"/>
    <mergeCell ref="AK4:AN4"/>
    <mergeCell ref="AO4:AR4"/>
    <mergeCell ref="AG5:AH5"/>
    <mergeCell ref="AI5:AJ5"/>
    <mergeCell ref="AE4:AF6"/>
    <mergeCell ref="AG4:AJ4"/>
    <mergeCell ref="A4:B6"/>
    <mergeCell ref="C4:F4"/>
    <mergeCell ref="G4:J4"/>
    <mergeCell ref="K4:N4"/>
    <mergeCell ref="C5:D5"/>
    <mergeCell ref="E5:F5"/>
    <mergeCell ref="G5:H5"/>
    <mergeCell ref="I5:J5"/>
    <mergeCell ref="K5:L5"/>
    <mergeCell ref="M5:N5"/>
    <mergeCell ref="A21:B21"/>
    <mergeCell ref="A22:N22"/>
    <mergeCell ref="A37:N37"/>
    <mergeCell ref="A52:N52"/>
    <mergeCell ref="A70:B72"/>
    <mergeCell ref="C70:F70"/>
    <mergeCell ref="G70:J70"/>
    <mergeCell ref="K70:N70"/>
    <mergeCell ref="C71:D71"/>
    <mergeCell ref="E71:F71"/>
    <mergeCell ref="G71:H71"/>
    <mergeCell ref="I71:J71"/>
    <mergeCell ref="K71:L71"/>
    <mergeCell ref="M71:N71"/>
    <mergeCell ref="A89:B91"/>
    <mergeCell ref="C89:F89"/>
    <mergeCell ref="G89:J89"/>
    <mergeCell ref="K89:N89"/>
    <mergeCell ref="C90:D90"/>
    <mergeCell ref="E90:F90"/>
    <mergeCell ref="G90:H90"/>
    <mergeCell ref="I90:J90"/>
    <mergeCell ref="K90:L90"/>
    <mergeCell ref="M90:N9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eht10">
    <tabColor theme="9" tint="0.39997558519241921"/>
  </sheetPr>
  <dimension ref="A1:AX32"/>
  <sheetViews>
    <sheetView workbookViewId="0">
      <selection activeCell="G7" sqref="G7:H16"/>
    </sheetView>
  </sheetViews>
  <sheetFormatPr defaultRowHeight="15"/>
  <cols>
    <col min="18" max="18" width="10.28515625" customWidth="1"/>
    <col min="22" max="22" width="10.28515625" customWidth="1"/>
    <col min="23" max="23" width="11.42578125" customWidth="1"/>
    <col min="27" max="27" width="9.140625" customWidth="1"/>
    <col min="28" max="28" width="11.28515625" customWidth="1"/>
    <col min="32" max="32" width="8.42578125" customWidth="1"/>
    <col min="33" max="33" width="11.140625" customWidth="1"/>
  </cols>
  <sheetData>
    <row r="1" spans="1:50">
      <c r="A1" t="s">
        <v>195</v>
      </c>
      <c r="R1" t="s">
        <v>147</v>
      </c>
      <c r="AI1" t="s">
        <v>148</v>
      </c>
    </row>
    <row r="2" spans="1:50" s="200" customFormat="1" ht="15.75" customHeight="1">
      <c r="A2" s="1" t="s">
        <v>182</v>
      </c>
      <c r="R2" s="1" t="s">
        <v>125</v>
      </c>
      <c r="AI2" s="1" t="s">
        <v>126</v>
      </c>
    </row>
    <row r="3" spans="1:50" ht="15.75" thickBot="1"/>
    <row r="4" spans="1:50" ht="15.75" customHeight="1">
      <c r="A4" s="314" t="s">
        <v>29</v>
      </c>
      <c r="B4" s="317" t="s">
        <v>1</v>
      </c>
      <c r="C4" s="318"/>
      <c r="D4" s="318"/>
      <c r="E4" s="318"/>
      <c r="F4" s="319"/>
      <c r="G4" s="318" t="s">
        <v>2</v>
      </c>
      <c r="H4" s="318"/>
      <c r="I4" s="318"/>
      <c r="J4" s="318"/>
      <c r="K4" s="318"/>
      <c r="L4" s="317" t="s">
        <v>3</v>
      </c>
      <c r="M4" s="318"/>
      <c r="N4" s="318"/>
      <c r="O4" s="318"/>
      <c r="P4" s="319"/>
      <c r="R4" s="314" t="s">
        <v>29</v>
      </c>
      <c r="S4" s="317" t="s">
        <v>1</v>
      </c>
      <c r="T4" s="318"/>
      <c r="U4" s="318"/>
      <c r="V4" s="318"/>
      <c r="W4" s="319"/>
      <c r="X4" s="318" t="s">
        <v>2</v>
      </c>
      <c r="Y4" s="318"/>
      <c r="Z4" s="318"/>
      <c r="AA4" s="318"/>
      <c r="AB4" s="318"/>
      <c r="AC4" s="317" t="s">
        <v>3</v>
      </c>
      <c r="AD4" s="318"/>
      <c r="AE4" s="318"/>
      <c r="AF4" s="318"/>
      <c r="AG4" s="319"/>
      <c r="AI4" s="314" t="s">
        <v>29</v>
      </c>
      <c r="AJ4" s="317" t="s">
        <v>1</v>
      </c>
      <c r="AK4" s="318"/>
      <c r="AL4" s="318"/>
      <c r="AM4" s="318"/>
      <c r="AN4" s="319"/>
      <c r="AO4" s="318" t="s">
        <v>2</v>
      </c>
      <c r="AP4" s="318"/>
      <c r="AQ4" s="318"/>
      <c r="AR4" s="318"/>
      <c r="AS4" s="318"/>
      <c r="AT4" s="317" t="s">
        <v>3</v>
      </c>
      <c r="AU4" s="318"/>
      <c r="AV4" s="318"/>
      <c r="AW4" s="318"/>
      <c r="AX4" s="319"/>
    </row>
    <row r="5" spans="1:50" ht="29.25" customHeight="1">
      <c r="A5" s="315"/>
      <c r="B5" s="320" t="s">
        <v>3</v>
      </c>
      <c r="C5" s="310"/>
      <c r="D5" s="309" t="s">
        <v>57</v>
      </c>
      <c r="E5" s="310"/>
      <c r="F5" s="321" t="s">
        <v>103</v>
      </c>
      <c r="G5" s="326" t="s">
        <v>3</v>
      </c>
      <c r="H5" s="310"/>
      <c r="I5" s="309" t="s">
        <v>57</v>
      </c>
      <c r="J5" s="310"/>
      <c r="K5" s="321" t="s">
        <v>103</v>
      </c>
      <c r="L5" s="320" t="s">
        <v>3</v>
      </c>
      <c r="M5" s="310"/>
      <c r="N5" s="309" t="s">
        <v>57</v>
      </c>
      <c r="O5" s="310"/>
      <c r="P5" s="321" t="s">
        <v>103</v>
      </c>
      <c r="R5" s="315"/>
      <c r="S5" s="320" t="s">
        <v>3</v>
      </c>
      <c r="T5" s="310"/>
      <c r="U5" s="309" t="s">
        <v>57</v>
      </c>
      <c r="V5" s="310"/>
      <c r="W5" s="321" t="s">
        <v>103</v>
      </c>
      <c r="X5" s="326" t="s">
        <v>3</v>
      </c>
      <c r="Y5" s="310"/>
      <c r="Z5" s="309" t="s">
        <v>57</v>
      </c>
      <c r="AA5" s="310"/>
      <c r="AB5" s="321" t="s">
        <v>103</v>
      </c>
      <c r="AC5" s="320" t="s">
        <v>3</v>
      </c>
      <c r="AD5" s="310"/>
      <c r="AE5" s="309" t="s">
        <v>57</v>
      </c>
      <c r="AF5" s="310"/>
      <c r="AG5" s="321" t="s">
        <v>103</v>
      </c>
      <c r="AI5" s="315"/>
      <c r="AJ5" s="320" t="s">
        <v>3</v>
      </c>
      <c r="AK5" s="310"/>
      <c r="AL5" s="309" t="s">
        <v>57</v>
      </c>
      <c r="AM5" s="310"/>
      <c r="AN5" s="321" t="s">
        <v>103</v>
      </c>
      <c r="AO5" s="326" t="s">
        <v>3</v>
      </c>
      <c r="AP5" s="310"/>
      <c r="AQ5" s="309" t="s">
        <v>57</v>
      </c>
      <c r="AR5" s="310"/>
      <c r="AS5" s="321" t="s">
        <v>103</v>
      </c>
      <c r="AT5" s="320" t="s">
        <v>3</v>
      </c>
      <c r="AU5" s="310"/>
      <c r="AV5" s="309" t="s">
        <v>57</v>
      </c>
      <c r="AW5" s="310"/>
      <c r="AX5" s="321" t="s">
        <v>103</v>
      </c>
    </row>
    <row r="6" spans="1:50" ht="44.25" customHeight="1" thickBot="1">
      <c r="A6" s="316"/>
      <c r="B6" s="203" t="s">
        <v>26</v>
      </c>
      <c r="C6" s="108" t="s">
        <v>49</v>
      </c>
      <c r="D6" s="69" t="s">
        <v>31</v>
      </c>
      <c r="E6" s="69" t="s">
        <v>32</v>
      </c>
      <c r="F6" s="322"/>
      <c r="G6" s="108" t="s">
        <v>26</v>
      </c>
      <c r="H6" s="108" t="s">
        <v>49</v>
      </c>
      <c r="I6" s="69" t="s">
        <v>31</v>
      </c>
      <c r="J6" s="69" t="s">
        <v>32</v>
      </c>
      <c r="K6" s="322"/>
      <c r="L6" s="203" t="s">
        <v>26</v>
      </c>
      <c r="M6" s="108" t="s">
        <v>49</v>
      </c>
      <c r="N6" s="69" t="s">
        <v>31</v>
      </c>
      <c r="O6" s="69" t="s">
        <v>32</v>
      </c>
      <c r="P6" s="322"/>
      <c r="R6" s="316"/>
      <c r="S6" s="107" t="s">
        <v>26</v>
      </c>
      <c r="T6" s="108" t="s">
        <v>49</v>
      </c>
      <c r="U6" s="69" t="s">
        <v>31</v>
      </c>
      <c r="V6" s="69" t="s">
        <v>32</v>
      </c>
      <c r="W6" s="322"/>
      <c r="X6" s="108" t="s">
        <v>26</v>
      </c>
      <c r="Y6" s="108" t="s">
        <v>49</v>
      </c>
      <c r="Z6" s="69" t="s">
        <v>31</v>
      </c>
      <c r="AA6" s="69" t="s">
        <v>32</v>
      </c>
      <c r="AB6" s="322"/>
      <c r="AC6" s="107" t="s">
        <v>26</v>
      </c>
      <c r="AD6" s="108" t="s">
        <v>49</v>
      </c>
      <c r="AE6" s="69" t="s">
        <v>31</v>
      </c>
      <c r="AF6" s="69" t="s">
        <v>32</v>
      </c>
      <c r="AG6" s="322"/>
      <c r="AI6" s="316"/>
      <c r="AJ6" s="107" t="s">
        <v>26</v>
      </c>
      <c r="AK6" s="108" t="s">
        <v>49</v>
      </c>
      <c r="AL6" s="69" t="s">
        <v>31</v>
      </c>
      <c r="AM6" s="69" t="s">
        <v>32</v>
      </c>
      <c r="AN6" s="322"/>
      <c r="AO6" s="108" t="s">
        <v>26</v>
      </c>
      <c r="AP6" s="108" t="s">
        <v>49</v>
      </c>
      <c r="AQ6" s="69" t="s">
        <v>31</v>
      </c>
      <c r="AR6" s="69" t="s">
        <v>32</v>
      </c>
      <c r="AS6" s="322"/>
      <c r="AT6" s="107" t="s">
        <v>26</v>
      </c>
      <c r="AU6" s="108" t="s">
        <v>49</v>
      </c>
      <c r="AV6" s="69" t="s">
        <v>31</v>
      </c>
      <c r="AW6" s="69" t="s">
        <v>32</v>
      </c>
      <c r="AX6" s="322"/>
    </row>
    <row r="7" spans="1:50">
      <c r="A7" s="74" t="s">
        <v>33</v>
      </c>
      <c r="B7" s="109">
        <v>15987</v>
      </c>
      <c r="C7" s="110">
        <v>3935.3326843867039</v>
      </c>
      <c r="D7" s="75">
        <v>5</v>
      </c>
      <c r="E7" s="76">
        <v>2.0740594059405941</v>
      </c>
      <c r="F7" s="78">
        <v>0.35445544554455455</v>
      </c>
      <c r="G7" s="77">
        <v>985</v>
      </c>
      <c r="H7" s="77">
        <v>236.35961317325913</v>
      </c>
      <c r="I7" s="75">
        <v>3</v>
      </c>
      <c r="J7" s="76">
        <v>0.90333333333333299</v>
      </c>
      <c r="K7" s="77">
        <v>2.3033333333333328</v>
      </c>
      <c r="L7" s="111">
        <f>B7+G7</f>
        <v>16972</v>
      </c>
      <c r="M7" s="77">
        <f t="shared" ref="M7:P7" si="0">C7+H7</f>
        <v>4171.6922975599628</v>
      </c>
      <c r="N7" s="75">
        <f t="shared" si="0"/>
        <v>8</v>
      </c>
      <c r="O7" s="76">
        <f t="shared" si="0"/>
        <v>2.977392739273927</v>
      </c>
      <c r="P7" s="78">
        <f t="shared" si="0"/>
        <v>2.6577887788778876</v>
      </c>
      <c r="R7" s="74" t="s">
        <v>33</v>
      </c>
      <c r="S7" s="109">
        <v>24525</v>
      </c>
      <c r="T7" s="110">
        <v>5419.2638361821264</v>
      </c>
      <c r="U7" s="75">
        <v>7</v>
      </c>
      <c r="V7" s="76">
        <v>2.71</v>
      </c>
      <c r="W7" s="78">
        <v>14.065</v>
      </c>
      <c r="X7" s="77">
        <v>1142</v>
      </c>
      <c r="Y7" s="77">
        <v>296.26461856791479</v>
      </c>
      <c r="Z7" s="75"/>
      <c r="AA7" s="76"/>
      <c r="AB7" s="77"/>
      <c r="AC7" s="111">
        <v>25667</v>
      </c>
      <c r="AD7" s="77">
        <v>5715.5284547500141</v>
      </c>
      <c r="AE7" s="75">
        <v>7</v>
      </c>
      <c r="AF7" s="76">
        <v>2.71</v>
      </c>
      <c r="AG7" s="78">
        <v>14.065</v>
      </c>
      <c r="AI7" s="74" t="s">
        <v>33</v>
      </c>
      <c r="AJ7" s="109">
        <v>9489</v>
      </c>
      <c r="AK7" s="110">
        <v>2533.5218800000189</v>
      </c>
      <c r="AL7" s="75">
        <v>8</v>
      </c>
      <c r="AM7" s="76">
        <v>2.4049999999999998</v>
      </c>
      <c r="AN7" s="78">
        <v>1.2375</v>
      </c>
      <c r="AO7" s="77">
        <v>362</v>
      </c>
      <c r="AP7" s="77">
        <v>103.17764499999994</v>
      </c>
      <c r="AQ7" s="75"/>
      <c r="AR7" s="76"/>
      <c r="AS7" s="77"/>
      <c r="AT7" s="111">
        <v>9851</v>
      </c>
      <c r="AU7" s="77">
        <v>2636.6995250000186</v>
      </c>
      <c r="AV7" s="75">
        <v>8</v>
      </c>
      <c r="AW7" s="76">
        <v>2.4049999999999998</v>
      </c>
      <c r="AX7" s="78">
        <v>1.2375</v>
      </c>
    </row>
    <row r="8" spans="1:50">
      <c r="A8" s="74" t="s">
        <v>34</v>
      </c>
      <c r="B8" s="109">
        <v>10281</v>
      </c>
      <c r="C8" s="110">
        <v>7651.7666023835736</v>
      </c>
      <c r="D8" s="79">
        <v>17</v>
      </c>
      <c r="E8" s="80">
        <v>13.411666666666667</v>
      </c>
      <c r="F8" s="78">
        <v>5.6341666666666672</v>
      </c>
      <c r="G8" s="77">
        <v>571</v>
      </c>
      <c r="H8" s="77">
        <v>424.85219887753857</v>
      </c>
      <c r="I8" s="79">
        <v>3</v>
      </c>
      <c r="J8" s="80">
        <v>2.3966666666666669</v>
      </c>
      <c r="K8" s="77">
        <v>1.291666666666667</v>
      </c>
      <c r="L8" s="111">
        <f t="shared" ref="L8:L16" si="1">B8+G8</f>
        <v>10852</v>
      </c>
      <c r="M8" s="77">
        <f t="shared" ref="M8:M16" si="2">C8+H8</f>
        <v>8076.6188012611119</v>
      </c>
      <c r="N8" s="79">
        <f t="shared" ref="N8:N16" si="3">D8+I8</f>
        <v>20</v>
      </c>
      <c r="O8" s="80">
        <f t="shared" ref="O8:O16" si="4">E8+J8</f>
        <v>15.808333333333334</v>
      </c>
      <c r="P8" s="78">
        <f t="shared" ref="P8:P16" si="5">F8+K8</f>
        <v>6.9258333333333342</v>
      </c>
      <c r="R8" s="74" t="s">
        <v>34</v>
      </c>
      <c r="S8" s="109">
        <v>9769</v>
      </c>
      <c r="T8" s="110">
        <v>7314.5315620636684</v>
      </c>
      <c r="U8" s="79">
        <v>1</v>
      </c>
      <c r="V8" s="80">
        <v>0.62956787224048905</v>
      </c>
      <c r="W8" s="78">
        <v>0.22714889619539599</v>
      </c>
      <c r="X8" s="77">
        <v>580</v>
      </c>
      <c r="Y8" s="77">
        <v>433.7064965159845</v>
      </c>
      <c r="Z8" s="79"/>
      <c r="AA8" s="80"/>
      <c r="AB8" s="77"/>
      <c r="AC8" s="111">
        <v>10349</v>
      </c>
      <c r="AD8" s="77">
        <v>7748.2380585796518</v>
      </c>
      <c r="AE8" s="79">
        <v>1</v>
      </c>
      <c r="AF8" s="80">
        <v>0.62956787224048905</v>
      </c>
      <c r="AG8" s="78">
        <v>0.22714889619539599</v>
      </c>
      <c r="AI8" s="74" t="s">
        <v>34</v>
      </c>
      <c r="AJ8" s="109">
        <v>7467</v>
      </c>
      <c r="AK8" s="110">
        <v>5365.5054850000179</v>
      </c>
      <c r="AL8" s="79">
        <v>10</v>
      </c>
      <c r="AM8" s="80">
        <v>7.8217000000000008</v>
      </c>
      <c r="AN8" s="78">
        <v>3.2221000000000006</v>
      </c>
      <c r="AO8" s="77">
        <v>306</v>
      </c>
      <c r="AP8" s="77">
        <v>226.79174600000013</v>
      </c>
      <c r="AQ8" s="79"/>
      <c r="AR8" s="80"/>
      <c r="AS8" s="77"/>
      <c r="AT8" s="111">
        <v>7773</v>
      </c>
      <c r="AU8" s="77">
        <v>5592.2972310000177</v>
      </c>
      <c r="AV8" s="79">
        <v>10</v>
      </c>
      <c r="AW8" s="80">
        <v>7.8217000000000008</v>
      </c>
      <c r="AX8" s="78">
        <v>3.2221000000000006</v>
      </c>
    </row>
    <row r="9" spans="1:50">
      <c r="A9" s="74" t="s">
        <v>35</v>
      </c>
      <c r="B9" s="109">
        <v>14287</v>
      </c>
      <c r="C9" s="110">
        <v>21009.633134741307</v>
      </c>
      <c r="D9" s="79">
        <v>43</v>
      </c>
      <c r="E9" s="80">
        <v>63.034910973084912</v>
      </c>
      <c r="F9" s="78">
        <v>23.013462732919258</v>
      </c>
      <c r="G9" s="77">
        <v>703</v>
      </c>
      <c r="H9" s="77">
        <v>1026.8800822307139</v>
      </c>
      <c r="I9" s="112">
        <v>3</v>
      </c>
      <c r="J9" s="80">
        <v>4.0999999999999996</v>
      </c>
      <c r="K9" s="77">
        <v>2.4299999999999926</v>
      </c>
      <c r="L9" s="111">
        <f t="shared" si="1"/>
        <v>14990</v>
      </c>
      <c r="M9" s="77">
        <f t="shared" si="2"/>
        <v>22036.51321697202</v>
      </c>
      <c r="N9" s="79">
        <f t="shared" si="3"/>
        <v>46</v>
      </c>
      <c r="O9" s="80">
        <f t="shared" si="4"/>
        <v>67.134910973084914</v>
      </c>
      <c r="P9" s="78">
        <f t="shared" si="5"/>
        <v>25.443462732919251</v>
      </c>
      <c r="R9" s="74" t="s">
        <v>35</v>
      </c>
      <c r="S9" s="109">
        <v>13489</v>
      </c>
      <c r="T9" s="110">
        <v>20013.000537519918</v>
      </c>
      <c r="U9" s="79">
        <v>26</v>
      </c>
      <c r="V9" s="80">
        <v>38.02787405953552</v>
      </c>
      <c r="W9" s="78">
        <v>14.251826954530589</v>
      </c>
      <c r="X9" s="77">
        <v>663</v>
      </c>
      <c r="Y9" s="77">
        <v>985.44980979850186</v>
      </c>
      <c r="Z9" s="112">
        <v>1</v>
      </c>
      <c r="AA9" s="80">
        <v>1.1726190476190601</v>
      </c>
      <c r="AB9" s="77">
        <v>4.7619047619047998E-2</v>
      </c>
      <c r="AC9" s="111">
        <v>14152</v>
      </c>
      <c r="AD9" s="77">
        <v>20998.450347318401</v>
      </c>
      <c r="AE9" s="79">
        <v>27</v>
      </c>
      <c r="AF9" s="80">
        <v>39.200493107154578</v>
      </c>
      <c r="AG9" s="78">
        <v>14.299446002149637</v>
      </c>
      <c r="AI9" s="74" t="s">
        <v>35</v>
      </c>
      <c r="AJ9" s="109">
        <v>12265</v>
      </c>
      <c r="AK9" s="110">
        <v>17904.426621999988</v>
      </c>
      <c r="AL9" s="79">
        <v>22</v>
      </c>
      <c r="AM9" s="80">
        <v>32.834200000000003</v>
      </c>
      <c r="AN9" s="78">
        <v>13.382720000000001</v>
      </c>
      <c r="AO9" s="77">
        <v>433</v>
      </c>
      <c r="AP9" s="77">
        <v>626.99752399999988</v>
      </c>
      <c r="AQ9" s="112">
        <v>2</v>
      </c>
      <c r="AR9" s="80">
        <v>3.3315000000000001</v>
      </c>
      <c r="AS9" s="77">
        <v>1.5914999999999999</v>
      </c>
      <c r="AT9" s="111">
        <v>12698</v>
      </c>
      <c r="AU9" s="77">
        <v>18531.424145999987</v>
      </c>
      <c r="AV9" s="79">
        <v>24</v>
      </c>
      <c r="AW9" s="80">
        <v>36.165700000000008</v>
      </c>
      <c r="AX9" s="78">
        <v>14.974220000000001</v>
      </c>
    </row>
    <row r="10" spans="1:50">
      <c r="A10" s="74" t="s">
        <v>36</v>
      </c>
      <c r="B10" s="109">
        <v>22620</v>
      </c>
      <c r="C10" s="110">
        <v>75018.508646219489</v>
      </c>
      <c r="D10" s="79">
        <v>192</v>
      </c>
      <c r="E10" s="80">
        <v>660.64558288711885</v>
      </c>
      <c r="F10" s="78">
        <v>199.00076167776763</v>
      </c>
      <c r="G10" s="77">
        <v>1110</v>
      </c>
      <c r="H10" s="77">
        <v>3618.9939505445705</v>
      </c>
      <c r="I10" s="79">
        <v>12</v>
      </c>
      <c r="J10" s="80">
        <v>43.510000000000005</v>
      </c>
      <c r="K10" s="77">
        <v>21.209999999999997</v>
      </c>
      <c r="L10" s="111">
        <f t="shared" si="1"/>
        <v>23730</v>
      </c>
      <c r="M10" s="77">
        <f t="shared" si="2"/>
        <v>78637.502596764054</v>
      </c>
      <c r="N10" s="79">
        <f t="shared" si="3"/>
        <v>204</v>
      </c>
      <c r="O10" s="80">
        <f t="shared" si="4"/>
        <v>704.15558288711884</v>
      </c>
      <c r="P10" s="78">
        <f t="shared" si="5"/>
        <v>220.21076167776764</v>
      </c>
      <c r="R10" s="74" t="s">
        <v>36</v>
      </c>
      <c r="S10" s="109">
        <v>22282</v>
      </c>
      <c r="T10" s="110">
        <v>74741.936986893052</v>
      </c>
      <c r="U10" s="79">
        <v>132</v>
      </c>
      <c r="V10" s="80">
        <v>472.84344394745693</v>
      </c>
      <c r="W10" s="78">
        <v>107.01107980813131</v>
      </c>
      <c r="X10" s="77">
        <v>965</v>
      </c>
      <c r="Y10" s="77">
        <v>3192.6910682537291</v>
      </c>
      <c r="Z10" s="79">
        <v>7</v>
      </c>
      <c r="AA10" s="80">
        <v>23.211964255519021</v>
      </c>
      <c r="AB10" s="77">
        <v>9.2457022076092059</v>
      </c>
      <c r="AC10" s="111">
        <v>23247</v>
      </c>
      <c r="AD10" s="77">
        <v>77934.628055147041</v>
      </c>
      <c r="AE10" s="79">
        <v>139</v>
      </c>
      <c r="AF10" s="80">
        <v>496.05540820297591</v>
      </c>
      <c r="AG10" s="78">
        <v>116.25678201574053</v>
      </c>
      <c r="AI10" s="74" t="s">
        <v>36</v>
      </c>
      <c r="AJ10" s="109">
        <v>22755</v>
      </c>
      <c r="AK10" s="110">
        <v>75450.064631000379</v>
      </c>
      <c r="AL10" s="79">
        <v>109</v>
      </c>
      <c r="AM10" s="80">
        <v>382.96159999999998</v>
      </c>
      <c r="AN10" s="78">
        <v>80.236170000000058</v>
      </c>
      <c r="AO10" s="77">
        <v>733</v>
      </c>
      <c r="AP10" s="77">
        <v>2413.4719749999981</v>
      </c>
      <c r="AQ10" s="79">
        <v>5</v>
      </c>
      <c r="AR10" s="80">
        <v>17.016400000000001</v>
      </c>
      <c r="AS10" s="77">
        <v>3.4999699999999998</v>
      </c>
      <c r="AT10" s="111">
        <v>23488</v>
      </c>
      <c r="AU10" s="77">
        <v>77863.536606000373</v>
      </c>
      <c r="AV10" s="79">
        <v>114</v>
      </c>
      <c r="AW10" s="80">
        <v>399.97800000000001</v>
      </c>
      <c r="AX10" s="78">
        <v>83.736140000000063</v>
      </c>
    </row>
    <row r="11" spans="1:50">
      <c r="A11" s="74" t="s">
        <v>37</v>
      </c>
      <c r="B11" s="109">
        <v>16703</v>
      </c>
      <c r="C11" s="110">
        <v>119792.81190779005</v>
      </c>
      <c r="D11" s="79">
        <v>271</v>
      </c>
      <c r="E11" s="80">
        <v>2016.7750267558517</v>
      </c>
      <c r="F11" s="78">
        <v>349.70932664436992</v>
      </c>
      <c r="G11" s="77">
        <v>878</v>
      </c>
      <c r="H11" s="77">
        <v>6395.1447113571649</v>
      </c>
      <c r="I11" s="79">
        <v>12</v>
      </c>
      <c r="J11" s="80">
        <v>85.031457063711912</v>
      </c>
      <c r="K11" s="77">
        <v>20.493517325610679</v>
      </c>
      <c r="L11" s="111">
        <f t="shared" si="1"/>
        <v>17581</v>
      </c>
      <c r="M11" s="77">
        <f t="shared" si="2"/>
        <v>126187.95661914721</v>
      </c>
      <c r="N11" s="79">
        <f t="shared" si="3"/>
        <v>283</v>
      </c>
      <c r="O11" s="80">
        <f t="shared" si="4"/>
        <v>2101.8064838195637</v>
      </c>
      <c r="P11" s="78">
        <f t="shared" si="5"/>
        <v>370.20284396998062</v>
      </c>
      <c r="R11" s="74" t="s">
        <v>37</v>
      </c>
      <c r="S11" s="109">
        <v>17245</v>
      </c>
      <c r="T11" s="110">
        <v>123960.58132972867</v>
      </c>
      <c r="U11" s="79">
        <v>223</v>
      </c>
      <c r="V11" s="80">
        <v>1587.6634552721839</v>
      </c>
      <c r="W11" s="78">
        <v>260.59614528851961</v>
      </c>
      <c r="X11" s="77">
        <v>842</v>
      </c>
      <c r="Y11" s="77">
        <v>6161.4345728447679</v>
      </c>
      <c r="Z11" s="79">
        <v>11</v>
      </c>
      <c r="AA11" s="80">
        <v>82</v>
      </c>
      <c r="AB11" s="77">
        <v>18.939999999999998</v>
      </c>
      <c r="AC11" s="111">
        <v>18087</v>
      </c>
      <c r="AD11" s="77">
        <v>130122.01590257339</v>
      </c>
      <c r="AE11" s="79">
        <v>234</v>
      </c>
      <c r="AF11" s="80">
        <v>1669.6634552721839</v>
      </c>
      <c r="AG11" s="78">
        <v>279.53614528851972</v>
      </c>
      <c r="AI11" s="74" t="s">
        <v>37</v>
      </c>
      <c r="AJ11" s="109">
        <v>18809</v>
      </c>
      <c r="AK11" s="110">
        <v>134306.09833300029</v>
      </c>
      <c r="AL11" s="79">
        <v>218</v>
      </c>
      <c r="AM11" s="80">
        <v>1612.0993000000001</v>
      </c>
      <c r="AN11" s="78">
        <v>262.34418999999991</v>
      </c>
      <c r="AO11" s="77">
        <v>763</v>
      </c>
      <c r="AP11" s="77">
        <v>5524.1986930000039</v>
      </c>
      <c r="AQ11" s="79">
        <v>10</v>
      </c>
      <c r="AR11" s="80">
        <v>78.23</v>
      </c>
      <c r="AS11" s="77">
        <v>13.700000000000001</v>
      </c>
      <c r="AT11" s="111">
        <v>19572</v>
      </c>
      <c r="AU11" s="77">
        <v>139830.29702600031</v>
      </c>
      <c r="AV11" s="79">
        <v>228</v>
      </c>
      <c r="AW11" s="80">
        <v>1690.3293000000001</v>
      </c>
      <c r="AX11" s="78">
        <v>276.0441899999999</v>
      </c>
    </row>
    <row r="12" spans="1:50">
      <c r="A12" s="74" t="s">
        <v>38</v>
      </c>
      <c r="B12" s="109">
        <v>11563</v>
      </c>
      <c r="C12" s="110">
        <v>161548.61833999836</v>
      </c>
      <c r="D12" s="79">
        <v>320</v>
      </c>
      <c r="E12" s="80">
        <v>4723.061049873203</v>
      </c>
      <c r="F12" s="78">
        <v>598.53513645569501</v>
      </c>
      <c r="G12" s="77">
        <v>623</v>
      </c>
      <c r="H12" s="77">
        <v>8739.1219808612277</v>
      </c>
      <c r="I12" s="79">
        <v>28</v>
      </c>
      <c r="J12" s="80">
        <v>382.82500000000005</v>
      </c>
      <c r="K12" s="77">
        <v>52.325000000000003</v>
      </c>
      <c r="L12" s="111">
        <f t="shared" si="1"/>
        <v>12186</v>
      </c>
      <c r="M12" s="77">
        <f t="shared" si="2"/>
        <v>170287.74032085959</v>
      </c>
      <c r="N12" s="79">
        <f t="shared" si="3"/>
        <v>348</v>
      </c>
      <c r="O12" s="80">
        <f t="shared" si="4"/>
        <v>5105.8860498732029</v>
      </c>
      <c r="P12" s="78">
        <f t="shared" si="5"/>
        <v>650.86013645569506</v>
      </c>
      <c r="R12" s="74" t="s">
        <v>38</v>
      </c>
      <c r="S12" s="109">
        <v>12449</v>
      </c>
      <c r="T12" s="110">
        <v>173838.186021286</v>
      </c>
      <c r="U12" s="79">
        <v>267</v>
      </c>
      <c r="V12" s="80">
        <v>3764.7322281272841</v>
      </c>
      <c r="W12" s="78">
        <v>456.82030105822963</v>
      </c>
      <c r="X12" s="77">
        <v>593</v>
      </c>
      <c r="Y12" s="77">
        <v>8365.7763759033314</v>
      </c>
      <c r="Z12" s="79">
        <v>14</v>
      </c>
      <c r="AA12" s="80">
        <v>189.10444317239416</v>
      </c>
      <c r="AB12" s="77">
        <v>25.650000000000002</v>
      </c>
      <c r="AC12" s="111">
        <v>13042</v>
      </c>
      <c r="AD12" s="77">
        <v>182203.96239718955</v>
      </c>
      <c r="AE12" s="79">
        <v>281</v>
      </c>
      <c r="AF12" s="80">
        <v>3953.836671299679</v>
      </c>
      <c r="AG12" s="78">
        <v>482.47030105822972</v>
      </c>
      <c r="AI12" s="74" t="s">
        <v>38</v>
      </c>
      <c r="AJ12" s="109">
        <v>14047</v>
      </c>
      <c r="AK12" s="110">
        <v>195624.00247500066</v>
      </c>
      <c r="AL12" s="79">
        <v>262</v>
      </c>
      <c r="AM12" s="80">
        <v>3754.8680999999988</v>
      </c>
      <c r="AN12" s="78">
        <v>440.53070999999989</v>
      </c>
      <c r="AO12" s="77">
        <v>543</v>
      </c>
      <c r="AP12" s="77">
        <v>7610.82762</v>
      </c>
      <c r="AQ12" s="79">
        <v>14</v>
      </c>
      <c r="AR12" s="80">
        <v>206.11999999999998</v>
      </c>
      <c r="AS12" s="77">
        <v>32.800000000000004</v>
      </c>
      <c r="AT12" s="111">
        <v>14590</v>
      </c>
      <c r="AU12" s="77">
        <v>203234.83009500065</v>
      </c>
      <c r="AV12" s="79">
        <v>276</v>
      </c>
      <c r="AW12" s="80">
        <v>3960.9880999999991</v>
      </c>
      <c r="AX12" s="78">
        <v>473.3307099999999</v>
      </c>
    </row>
    <row r="13" spans="1:50">
      <c r="A13" s="74" t="s">
        <v>39</v>
      </c>
      <c r="B13" s="109">
        <v>5970</v>
      </c>
      <c r="C13" s="110">
        <v>173553.51345857439</v>
      </c>
      <c r="D13" s="79">
        <v>311</v>
      </c>
      <c r="E13" s="80">
        <v>9525.0745558368471</v>
      </c>
      <c r="F13" s="78">
        <v>739.26835856613081</v>
      </c>
      <c r="G13" s="77">
        <v>538</v>
      </c>
      <c r="H13" s="77">
        <v>16559.278285140201</v>
      </c>
      <c r="I13" s="79">
        <v>30</v>
      </c>
      <c r="J13" s="80">
        <v>959.43366473199046</v>
      </c>
      <c r="K13" s="77">
        <v>81.825544554455433</v>
      </c>
      <c r="L13" s="111">
        <f t="shared" si="1"/>
        <v>6508</v>
      </c>
      <c r="M13" s="77">
        <f t="shared" si="2"/>
        <v>190112.7917437146</v>
      </c>
      <c r="N13" s="79">
        <f t="shared" si="3"/>
        <v>341</v>
      </c>
      <c r="O13" s="80">
        <f t="shared" si="4"/>
        <v>10484.508220568838</v>
      </c>
      <c r="P13" s="78">
        <f t="shared" si="5"/>
        <v>821.09390312058622</v>
      </c>
      <c r="R13" s="74" t="s">
        <v>39</v>
      </c>
      <c r="S13" s="109">
        <v>6370</v>
      </c>
      <c r="T13" s="110">
        <v>185069.1353494229</v>
      </c>
      <c r="U13" s="79">
        <v>238</v>
      </c>
      <c r="V13" s="80">
        <v>7321.3220264058409</v>
      </c>
      <c r="W13" s="78">
        <v>624.39053421052643</v>
      </c>
      <c r="X13" s="77">
        <v>490</v>
      </c>
      <c r="Y13" s="77">
        <v>15210.287354434427</v>
      </c>
      <c r="Z13" s="79">
        <v>29</v>
      </c>
      <c r="AA13" s="80">
        <v>940.98688293599275</v>
      </c>
      <c r="AB13" s="77">
        <v>80.222630823906243</v>
      </c>
      <c r="AC13" s="111">
        <v>6860</v>
      </c>
      <c r="AD13" s="77">
        <v>200279.42270385736</v>
      </c>
      <c r="AE13" s="79">
        <v>267</v>
      </c>
      <c r="AF13" s="80">
        <v>8262.308909341833</v>
      </c>
      <c r="AG13" s="78">
        <v>704.61316503443288</v>
      </c>
      <c r="AI13" s="74" t="s">
        <v>39</v>
      </c>
      <c r="AJ13" s="109">
        <v>7273</v>
      </c>
      <c r="AK13" s="110">
        <v>211000.99922699985</v>
      </c>
      <c r="AL13" s="79">
        <v>283</v>
      </c>
      <c r="AM13" s="80">
        <v>8556.641599999999</v>
      </c>
      <c r="AN13" s="78">
        <v>645.85946999999965</v>
      </c>
      <c r="AO13" s="77">
        <v>450</v>
      </c>
      <c r="AP13" s="77">
        <v>13911.858295999997</v>
      </c>
      <c r="AQ13" s="79">
        <v>24</v>
      </c>
      <c r="AR13" s="80">
        <v>773.07850000000008</v>
      </c>
      <c r="AS13" s="77">
        <v>59.808500000000002</v>
      </c>
      <c r="AT13" s="111">
        <v>7723</v>
      </c>
      <c r="AU13" s="77">
        <v>224912.85752299984</v>
      </c>
      <c r="AV13" s="79">
        <v>307</v>
      </c>
      <c r="AW13" s="80">
        <v>9329.7201000000005</v>
      </c>
      <c r="AX13" s="78">
        <v>705.66796999999985</v>
      </c>
    </row>
    <row r="14" spans="1:50">
      <c r="A14" s="74" t="s">
        <v>40</v>
      </c>
      <c r="B14" s="109">
        <v>790</v>
      </c>
      <c r="C14" s="110">
        <v>51373.245300328344</v>
      </c>
      <c r="D14" s="79">
        <v>73</v>
      </c>
      <c r="E14" s="80">
        <v>4890.1304413447242</v>
      </c>
      <c r="F14" s="78">
        <v>170.03585271317831</v>
      </c>
      <c r="G14" s="77">
        <v>189</v>
      </c>
      <c r="H14" s="77">
        <v>13365.853539720749</v>
      </c>
      <c r="I14" s="79">
        <v>26</v>
      </c>
      <c r="J14" s="80">
        <v>1799.0355076923079</v>
      </c>
      <c r="K14" s="77">
        <v>83.437199999999962</v>
      </c>
      <c r="L14" s="111">
        <f t="shared" si="1"/>
        <v>979</v>
      </c>
      <c r="M14" s="77">
        <f t="shared" si="2"/>
        <v>64739.09884004909</v>
      </c>
      <c r="N14" s="79">
        <f t="shared" si="3"/>
        <v>99</v>
      </c>
      <c r="O14" s="80">
        <f t="shared" si="4"/>
        <v>6689.1659490370321</v>
      </c>
      <c r="P14" s="78">
        <f t="shared" si="5"/>
        <v>253.47305271317828</v>
      </c>
      <c r="R14" s="74" t="s">
        <v>40</v>
      </c>
      <c r="S14" s="109">
        <v>820</v>
      </c>
      <c r="T14" s="110">
        <v>53895.176741704963</v>
      </c>
      <c r="U14" s="79">
        <v>55</v>
      </c>
      <c r="V14" s="80">
        <v>3597.987050884713</v>
      </c>
      <c r="W14" s="78">
        <v>125.74999999999997</v>
      </c>
      <c r="X14" s="77">
        <v>187</v>
      </c>
      <c r="Y14" s="77">
        <v>13240.751944309677</v>
      </c>
      <c r="Z14" s="79">
        <v>16</v>
      </c>
      <c r="AA14" s="80">
        <v>1149.7158826541734</v>
      </c>
      <c r="AB14" s="77">
        <v>63.204518072289162</v>
      </c>
      <c r="AC14" s="111">
        <v>1007</v>
      </c>
      <c r="AD14" s="77">
        <v>67135.928686014697</v>
      </c>
      <c r="AE14" s="79">
        <v>71</v>
      </c>
      <c r="AF14" s="80">
        <v>4747.702933538887</v>
      </c>
      <c r="AG14" s="78">
        <v>188.95451807228909</v>
      </c>
      <c r="AI14" s="74" t="s">
        <v>40</v>
      </c>
      <c r="AJ14" s="109">
        <v>942</v>
      </c>
      <c r="AK14" s="110">
        <v>61869.499383999995</v>
      </c>
      <c r="AL14" s="79">
        <v>73</v>
      </c>
      <c r="AM14" s="80">
        <v>5035.0456000000013</v>
      </c>
      <c r="AN14" s="78">
        <v>188.99079999999998</v>
      </c>
      <c r="AO14" s="77">
        <v>179</v>
      </c>
      <c r="AP14" s="77">
        <v>12423.806950999995</v>
      </c>
      <c r="AQ14" s="79">
        <v>22</v>
      </c>
      <c r="AR14" s="80">
        <v>1578.3456000000001</v>
      </c>
      <c r="AS14" s="77">
        <v>72.324880000000022</v>
      </c>
      <c r="AT14" s="111">
        <v>1121</v>
      </c>
      <c r="AU14" s="77">
        <v>74293.306334999987</v>
      </c>
      <c r="AV14" s="79">
        <v>95</v>
      </c>
      <c r="AW14" s="80">
        <v>6613.3912000000018</v>
      </c>
      <c r="AX14" s="78">
        <v>261.31567999999999</v>
      </c>
    </row>
    <row r="15" spans="1:50">
      <c r="A15" s="74" t="s">
        <v>41</v>
      </c>
      <c r="B15" s="109">
        <v>183</v>
      </c>
      <c r="C15" s="110">
        <v>29226.858545402825</v>
      </c>
      <c r="D15" s="79">
        <v>29</v>
      </c>
      <c r="E15" s="80">
        <v>4753.8297698567239</v>
      </c>
      <c r="F15" s="78">
        <v>110.93243822075783</v>
      </c>
      <c r="G15" s="77">
        <v>214</v>
      </c>
      <c r="H15" s="77">
        <v>45640.647660722854</v>
      </c>
      <c r="I15" s="79">
        <v>60</v>
      </c>
      <c r="J15" s="80">
        <v>15687.427063879615</v>
      </c>
      <c r="K15" s="77">
        <v>258.04413695521094</v>
      </c>
      <c r="L15" s="111">
        <f t="shared" si="1"/>
        <v>397</v>
      </c>
      <c r="M15" s="77">
        <f t="shared" si="2"/>
        <v>74867.506206125676</v>
      </c>
      <c r="N15" s="79">
        <f t="shared" si="3"/>
        <v>89</v>
      </c>
      <c r="O15" s="80">
        <f t="shared" si="4"/>
        <v>20441.256833736341</v>
      </c>
      <c r="P15" s="78">
        <f t="shared" si="5"/>
        <v>368.97657517596878</v>
      </c>
      <c r="R15" s="74" t="s">
        <v>41</v>
      </c>
      <c r="S15" s="109">
        <v>209</v>
      </c>
      <c r="T15" s="110">
        <v>34308.634962820273</v>
      </c>
      <c r="U15" s="79">
        <v>34</v>
      </c>
      <c r="V15" s="80">
        <v>7284.3962971213623</v>
      </c>
      <c r="W15" s="78">
        <v>53.333333333333336</v>
      </c>
      <c r="X15" s="77">
        <v>197</v>
      </c>
      <c r="Y15" s="77">
        <v>41652.99490512687</v>
      </c>
      <c r="Z15" s="79">
        <v>49</v>
      </c>
      <c r="AA15" s="80">
        <v>11979.79204476258</v>
      </c>
      <c r="AB15" s="77">
        <v>164.02040187793429</v>
      </c>
      <c r="AC15" s="111">
        <v>406</v>
      </c>
      <c r="AD15" s="77">
        <v>75961.629867947122</v>
      </c>
      <c r="AE15" s="79">
        <v>83</v>
      </c>
      <c r="AF15" s="80">
        <v>19264.188341883942</v>
      </c>
      <c r="AG15" s="78">
        <v>217.35373521126769</v>
      </c>
      <c r="AI15" s="74" t="s">
        <v>41</v>
      </c>
      <c r="AJ15" s="109">
        <v>214</v>
      </c>
      <c r="AK15" s="110">
        <v>36466.172359000011</v>
      </c>
      <c r="AL15" s="79">
        <v>34</v>
      </c>
      <c r="AM15" s="80">
        <v>6882.8026000000009</v>
      </c>
      <c r="AN15" s="78">
        <v>121.43512</v>
      </c>
      <c r="AO15" s="77">
        <v>165</v>
      </c>
      <c r="AP15" s="77">
        <v>36674.301281000007</v>
      </c>
      <c r="AQ15" s="79">
        <v>48</v>
      </c>
      <c r="AR15" s="80">
        <v>12779.383100000003</v>
      </c>
      <c r="AS15" s="77">
        <v>312.29299999999995</v>
      </c>
      <c r="AT15" s="111">
        <v>379</v>
      </c>
      <c r="AU15" s="77">
        <v>73140.473640000011</v>
      </c>
      <c r="AV15" s="79">
        <v>82</v>
      </c>
      <c r="AW15" s="80">
        <v>19662.185700000002</v>
      </c>
      <c r="AX15" s="78">
        <v>433.72811999999999</v>
      </c>
    </row>
    <row r="16" spans="1:50" ht="15.75" thickBot="1">
      <c r="A16" s="74" t="s">
        <v>42</v>
      </c>
      <c r="B16" s="109">
        <v>9</v>
      </c>
      <c r="C16" s="110">
        <v>6159.5293051076369</v>
      </c>
      <c r="D16" s="79">
        <v>7</v>
      </c>
      <c r="E16" s="80">
        <v>4873.4393051076368</v>
      </c>
      <c r="F16" s="78">
        <v>36.814999999999998</v>
      </c>
      <c r="G16" s="77">
        <v>107</v>
      </c>
      <c r="H16" s="77">
        <v>369418.40856480197</v>
      </c>
      <c r="I16" s="79">
        <v>82</v>
      </c>
      <c r="J16" s="80">
        <v>348076.4989654572</v>
      </c>
      <c r="K16" s="77">
        <v>2740.0606420416939</v>
      </c>
      <c r="L16" s="111">
        <f t="shared" si="1"/>
        <v>116</v>
      </c>
      <c r="M16" s="77">
        <f t="shared" si="2"/>
        <v>375577.93786990963</v>
      </c>
      <c r="N16" s="79">
        <f t="shared" si="3"/>
        <v>89</v>
      </c>
      <c r="O16" s="80">
        <f t="shared" si="4"/>
        <v>352949.93827056483</v>
      </c>
      <c r="P16" s="78">
        <f t="shared" si="5"/>
        <v>2776.8756420416939</v>
      </c>
      <c r="R16" s="74" t="s">
        <v>42</v>
      </c>
      <c r="S16" s="109">
        <v>12</v>
      </c>
      <c r="T16" s="110">
        <v>9685.2452530703558</v>
      </c>
      <c r="U16" s="79">
        <v>4</v>
      </c>
      <c r="V16" s="80">
        <v>3616.6598437218199</v>
      </c>
      <c r="W16" s="78">
        <v>19.617387513751368</v>
      </c>
      <c r="X16" s="77">
        <v>93</v>
      </c>
      <c r="Y16" s="77">
        <v>288207.69387193507</v>
      </c>
      <c r="Z16" s="79">
        <v>67</v>
      </c>
      <c r="AA16" s="80">
        <v>261349.44402163697</v>
      </c>
      <c r="AB16" s="77">
        <v>1189.1063709074242</v>
      </c>
      <c r="AC16" s="111">
        <v>105</v>
      </c>
      <c r="AD16" s="77">
        <v>297892.93912500539</v>
      </c>
      <c r="AE16" s="79">
        <v>71</v>
      </c>
      <c r="AF16" s="80">
        <v>264966.10386535875</v>
      </c>
      <c r="AG16" s="78">
        <v>1208.7237584211755</v>
      </c>
      <c r="AI16" s="74" t="s">
        <v>42</v>
      </c>
      <c r="AJ16" s="109">
        <v>10</v>
      </c>
      <c r="AK16" s="110">
        <v>7306.958274999999</v>
      </c>
      <c r="AL16" s="79">
        <v>5</v>
      </c>
      <c r="AM16" s="80">
        <v>3280.3586999999998</v>
      </c>
      <c r="AN16" s="78">
        <v>13.3</v>
      </c>
      <c r="AO16" s="77">
        <v>67</v>
      </c>
      <c r="AP16" s="77">
        <v>183444.93797299999</v>
      </c>
      <c r="AQ16" s="79">
        <v>47</v>
      </c>
      <c r="AR16" s="80">
        <v>152830.71779999998</v>
      </c>
      <c r="AS16" s="77">
        <v>832.74193000000002</v>
      </c>
      <c r="AT16" s="111">
        <v>77</v>
      </c>
      <c r="AU16" s="77">
        <v>190751.896248</v>
      </c>
      <c r="AV16" s="79">
        <v>52</v>
      </c>
      <c r="AW16" s="80">
        <v>156111.07649999997</v>
      </c>
      <c r="AX16" s="78">
        <v>846.04192999999998</v>
      </c>
    </row>
    <row r="17" spans="1:50" ht="15.75" thickBot="1">
      <c r="A17" s="81" t="s">
        <v>3</v>
      </c>
      <c r="B17" s="113">
        <f>SUM(B7:B16)</f>
        <v>98393</v>
      </c>
      <c r="C17" s="114">
        <f t="shared" ref="C17:P17" si="6">SUM(C7:C16)</f>
        <v>649269.81792493281</v>
      </c>
      <c r="D17" s="82">
        <f t="shared" si="6"/>
        <v>1268</v>
      </c>
      <c r="E17" s="83">
        <f t="shared" si="6"/>
        <v>31521.476368707798</v>
      </c>
      <c r="F17" s="85">
        <f t="shared" si="6"/>
        <v>2233.2989591230303</v>
      </c>
      <c r="G17" s="84">
        <f t="shared" si="6"/>
        <v>5918</v>
      </c>
      <c r="H17" s="84">
        <f t="shared" si="6"/>
        <v>465425.54058743024</v>
      </c>
      <c r="I17" s="82">
        <f t="shared" si="6"/>
        <v>259</v>
      </c>
      <c r="J17" s="83">
        <f t="shared" si="6"/>
        <v>367041.16165882483</v>
      </c>
      <c r="K17" s="84">
        <f t="shared" si="6"/>
        <v>3263.4210408769709</v>
      </c>
      <c r="L17" s="115">
        <f t="shared" si="6"/>
        <v>104311</v>
      </c>
      <c r="M17" s="84">
        <f t="shared" si="6"/>
        <v>1114695.3585123629</v>
      </c>
      <c r="N17" s="82">
        <f t="shared" si="6"/>
        <v>1527</v>
      </c>
      <c r="O17" s="83">
        <f t="shared" si="6"/>
        <v>398562.63802753261</v>
      </c>
      <c r="P17" s="85">
        <f t="shared" si="6"/>
        <v>5496.7200000000012</v>
      </c>
      <c r="R17" s="81" t="s">
        <v>3</v>
      </c>
      <c r="S17" s="113">
        <v>107170</v>
      </c>
      <c r="T17" s="114">
        <v>688245.69258068455</v>
      </c>
      <c r="U17" s="82">
        <v>987</v>
      </c>
      <c r="V17" s="83">
        <v>27686.971787412436</v>
      </c>
      <c r="W17" s="85">
        <v>1676.0627570632184</v>
      </c>
      <c r="X17" s="84">
        <v>5752</v>
      </c>
      <c r="Y17" s="84">
        <v>377747.05101769028</v>
      </c>
      <c r="Z17" s="82">
        <v>194</v>
      </c>
      <c r="AA17" s="83">
        <v>275715.42785846529</v>
      </c>
      <c r="AB17" s="84">
        <v>1550.4372429367822</v>
      </c>
      <c r="AC17" s="115">
        <v>112922</v>
      </c>
      <c r="AD17" s="84">
        <v>1065992.7435983827</v>
      </c>
      <c r="AE17" s="82">
        <v>1181</v>
      </c>
      <c r="AF17" s="83">
        <v>303402.39964587765</v>
      </c>
      <c r="AG17" s="85">
        <v>3226.5</v>
      </c>
      <c r="AI17" s="81" t="s">
        <v>3</v>
      </c>
      <c r="AJ17" s="113">
        <v>93271</v>
      </c>
      <c r="AK17" s="114">
        <v>747827.24867100106</v>
      </c>
      <c r="AL17" s="82">
        <v>1024</v>
      </c>
      <c r="AM17" s="83">
        <v>29547.838399999997</v>
      </c>
      <c r="AN17" s="85">
        <v>1770.5387799999999</v>
      </c>
      <c r="AO17" s="84">
        <v>4001</v>
      </c>
      <c r="AP17" s="84">
        <v>262960.36970400001</v>
      </c>
      <c r="AQ17" s="82">
        <v>172</v>
      </c>
      <c r="AR17" s="83">
        <v>168266.22290000002</v>
      </c>
      <c r="AS17" s="84">
        <v>1328.7597799999996</v>
      </c>
      <c r="AT17" s="115">
        <v>97272</v>
      </c>
      <c r="AU17" s="84">
        <v>1010787.6183750011</v>
      </c>
      <c r="AV17" s="82">
        <v>1196</v>
      </c>
      <c r="AW17" s="83">
        <v>197814.06129999997</v>
      </c>
      <c r="AX17" s="85">
        <v>3099.2985599999997</v>
      </c>
    </row>
    <row r="18" spans="1:50" ht="15.75" thickBot="1">
      <c r="A18" s="323" t="s">
        <v>58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5"/>
      <c r="R18" s="323" t="s">
        <v>58</v>
      </c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5"/>
      <c r="AI18" s="323" t="s">
        <v>58</v>
      </c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5"/>
    </row>
    <row r="19" spans="1:50">
      <c r="A19" s="74" t="s">
        <v>33</v>
      </c>
      <c r="B19" s="109">
        <f>IF(ISBLANK(B7),"",B7*100/B7)</f>
        <v>100</v>
      </c>
      <c r="C19" s="110">
        <f t="shared" ref="C19:M19" si="7">IF(ISBLANK(C7),"",C7*100/C7)</f>
        <v>100</v>
      </c>
      <c r="D19" s="95">
        <f>IF(ISBLANK(D7),"",D7*100/B7)</f>
        <v>3.127541127165822E-2</v>
      </c>
      <c r="E19" s="96">
        <f>IF(ISBLANK(E7),"",E7*100/C7)</f>
        <v>5.2703534168009554E-2</v>
      </c>
      <c r="F19" s="98">
        <f>IF(ISBLANK(F7),"",F7*100/C7)</f>
        <v>9.0070007791423646E-3</v>
      </c>
      <c r="G19" s="77">
        <f t="shared" ref="G19" si="8">IF(ISBLANK(G7),"",G7*100/G7)</f>
        <v>100</v>
      </c>
      <c r="H19" s="77">
        <f t="shared" si="7"/>
        <v>100</v>
      </c>
      <c r="I19" s="95">
        <f t="shared" ref="I19:J19" si="9">IF(ISBLANK(I7),"",I7*100/G7)</f>
        <v>0.30456852791878175</v>
      </c>
      <c r="J19" s="96">
        <f t="shared" si="9"/>
        <v>0.3821859924399017</v>
      </c>
      <c r="K19" s="97">
        <f t="shared" ref="K19" si="10">IF(ISBLANK(K7),"",K7*100/H7)</f>
        <v>0.97450376670100403</v>
      </c>
      <c r="L19" s="111">
        <f t="shared" ref="L19" si="11">IF(ISBLANK(L7),"",L7*100/L7)</f>
        <v>100</v>
      </c>
      <c r="M19" s="77">
        <f t="shared" si="7"/>
        <v>100</v>
      </c>
      <c r="N19" s="95">
        <f t="shared" ref="N19:O19" si="12">IF(ISBLANK(N7),"",N7*100/L7)</f>
        <v>4.7136460051850106E-2</v>
      </c>
      <c r="O19" s="96">
        <f t="shared" si="12"/>
        <v>7.137134109856122E-2</v>
      </c>
      <c r="P19" s="98">
        <f t="shared" ref="P19" si="13">IF(ISBLANK(P7),"",P7*100/M7)</f>
        <v>6.3710086681906947E-2</v>
      </c>
      <c r="R19" s="74" t="s">
        <v>33</v>
      </c>
      <c r="S19" s="109">
        <f>S7*100/$S7</f>
        <v>100</v>
      </c>
      <c r="T19" s="110">
        <f>T7*100/$T7</f>
        <v>100</v>
      </c>
      <c r="U19" s="95">
        <f t="shared" ref="U19:U29" si="14">U7*100/$S7</f>
        <v>2.8542303771661569E-2</v>
      </c>
      <c r="V19" s="96">
        <f t="shared" ref="V19:W29" si="15">V7*100/$T7</f>
        <v>5.0006792101659259E-2</v>
      </c>
      <c r="W19" s="98">
        <f>W7*100/$T7</f>
        <v>0.2595370962766928</v>
      </c>
      <c r="X19" s="77">
        <f>X7*100/$X7</f>
        <v>100</v>
      </c>
      <c r="Y19" s="77">
        <f>Y7*100/$Y7</f>
        <v>100</v>
      </c>
      <c r="Z19" s="95"/>
      <c r="AA19" s="96"/>
      <c r="AB19" s="97"/>
      <c r="AC19" s="111">
        <f>AC7*100/$AC7</f>
        <v>100</v>
      </c>
      <c r="AD19" s="77">
        <f>AD7*100/$AD7</f>
        <v>100</v>
      </c>
      <c r="AE19" s="95">
        <f>AE7*100/$AC7</f>
        <v>2.7272373086063818E-2</v>
      </c>
      <c r="AF19" s="96">
        <f>AF7*100/$AD7</f>
        <v>4.7414688273449072E-2</v>
      </c>
      <c r="AG19" s="98">
        <f>AG7*100/$AD7</f>
        <v>0.24608398175869417</v>
      </c>
      <c r="AI19" s="74" t="s">
        <v>33</v>
      </c>
      <c r="AJ19" s="109">
        <v>100</v>
      </c>
      <c r="AK19" s="110">
        <v>100</v>
      </c>
      <c r="AL19" s="95">
        <v>8.4308146274633788E-2</v>
      </c>
      <c r="AM19" s="96">
        <v>9.4927145448610917E-2</v>
      </c>
      <c r="AN19" s="98">
        <v>4.8845048853495228E-2</v>
      </c>
      <c r="AO19" s="77">
        <v>100</v>
      </c>
      <c r="AP19" s="77">
        <v>100</v>
      </c>
      <c r="AQ19" s="95"/>
      <c r="AR19" s="96"/>
      <c r="AS19" s="97"/>
      <c r="AT19" s="111">
        <v>100</v>
      </c>
      <c r="AU19" s="77">
        <v>100</v>
      </c>
      <c r="AV19" s="95">
        <v>8.1210029438635672E-2</v>
      </c>
      <c r="AW19" s="96">
        <v>9.1212516905959648E-2</v>
      </c>
      <c r="AX19" s="98">
        <v>4.6933675538929347E-2</v>
      </c>
    </row>
    <row r="20" spans="1:50">
      <c r="A20" s="74" t="s">
        <v>34</v>
      </c>
      <c r="B20" s="109">
        <f t="shared" ref="B20:C20" si="16">IF(ISBLANK(B8),"",B8*100/B8)</f>
        <v>100</v>
      </c>
      <c r="C20" s="110">
        <f t="shared" si="16"/>
        <v>100</v>
      </c>
      <c r="D20" s="99">
        <f t="shared" ref="D20:E20" si="17">IF(ISBLANK(D8),"",D8*100/B8)</f>
        <v>0.16535356482832408</v>
      </c>
      <c r="E20" s="100">
        <f t="shared" si="17"/>
        <v>0.17527542806244048</v>
      </c>
      <c r="F20" s="98">
        <f t="shared" ref="F20:F29" si="18">IF(ISBLANK(F8),"",F8*100/C8)</f>
        <v>7.3632233697661253E-2</v>
      </c>
      <c r="G20" s="77">
        <f t="shared" ref="G20:H20" si="19">IF(ISBLANK(G8),"",G8*100/G8)</f>
        <v>100</v>
      </c>
      <c r="H20" s="77">
        <f t="shared" si="19"/>
        <v>100</v>
      </c>
      <c r="I20" s="99">
        <f t="shared" ref="I20:I29" si="20">IF(ISBLANK(I8),"",I8*100/G8)</f>
        <v>0.52539404553415059</v>
      </c>
      <c r="J20" s="100">
        <f t="shared" ref="J20:J29" si="21">IF(ISBLANK(J8),"",J8*100/H8)</f>
        <v>0.56411775036087164</v>
      </c>
      <c r="K20" s="97">
        <f t="shared" ref="K20:K29" si="22">IF(ISBLANK(K8),"",K8*100/H8)</f>
        <v>0.30402729939476741</v>
      </c>
      <c r="L20" s="111">
        <f t="shared" ref="L20:M20" si="23">IF(ISBLANK(L8),"",L8*100/L8)</f>
        <v>100</v>
      </c>
      <c r="M20" s="77">
        <f t="shared" si="23"/>
        <v>100</v>
      </c>
      <c r="N20" s="99">
        <f t="shared" ref="N20:N29" si="24">IF(ISBLANK(N8),"",N8*100/L8)</f>
        <v>0.18429782528566163</v>
      </c>
      <c r="O20" s="100">
        <f t="shared" ref="O20:O29" si="25">IF(ISBLANK(O8),"",O8*100/M8)</f>
        <v>0.19572959579155777</v>
      </c>
      <c r="P20" s="98">
        <f t="shared" ref="P20:P29" si="26">IF(ISBLANK(P8),"",P8*100/M8)</f>
        <v>8.5751643153591822E-2</v>
      </c>
      <c r="R20" s="74" t="s">
        <v>34</v>
      </c>
      <c r="S20" s="109">
        <f t="shared" ref="S20:S29" si="27">S8*100/$S8</f>
        <v>100</v>
      </c>
      <c r="T20" s="110">
        <f t="shared" ref="T20:T29" si="28">T8*100/$T8</f>
        <v>100</v>
      </c>
      <c r="U20" s="99">
        <f t="shared" si="14"/>
        <v>1.0236462278636503E-2</v>
      </c>
      <c r="V20" s="100">
        <f t="shared" si="15"/>
        <v>8.6070839519744625E-3</v>
      </c>
      <c r="W20" s="98">
        <f t="shared" si="15"/>
        <v>3.1054469348862834E-3</v>
      </c>
      <c r="X20" s="77">
        <f t="shared" ref="X20:X29" si="29">X8*100/$X8</f>
        <v>100</v>
      </c>
      <c r="Y20" s="77">
        <f t="shared" ref="Y20:Y29" si="30">Y8*100/$Y8</f>
        <v>100</v>
      </c>
      <c r="Z20" s="99"/>
      <c r="AA20" s="100"/>
      <c r="AB20" s="97"/>
      <c r="AC20" s="111">
        <f t="shared" ref="AC20:AC29" si="31">AC8*100/$AC8</f>
        <v>100</v>
      </c>
      <c r="AD20" s="77">
        <f t="shared" ref="AD20:AD29" si="32">AD8*100/$AD8</f>
        <v>100</v>
      </c>
      <c r="AE20" s="99">
        <f t="shared" ref="AE20:AE29" si="33">AE8*100/$AC8</f>
        <v>9.662769349695623E-3</v>
      </c>
      <c r="AF20" s="100">
        <f t="shared" ref="AF20:AG29" si="34">AF8*100/$AD8</f>
        <v>8.1253036816978826E-3</v>
      </c>
      <c r="AG20" s="98">
        <f t="shared" si="34"/>
        <v>2.9316199951274495E-3</v>
      </c>
      <c r="AI20" s="74" t="s">
        <v>34</v>
      </c>
      <c r="AJ20" s="109">
        <v>100</v>
      </c>
      <c r="AK20" s="110">
        <v>100</v>
      </c>
      <c r="AL20" s="99">
        <v>0.13392259274139548</v>
      </c>
      <c r="AM20" s="100">
        <v>0.14577750450291405</v>
      </c>
      <c r="AN20" s="98">
        <v>6.0052123868064404E-2</v>
      </c>
      <c r="AO20" s="77">
        <v>100</v>
      </c>
      <c r="AP20" s="77">
        <v>100</v>
      </c>
      <c r="AQ20" s="99"/>
      <c r="AR20" s="100"/>
      <c r="AS20" s="97"/>
      <c r="AT20" s="111">
        <v>100</v>
      </c>
      <c r="AU20" s="77">
        <v>100</v>
      </c>
      <c r="AV20" s="99">
        <v>0.12865045670912131</v>
      </c>
      <c r="AW20" s="100">
        <v>0.13986559864239048</v>
      </c>
      <c r="AX20" s="98">
        <v>5.7616751522769516E-2</v>
      </c>
    </row>
    <row r="21" spans="1:50">
      <c r="A21" s="74" t="s">
        <v>35</v>
      </c>
      <c r="B21" s="109">
        <f t="shared" ref="B21:C21" si="35">IF(ISBLANK(B9),"",B9*100/B9)</f>
        <v>100</v>
      </c>
      <c r="C21" s="110">
        <f t="shared" si="35"/>
        <v>100</v>
      </c>
      <c r="D21" s="99">
        <f t="shared" ref="D21:E21" si="36">IF(ISBLANK(D9),"",D9*100/B9)</f>
        <v>0.3009729124378806</v>
      </c>
      <c r="E21" s="100">
        <f t="shared" si="36"/>
        <v>0.30002861339283005</v>
      </c>
      <c r="F21" s="98">
        <f t="shared" si="18"/>
        <v>0.10953767057866631</v>
      </c>
      <c r="G21" s="77">
        <f t="shared" ref="G21:H21" si="37">IF(ISBLANK(G9),"",G9*100/G9)</f>
        <v>100</v>
      </c>
      <c r="H21" s="77">
        <f t="shared" si="37"/>
        <v>100</v>
      </c>
      <c r="I21" s="99">
        <f t="shared" si="20"/>
        <v>0.4267425320056899</v>
      </c>
      <c r="J21" s="100">
        <f t="shared" si="21"/>
        <v>0.39926765266431891</v>
      </c>
      <c r="K21" s="97">
        <f t="shared" si="22"/>
        <v>0.23663912096933956</v>
      </c>
      <c r="L21" s="111">
        <f t="shared" ref="L21:M21" si="38">IF(ISBLANK(L9),"",L9*100/L9)</f>
        <v>100</v>
      </c>
      <c r="M21" s="77">
        <f t="shared" si="38"/>
        <v>100</v>
      </c>
      <c r="N21" s="99">
        <f t="shared" si="24"/>
        <v>0.30687124749833222</v>
      </c>
      <c r="O21" s="100">
        <f t="shared" si="25"/>
        <v>0.30465305609863513</v>
      </c>
      <c r="P21" s="98">
        <f t="shared" si="26"/>
        <v>0.11546047454242116</v>
      </c>
      <c r="R21" s="74" t="s">
        <v>35</v>
      </c>
      <c r="S21" s="109">
        <f t="shared" si="27"/>
        <v>100</v>
      </c>
      <c r="T21" s="110">
        <f t="shared" si="28"/>
        <v>100</v>
      </c>
      <c r="U21" s="99">
        <f t="shared" si="14"/>
        <v>0.19274964786122026</v>
      </c>
      <c r="V21" s="100">
        <f t="shared" si="15"/>
        <v>0.19001585488513692</v>
      </c>
      <c r="W21" s="98">
        <f t="shared" si="15"/>
        <v>7.1212844509805445E-2</v>
      </c>
      <c r="X21" s="77">
        <f t="shared" si="29"/>
        <v>100</v>
      </c>
      <c r="Y21" s="77">
        <f t="shared" si="30"/>
        <v>100</v>
      </c>
      <c r="Z21" s="99">
        <f t="shared" ref="Z21:Z29" si="39">Z9*100/$X9</f>
        <v>0.15082956259426847</v>
      </c>
      <c r="AA21" s="100">
        <f t="shared" ref="AA21:AB29" si="40">AA9*100/$Y9</f>
        <v>0.11899327961297484</v>
      </c>
      <c r="AB21" s="97">
        <f t="shared" si="40"/>
        <v>4.8322144005268847E-3</v>
      </c>
      <c r="AC21" s="111">
        <f t="shared" si="31"/>
        <v>100</v>
      </c>
      <c r="AD21" s="77">
        <f t="shared" si="32"/>
        <v>100</v>
      </c>
      <c r="AE21" s="99">
        <f t="shared" si="33"/>
        <v>0.19078575466365177</v>
      </c>
      <c r="AF21" s="100">
        <f t="shared" si="34"/>
        <v>0.1866827906763161</v>
      </c>
      <c r="AG21" s="98">
        <f t="shared" si="34"/>
        <v>6.8097625137255618E-2</v>
      </c>
      <c r="AI21" s="74" t="s">
        <v>35</v>
      </c>
      <c r="AJ21" s="109">
        <v>100</v>
      </c>
      <c r="AK21" s="110">
        <v>100</v>
      </c>
      <c r="AL21" s="99">
        <v>0.17937219730941703</v>
      </c>
      <c r="AM21" s="100">
        <v>0.18338593406646778</v>
      </c>
      <c r="AN21" s="98">
        <v>7.4745314566823609E-2</v>
      </c>
      <c r="AO21" s="77">
        <v>100</v>
      </c>
      <c r="AP21" s="77">
        <v>100</v>
      </c>
      <c r="AQ21" s="99">
        <v>0.46189376443418012</v>
      </c>
      <c r="AR21" s="100">
        <v>0.53134181116798174</v>
      </c>
      <c r="AS21" s="97">
        <v>0.25382875355660894</v>
      </c>
      <c r="AT21" s="111">
        <v>100</v>
      </c>
      <c r="AU21" s="77">
        <v>100</v>
      </c>
      <c r="AV21" s="99">
        <v>0.18900614269963772</v>
      </c>
      <c r="AW21" s="100">
        <v>0.19515877309303498</v>
      </c>
      <c r="AX21" s="98">
        <v>8.0804475047494884E-2</v>
      </c>
    </row>
    <row r="22" spans="1:50">
      <c r="A22" s="74" t="s">
        <v>36</v>
      </c>
      <c r="B22" s="109">
        <f t="shared" ref="B22:C22" si="41">IF(ISBLANK(B10),"",B10*100/B10)</f>
        <v>100</v>
      </c>
      <c r="C22" s="110">
        <f t="shared" si="41"/>
        <v>100</v>
      </c>
      <c r="D22" s="99">
        <f t="shared" ref="D22:E22" si="42">IF(ISBLANK(D10),"",D10*100/B10)</f>
        <v>0.8488063660477454</v>
      </c>
      <c r="E22" s="100">
        <f t="shared" si="42"/>
        <v>0.88064345027526969</v>
      </c>
      <c r="F22" s="98">
        <f t="shared" si="18"/>
        <v>0.26526888533100179</v>
      </c>
      <c r="G22" s="77">
        <f t="shared" ref="G22:H22" si="43">IF(ISBLANK(G10),"",G10*100/G10)</f>
        <v>100</v>
      </c>
      <c r="H22" s="77">
        <f t="shared" si="43"/>
        <v>100</v>
      </c>
      <c r="I22" s="99">
        <f t="shared" si="20"/>
        <v>1.0810810810810811</v>
      </c>
      <c r="J22" s="100">
        <f t="shared" si="21"/>
        <v>1.2022678289764153</v>
      </c>
      <c r="K22" s="97">
        <f t="shared" si="22"/>
        <v>0.58607448063869816</v>
      </c>
      <c r="L22" s="111">
        <f t="shared" ref="L22:M22" si="44">IF(ISBLANK(L10),"",L10*100/L10)</f>
        <v>100</v>
      </c>
      <c r="M22" s="77">
        <f t="shared" si="44"/>
        <v>100</v>
      </c>
      <c r="N22" s="99">
        <f t="shared" si="24"/>
        <v>0.85967130214917831</v>
      </c>
      <c r="O22" s="100">
        <f t="shared" si="25"/>
        <v>0.89544499715088222</v>
      </c>
      <c r="P22" s="98">
        <f t="shared" si="26"/>
        <v>0.28003275079444007</v>
      </c>
      <c r="R22" s="74" t="s">
        <v>36</v>
      </c>
      <c r="S22" s="109">
        <f t="shared" si="27"/>
        <v>100</v>
      </c>
      <c r="T22" s="110">
        <f t="shared" si="28"/>
        <v>100</v>
      </c>
      <c r="U22" s="99">
        <f t="shared" si="14"/>
        <v>0.59240642671214438</v>
      </c>
      <c r="V22" s="100">
        <f t="shared" si="15"/>
        <v>0.63263472022457223</v>
      </c>
      <c r="W22" s="98">
        <f t="shared" si="15"/>
        <v>0.14317407886672387</v>
      </c>
      <c r="X22" s="77">
        <f t="shared" si="29"/>
        <v>100</v>
      </c>
      <c r="Y22" s="77">
        <f t="shared" si="30"/>
        <v>100</v>
      </c>
      <c r="Z22" s="99">
        <f t="shared" si="39"/>
        <v>0.72538860103626945</v>
      </c>
      <c r="AA22" s="100">
        <f t="shared" si="40"/>
        <v>0.72703445962327351</v>
      </c>
      <c r="AB22" s="97">
        <f t="shared" si="40"/>
        <v>0.28958962862217125</v>
      </c>
      <c r="AC22" s="111">
        <f t="shared" si="31"/>
        <v>100</v>
      </c>
      <c r="AD22" s="77">
        <f t="shared" si="32"/>
        <v>100</v>
      </c>
      <c r="AE22" s="99">
        <f t="shared" si="33"/>
        <v>0.59792661418677684</v>
      </c>
      <c r="AF22" s="100">
        <f t="shared" si="34"/>
        <v>0.63650192550090046</v>
      </c>
      <c r="AG22" s="98">
        <f t="shared" si="34"/>
        <v>0.14917217790976878</v>
      </c>
      <c r="AI22" s="74" t="s">
        <v>36</v>
      </c>
      <c r="AJ22" s="109">
        <v>100</v>
      </c>
      <c r="AK22" s="110">
        <v>100</v>
      </c>
      <c r="AL22" s="99">
        <v>0.4790156009668205</v>
      </c>
      <c r="AM22" s="100">
        <v>0.50756961160063929</v>
      </c>
      <c r="AN22" s="98">
        <v>0.10634340791145352</v>
      </c>
      <c r="AO22" s="77">
        <v>100</v>
      </c>
      <c r="AP22" s="77">
        <v>100</v>
      </c>
      <c r="AQ22" s="99">
        <v>0.68212824010914053</v>
      </c>
      <c r="AR22" s="100">
        <v>0.70505894314351902</v>
      </c>
      <c r="AS22" s="97">
        <v>0.1450180501888779</v>
      </c>
      <c r="AT22" s="111">
        <v>100</v>
      </c>
      <c r="AU22" s="77">
        <v>100</v>
      </c>
      <c r="AV22" s="99">
        <v>0.48535422343324253</v>
      </c>
      <c r="AW22" s="100">
        <v>0.51369102590849525</v>
      </c>
      <c r="AX22" s="98">
        <v>0.10754217397511216</v>
      </c>
    </row>
    <row r="23" spans="1:50">
      <c r="A23" s="74" t="s">
        <v>37</v>
      </c>
      <c r="B23" s="109">
        <f t="shared" ref="B23:C23" si="45">IF(ISBLANK(B11),"",B11*100/B11)</f>
        <v>100</v>
      </c>
      <c r="C23" s="110">
        <f t="shared" si="45"/>
        <v>100</v>
      </c>
      <c r="D23" s="99">
        <f t="shared" ref="D23:E23" si="46">IF(ISBLANK(D11),"",D11*100/B11)</f>
        <v>1.6224630305933065</v>
      </c>
      <c r="E23" s="100">
        <f t="shared" si="46"/>
        <v>1.6835526227635886</v>
      </c>
      <c r="F23" s="98">
        <f t="shared" si="18"/>
        <v>0.29192847306527625</v>
      </c>
      <c r="G23" s="77">
        <f t="shared" ref="G23:H23" si="47">IF(ISBLANK(G11),"",G11*100/G11)</f>
        <v>100</v>
      </c>
      <c r="H23" s="77">
        <f t="shared" si="47"/>
        <v>100.00000000000001</v>
      </c>
      <c r="I23" s="99">
        <f t="shared" si="20"/>
        <v>1.3667425968109339</v>
      </c>
      <c r="J23" s="100">
        <f t="shared" si="21"/>
        <v>1.3296252219704143</v>
      </c>
      <c r="K23" s="97">
        <f t="shared" si="22"/>
        <v>0.32045431730756857</v>
      </c>
      <c r="L23" s="111">
        <f t="shared" ref="L23:M23" si="48">IF(ISBLANK(L11),"",L11*100/L11)</f>
        <v>100</v>
      </c>
      <c r="M23" s="77">
        <f t="shared" si="48"/>
        <v>100</v>
      </c>
      <c r="N23" s="99">
        <f t="shared" si="24"/>
        <v>1.6096922814401911</v>
      </c>
      <c r="O23" s="100">
        <f t="shared" si="25"/>
        <v>1.6656157529859268</v>
      </c>
      <c r="P23" s="98">
        <f t="shared" si="26"/>
        <v>0.29337414907771603</v>
      </c>
      <c r="R23" s="74" t="s">
        <v>37</v>
      </c>
      <c r="S23" s="109">
        <f t="shared" si="27"/>
        <v>100</v>
      </c>
      <c r="T23" s="110">
        <f t="shared" si="28"/>
        <v>100</v>
      </c>
      <c r="U23" s="99">
        <f t="shared" si="14"/>
        <v>1.2931284430269643</v>
      </c>
      <c r="V23" s="100">
        <f t="shared" si="15"/>
        <v>1.2807809048983743</v>
      </c>
      <c r="W23" s="98">
        <f t="shared" si="15"/>
        <v>0.21022501063894455</v>
      </c>
      <c r="X23" s="77">
        <f t="shared" si="29"/>
        <v>100</v>
      </c>
      <c r="Y23" s="77">
        <f t="shared" si="30"/>
        <v>100.00000000000001</v>
      </c>
      <c r="Z23" s="99">
        <f t="shared" si="39"/>
        <v>1.3064133016627077</v>
      </c>
      <c r="AA23" s="100">
        <f t="shared" si="40"/>
        <v>1.3308588938264121</v>
      </c>
      <c r="AB23" s="97">
        <f t="shared" si="40"/>
        <v>0.30739594450088104</v>
      </c>
      <c r="AC23" s="111">
        <f t="shared" si="31"/>
        <v>100</v>
      </c>
      <c r="AD23" s="77">
        <f t="shared" si="32"/>
        <v>100</v>
      </c>
      <c r="AE23" s="99">
        <f t="shared" si="33"/>
        <v>1.2937468900315143</v>
      </c>
      <c r="AF23" s="100">
        <f t="shared" si="34"/>
        <v>1.283152158142336</v>
      </c>
      <c r="AG23" s="98">
        <f t="shared" si="34"/>
        <v>0.21482617168936086</v>
      </c>
      <c r="AI23" s="74" t="s">
        <v>37</v>
      </c>
      <c r="AJ23" s="109">
        <v>100</v>
      </c>
      <c r="AK23" s="110">
        <v>100</v>
      </c>
      <c r="AL23" s="99">
        <v>1.1590196182678505</v>
      </c>
      <c r="AM23" s="100">
        <v>1.2003172752460876</v>
      </c>
      <c r="AN23" s="98">
        <v>0.19533304388721076</v>
      </c>
      <c r="AO23" s="77">
        <v>100</v>
      </c>
      <c r="AP23" s="77">
        <v>100</v>
      </c>
      <c r="AQ23" s="99">
        <v>1.3106159895150722</v>
      </c>
      <c r="AR23" s="100">
        <v>1.416132987742263</v>
      </c>
      <c r="AS23" s="97">
        <v>0.2479997690408923</v>
      </c>
      <c r="AT23" s="111">
        <v>100</v>
      </c>
      <c r="AU23" s="77">
        <v>100</v>
      </c>
      <c r="AV23" s="99">
        <v>1.1649294911097485</v>
      </c>
      <c r="AW23" s="100">
        <v>1.2088433879860079</v>
      </c>
      <c r="AX23" s="98">
        <v>0.19741371925189555</v>
      </c>
    </row>
    <row r="24" spans="1:50">
      <c r="A24" s="74" t="s">
        <v>38</v>
      </c>
      <c r="B24" s="109">
        <f t="shared" ref="B24:C24" si="49">IF(ISBLANK(B12),"",B12*100/B12)</f>
        <v>100</v>
      </c>
      <c r="C24" s="110">
        <f t="shared" si="49"/>
        <v>100</v>
      </c>
      <c r="D24" s="99">
        <f t="shared" ref="D24:E24" si="50">IF(ISBLANK(D12),"",D12*100/B12)</f>
        <v>2.7674478941451182</v>
      </c>
      <c r="E24" s="100">
        <f t="shared" si="50"/>
        <v>2.9236158739116895</v>
      </c>
      <c r="F24" s="98">
        <f t="shared" si="18"/>
        <v>0.37049845588651609</v>
      </c>
      <c r="G24" s="77">
        <f t="shared" ref="G24:H24" si="51">IF(ISBLANK(G12),"",G12*100/G12)</f>
        <v>100</v>
      </c>
      <c r="H24" s="77">
        <f t="shared" si="51"/>
        <v>100</v>
      </c>
      <c r="I24" s="99">
        <f t="shared" si="20"/>
        <v>4.4943820224719104</v>
      </c>
      <c r="J24" s="100">
        <f t="shared" si="21"/>
        <v>4.3805888147389522</v>
      </c>
      <c r="K24" s="97">
        <f t="shared" si="22"/>
        <v>0.59874436029834943</v>
      </c>
      <c r="L24" s="111">
        <f t="shared" ref="L24:M24" si="52">IF(ISBLANK(L12),"",L12*100/L12)</f>
        <v>100</v>
      </c>
      <c r="M24" s="77">
        <f t="shared" si="52"/>
        <v>100</v>
      </c>
      <c r="N24" s="99">
        <f t="shared" si="24"/>
        <v>2.8557360905957658</v>
      </c>
      <c r="O24" s="100">
        <f t="shared" si="25"/>
        <v>2.9983873414801261</v>
      </c>
      <c r="P24" s="98">
        <f t="shared" si="26"/>
        <v>0.38221197558281722</v>
      </c>
      <c r="R24" s="74" t="s">
        <v>38</v>
      </c>
      <c r="S24" s="109">
        <f t="shared" si="27"/>
        <v>100</v>
      </c>
      <c r="T24" s="110">
        <f t="shared" si="28"/>
        <v>99.999999999999986</v>
      </c>
      <c r="U24" s="99">
        <f t="shared" si="14"/>
        <v>2.1447505823760946</v>
      </c>
      <c r="V24" s="100">
        <f t="shared" si="15"/>
        <v>2.1656531940952854</v>
      </c>
      <c r="W24" s="98">
        <f t="shared" si="15"/>
        <v>0.2627847836621427</v>
      </c>
      <c r="X24" s="77">
        <f t="shared" si="29"/>
        <v>100</v>
      </c>
      <c r="Y24" s="77">
        <f t="shared" si="30"/>
        <v>100</v>
      </c>
      <c r="Z24" s="99">
        <f t="shared" si="39"/>
        <v>2.3608768971332208</v>
      </c>
      <c r="AA24" s="100">
        <f t="shared" si="40"/>
        <v>2.2604530013148336</v>
      </c>
      <c r="AB24" s="97">
        <f t="shared" si="40"/>
        <v>0.30660633093040729</v>
      </c>
      <c r="AC24" s="111">
        <f t="shared" si="31"/>
        <v>100</v>
      </c>
      <c r="AD24" s="77">
        <f t="shared" si="32"/>
        <v>100</v>
      </c>
      <c r="AE24" s="99">
        <f t="shared" si="33"/>
        <v>2.1545775187854623</v>
      </c>
      <c r="AF24" s="100">
        <f t="shared" si="34"/>
        <v>2.1700058655588634</v>
      </c>
      <c r="AG24" s="98">
        <f t="shared" si="34"/>
        <v>0.26479682149089845</v>
      </c>
      <c r="AI24" s="74" t="s">
        <v>38</v>
      </c>
      <c r="AJ24" s="109">
        <v>100</v>
      </c>
      <c r="AK24" s="110">
        <v>100</v>
      </c>
      <c r="AL24" s="99">
        <v>1.8651669395600483</v>
      </c>
      <c r="AM24" s="100">
        <v>1.9194311804758437</v>
      </c>
      <c r="AN24" s="98">
        <v>0.22519256554741873</v>
      </c>
      <c r="AO24" s="77">
        <v>100</v>
      </c>
      <c r="AP24" s="77">
        <v>100</v>
      </c>
      <c r="AQ24" s="99">
        <v>2.5782688766114181</v>
      </c>
      <c r="AR24" s="100">
        <v>2.7082468594920033</v>
      </c>
      <c r="AS24" s="97">
        <v>0.43096495726439804</v>
      </c>
      <c r="AT24" s="111">
        <v>100</v>
      </c>
      <c r="AU24" s="77">
        <v>100</v>
      </c>
      <c r="AV24" s="99">
        <v>1.8917066483893077</v>
      </c>
      <c r="AW24" s="100">
        <v>1.9489710981864989</v>
      </c>
      <c r="AX24" s="98">
        <v>0.23289842089505272</v>
      </c>
    </row>
    <row r="25" spans="1:50">
      <c r="A25" s="74" t="s">
        <v>39</v>
      </c>
      <c r="B25" s="109">
        <f t="shared" ref="B25:C25" si="53">IF(ISBLANK(B13),"",B13*100/B13)</f>
        <v>100</v>
      </c>
      <c r="C25" s="110">
        <f t="shared" si="53"/>
        <v>99.999999999999986</v>
      </c>
      <c r="D25" s="99">
        <f t="shared" ref="D25:E25" si="54">IF(ISBLANK(D13),"",D13*100/B13)</f>
        <v>5.2093802345058631</v>
      </c>
      <c r="E25" s="100">
        <f t="shared" si="54"/>
        <v>5.4882637441450548</v>
      </c>
      <c r="F25" s="98">
        <f t="shared" si="18"/>
        <v>0.4259598920436648</v>
      </c>
      <c r="G25" s="77">
        <f t="shared" ref="G25:H25" si="55">IF(ISBLANK(G13),"",G13*100/G13)</f>
        <v>100</v>
      </c>
      <c r="H25" s="77">
        <f t="shared" si="55"/>
        <v>100</v>
      </c>
      <c r="I25" s="99">
        <f t="shared" si="20"/>
        <v>5.5762081784386615</v>
      </c>
      <c r="J25" s="100">
        <f t="shared" si="21"/>
        <v>5.7939340604774872</v>
      </c>
      <c r="K25" s="97">
        <f t="shared" si="22"/>
        <v>0.4941371426065303</v>
      </c>
      <c r="L25" s="111">
        <f t="shared" ref="L25:M25" si="56">IF(ISBLANK(L13),"",L13*100/L13)</f>
        <v>100</v>
      </c>
      <c r="M25" s="77">
        <f t="shared" si="56"/>
        <v>100</v>
      </c>
      <c r="N25" s="99">
        <f t="shared" si="24"/>
        <v>5.2397049784880148</v>
      </c>
      <c r="O25" s="100">
        <f t="shared" si="25"/>
        <v>5.5148883588552478</v>
      </c>
      <c r="P25" s="98">
        <f t="shared" si="26"/>
        <v>0.43189829342334757</v>
      </c>
      <c r="R25" s="74" t="s">
        <v>39</v>
      </c>
      <c r="S25" s="109">
        <f t="shared" si="27"/>
        <v>100</v>
      </c>
      <c r="T25" s="110">
        <f t="shared" si="28"/>
        <v>99.999999999999986</v>
      </c>
      <c r="U25" s="99">
        <f t="shared" si="14"/>
        <v>3.7362637362637363</v>
      </c>
      <c r="V25" s="100">
        <f t="shared" si="15"/>
        <v>3.9559929928794966</v>
      </c>
      <c r="W25" s="98">
        <f t="shared" si="15"/>
        <v>0.33738231555015125</v>
      </c>
      <c r="X25" s="77">
        <f t="shared" si="29"/>
        <v>100</v>
      </c>
      <c r="Y25" s="77">
        <f t="shared" si="30"/>
        <v>100</v>
      </c>
      <c r="Z25" s="99">
        <f t="shared" si="39"/>
        <v>5.9183673469387754</v>
      </c>
      <c r="AA25" s="100">
        <f t="shared" si="40"/>
        <v>6.1865161453485378</v>
      </c>
      <c r="AB25" s="97">
        <f t="shared" si="40"/>
        <v>0.52742350591107034</v>
      </c>
      <c r="AC25" s="111">
        <f t="shared" si="31"/>
        <v>100</v>
      </c>
      <c r="AD25" s="77">
        <f t="shared" si="32"/>
        <v>100</v>
      </c>
      <c r="AE25" s="99">
        <f t="shared" si="33"/>
        <v>3.8921282798833818</v>
      </c>
      <c r="AF25" s="100">
        <f t="shared" si="34"/>
        <v>4.1253908153903929</v>
      </c>
      <c r="AG25" s="98">
        <f t="shared" si="34"/>
        <v>0.35181505694487014</v>
      </c>
      <c r="AI25" s="74" t="s">
        <v>39</v>
      </c>
      <c r="AJ25" s="109">
        <v>100</v>
      </c>
      <c r="AK25" s="110">
        <v>100</v>
      </c>
      <c r="AL25" s="99">
        <v>3.8911040835968653</v>
      </c>
      <c r="AM25" s="100">
        <v>4.0552611747561267</v>
      </c>
      <c r="AN25" s="98">
        <v>0.30609308598826529</v>
      </c>
      <c r="AO25" s="77">
        <v>100</v>
      </c>
      <c r="AP25" s="77">
        <v>100</v>
      </c>
      <c r="AQ25" s="99">
        <v>5.333333333333333</v>
      </c>
      <c r="AR25" s="100">
        <v>5.5569750895340793</v>
      </c>
      <c r="AS25" s="97">
        <v>0.42991021564097176</v>
      </c>
      <c r="AT25" s="111">
        <v>100</v>
      </c>
      <c r="AU25" s="77">
        <v>100</v>
      </c>
      <c r="AV25" s="99">
        <v>3.975139194613492</v>
      </c>
      <c r="AW25" s="100">
        <v>4.1481488442900298</v>
      </c>
      <c r="AX25" s="98">
        <v>0.31375172489987041</v>
      </c>
    </row>
    <row r="26" spans="1:50">
      <c r="A26" s="74" t="s">
        <v>40</v>
      </c>
      <c r="B26" s="109">
        <f t="shared" ref="B26:C26" si="57">IF(ISBLANK(B14),"",B14*100/B14)</f>
        <v>100</v>
      </c>
      <c r="C26" s="110">
        <f t="shared" si="57"/>
        <v>99.999999999999986</v>
      </c>
      <c r="D26" s="99">
        <f t="shared" ref="D26:E26" si="58">IF(ISBLANK(D14),"",D14*100/B14)</f>
        <v>9.2405063291139236</v>
      </c>
      <c r="E26" s="100">
        <f t="shared" si="58"/>
        <v>9.5188271886601452</v>
      </c>
      <c r="F26" s="98">
        <f t="shared" si="18"/>
        <v>0.33098133419282266</v>
      </c>
      <c r="G26" s="77">
        <f t="shared" ref="G26:H26" si="59">IF(ISBLANK(G14),"",G14*100/G14)</f>
        <v>100</v>
      </c>
      <c r="H26" s="77">
        <f t="shared" si="59"/>
        <v>100</v>
      </c>
      <c r="I26" s="99">
        <f t="shared" si="20"/>
        <v>13.756613756613756</v>
      </c>
      <c r="J26" s="100">
        <f t="shared" si="21"/>
        <v>13.459937312240628</v>
      </c>
      <c r="K26" s="97">
        <f t="shared" si="22"/>
        <v>0.62425642890699518</v>
      </c>
      <c r="L26" s="111">
        <f t="shared" ref="L26:M26" si="60">IF(ISBLANK(L14),"",L14*100/L14)</f>
        <v>100</v>
      </c>
      <c r="M26" s="77">
        <f t="shared" si="60"/>
        <v>100</v>
      </c>
      <c r="N26" s="99">
        <f t="shared" si="24"/>
        <v>10.112359550561798</v>
      </c>
      <c r="O26" s="100">
        <f t="shared" si="25"/>
        <v>10.332497777832769</v>
      </c>
      <c r="P26" s="98">
        <f t="shared" si="26"/>
        <v>0.39153009117324017</v>
      </c>
      <c r="R26" s="74" t="s">
        <v>40</v>
      </c>
      <c r="S26" s="109">
        <f t="shared" si="27"/>
        <v>100</v>
      </c>
      <c r="T26" s="110">
        <f t="shared" si="28"/>
        <v>100</v>
      </c>
      <c r="U26" s="99">
        <f t="shared" si="14"/>
        <v>6.7073170731707314</v>
      </c>
      <c r="V26" s="100">
        <f t="shared" si="15"/>
        <v>6.6758980458088599</v>
      </c>
      <c r="W26" s="98">
        <f t="shared" si="15"/>
        <v>0.23332329088122755</v>
      </c>
      <c r="X26" s="77">
        <f t="shared" si="29"/>
        <v>100</v>
      </c>
      <c r="Y26" s="77">
        <f t="shared" si="30"/>
        <v>100</v>
      </c>
      <c r="Z26" s="99">
        <f t="shared" si="39"/>
        <v>8.5561497326203213</v>
      </c>
      <c r="AA26" s="100">
        <f t="shared" si="40"/>
        <v>8.6831615567594191</v>
      </c>
      <c r="AB26" s="97">
        <f t="shared" si="40"/>
        <v>0.47734840391335803</v>
      </c>
      <c r="AC26" s="111">
        <f t="shared" si="31"/>
        <v>100</v>
      </c>
      <c r="AD26" s="77">
        <f t="shared" si="32"/>
        <v>100</v>
      </c>
      <c r="AE26" s="99">
        <f t="shared" si="33"/>
        <v>7.0506454816285995</v>
      </c>
      <c r="AF26" s="100">
        <f t="shared" si="34"/>
        <v>7.0717766573889609</v>
      </c>
      <c r="AG26" s="98">
        <f t="shared" si="34"/>
        <v>0.28145066549388603</v>
      </c>
      <c r="AI26" s="74" t="s">
        <v>40</v>
      </c>
      <c r="AJ26" s="109">
        <v>100</v>
      </c>
      <c r="AK26" s="110">
        <v>100</v>
      </c>
      <c r="AL26" s="99">
        <v>7.7494692144373669</v>
      </c>
      <c r="AM26" s="100">
        <v>8.1381709083330787</v>
      </c>
      <c r="AN26" s="98">
        <v>0.30546683241609468</v>
      </c>
      <c r="AO26" s="77">
        <v>100</v>
      </c>
      <c r="AP26" s="77">
        <v>100</v>
      </c>
      <c r="AQ26" s="99">
        <v>12.29050279329609</v>
      </c>
      <c r="AR26" s="100">
        <v>12.704202554217559</v>
      </c>
      <c r="AS26" s="97">
        <v>0.58214748736238675</v>
      </c>
      <c r="AT26" s="111">
        <v>100</v>
      </c>
      <c r="AU26" s="77">
        <v>100</v>
      </c>
      <c r="AV26" s="99">
        <v>8.4745762711864412</v>
      </c>
      <c r="AW26" s="100">
        <v>8.9017322370594201</v>
      </c>
      <c r="AX26" s="98">
        <v>0.35173516012558015</v>
      </c>
    </row>
    <row r="27" spans="1:50">
      <c r="A27" s="74" t="s">
        <v>41</v>
      </c>
      <c r="B27" s="109">
        <f t="shared" ref="B27:C27" si="61">IF(ISBLANK(B15),"",B15*100/B15)</f>
        <v>100</v>
      </c>
      <c r="C27" s="110">
        <f t="shared" si="61"/>
        <v>100</v>
      </c>
      <c r="D27" s="99">
        <f t="shared" ref="D27:E27" si="62">IF(ISBLANK(D15),"",D15*100/B15)</f>
        <v>15.846994535519126</v>
      </c>
      <c r="E27" s="100">
        <f t="shared" si="62"/>
        <v>16.265277920553206</v>
      </c>
      <c r="F27" s="98">
        <f t="shared" si="18"/>
        <v>0.37955648927656205</v>
      </c>
      <c r="G27" s="77">
        <f t="shared" ref="G27:H27" si="63">IF(ISBLANK(G15),"",G15*100/G15)</f>
        <v>100</v>
      </c>
      <c r="H27" s="77">
        <f t="shared" si="63"/>
        <v>100</v>
      </c>
      <c r="I27" s="99">
        <f t="shared" si="20"/>
        <v>28.037383177570092</v>
      </c>
      <c r="J27" s="100">
        <f t="shared" si="21"/>
        <v>34.371613611828309</v>
      </c>
      <c r="K27" s="97">
        <f t="shared" si="22"/>
        <v>0.56538228570598703</v>
      </c>
      <c r="L27" s="111">
        <f t="shared" ref="L27:M27" si="64">IF(ISBLANK(L15),"",L15*100/L15)</f>
        <v>100</v>
      </c>
      <c r="M27" s="77">
        <f t="shared" si="64"/>
        <v>100</v>
      </c>
      <c r="N27" s="99">
        <f t="shared" si="24"/>
        <v>22.418136020151135</v>
      </c>
      <c r="O27" s="100">
        <f t="shared" si="25"/>
        <v>27.303242580909998</v>
      </c>
      <c r="P27" s="98">
        <f t="shared" si="26"/>
        <v>0.49283940907568125</v>
      </c>
      <c r="R27" s="74" t="s">
        <v>41</v>
      </c>
      <c r="S27" s="109">
        <f t="shared" si="27"/>
        <v>100</v>
      </c>
      <c r="T27" s="110">
        <f t="shared" si="28"/>
        <v>100</v>
      </c>
      <c r="U27" s="99">
        <f t="shared" si="14"/>
        <v>16.267942583732058</v>
      </c>
      <c r="V27" s="100">
        <f t="shared" si="15"/>
        <v>21.231961880778258</v>
      </c>
      <c r="W27" s="98">
        <f t="shared" si="15"/>
        <v>0.15545163306884646</v>
      </c>
      <c r="X27" s="77">
        <f t="shared" si="29"/>
        <v>100</v>
      </c>
      <c r="Y27" s="77">
        <f t="shared" si="30"/>
        <v>100</v>
      </c>
      <c r="Z27" s="99">
        <f t="shared" si="39"/>
        <v>24.873096446700508</v>
      </c>
      <c r="AA27" s="100">
        <f t="shared" si="40"/>
        <v>28.76093801189802</v>
      </c>
      <c r="AB27" s="97">
        <f t="shared" si="40"/>
        <v>0.39377817189742048</v>
      </c>
      <c r="AC27" s="111">
        <f t="shared" si="31"/>
        <v>100</v>
      </c>
      <c r="AD27" s="77">
        <f t="shared" si="32"/>
        <v>100</v>
      </c>
      <c r="AE27" s="99">
        <f t="shared" si="33"/>
        <v>20.44334975369458</v>
      </c>
      <c r="AF27" s="100">
        <f t="shared" si="34"/>
        <v>25.36041995856738</v>
      </c>
      <c r="AG27" s="98">
        <f t="shared" si="34"/>
        <v>0.2861362184949412</v>
      </c>
      <c r="AI27" s="74" t="s">
        <v>41</v>
      </c>
      <c r="AJ27" s="109">
        <v>100</v>
      </c>
      <c r="AK27" s="110">
        <v>100</v>
      </c>
      <c r="AL27" s="99">
        <v>15.88785046728972</v>
      </c>
      <c r="AM27" s="100">
        <v>18.874486009226839</v>
      </c>
      <c r="AN27" s="98">
        <v>0.33300758523407048</v>
      </c>
      <c r="AO27" s="77">
        <v>100</v>
      </c>
      <c r="AP27" s="77">
        <v>100</v>
      </c>
      <c r="AQ27" s="99">
        <v>29.09090909090909</v>
      </c>
      <c r="AR27" s="100">
        <v>34.845607560683554</v>
      </c>
      <c r="AS27" s="97">
        <v>0.85153087882219791</v>
      </c>
      <c r="AT27" s="111">
        <v>100</v>
      </c>
      <c r="AU27" s="77">
        <v>100</v>
      </c>
      <c r="AV27" s="99">
        <v>21.635883905013191</v>
      </c>
      <c r="AW27" s="100">
        <v>26.882770539302186</v>
      </c>
      <c r="AX27" s="98">
        <v>0.59300698835343213</v>
      </c>
    </row>
    <row r="28" spans="1:50" ht="15.75" thickBot="1">
      <c r="A28" s="74" t="s">
        <v>42</v>
      </c>
      <c r="B28" s="109">
        <f t="shared" ref="B28:C28" si="65">IF(ISBLANK(B16),"",B16*100/B16)</f>
        <v>100</v>
      </c>
      <c r="C28" s="110">
        <f t="shared" si="65"/>
        <v>100</v>
      </c>
      <c r="D28" s="99">
        <f t="shared" ref="D28:E28" si="66">IF(ISBLANK(D16),"",D16*100/B16)</f>
        <v>77.777777777777771</v>
      </c>
      <c r="E28" s="100">
        <f t="shared" si="66"/>
        <v>79.120320136580204</v>
      </c>
      <c r="F28" s="98">
        <f t="shared" si="18"/>
        <v>0.59769177442620613</v>
      </c>
      <c r="G28" s="77">
        <f t="shared" ref="G28:H28" si="67">IF(ISBLANK(G16),"",G16*100/G16)</f>
        <v>100</v>
      </c>
      <c r="H28" s="77">
        <f t="shared" si="67"/>
        <v>100</v>
      </c>
      <c r="I28" s="99">
        <f t="shared" si="20"/>
        <v>76.635514018691595</v>
      </c>
      <c r="J28" s="100">
        <f t="shared" si="21"/>
        <v>94.222835380007595</v>
      </c>
      <c r="K28" s="97">
        <f t="shared" si="22"/>
        <v>0.74172282120073152</v>
      </c>
      <c r="L28" s="111">
        <f t="shared" ref="L28:M28" si="68">IF(ISBLANK(L16),"",L16*100/L16)</f>
        <v>100</v>
      </c>
      <c r="M28" s="77">
        <f t="shared" si="68"/>
        <v>100</v>
      </c>
      <c r="N28" s="99">
        <f t="shared" si="24"/>
        <v>76.724137931034477</v>
      </c>
      <c r="O28" s="100">
        <f t="shared" si="25"/>
        <v>93.975152074246026</v>
      </c>
      <c r="P28" s="98">
        <f t="shared" si="26"/>
        <v>0.73936069242798041</v>
      </c>
      <c r="R28" s="74" t="s">
        <v>42</v>
      </c>
      <c r="S28" s="109">
        <f t="shared" si="27"/>
        <v>100</v>
      </c>
      <c r="T28" s="110">
        <f t="shared" si="28"/>
        <v>100</v>
      </c>
      <c r="U28" s="99">
        <f t="shared" si="14"/>
        <v>33.333333333333336</v>
      </c>
      <c r="V28" s="100">
        <f t="shared" si="15"/>
        <v>37.341954170704028</v>
      </c>
      <c r="W28" s="98">
        <f t="shared" si="15"/>
        <v>0.20254920759525824</v>
      </c>
      <c r="X28" s="77">
        <f t="shared" si="29"/>
        <v>100</v>
      </c>
      <c r="Y28" s="77">
        <f t="shared" si="30"/>
        <v>100</v>
      </c>
      <c r="Z28" s="99">
        <f t="shared" si="39"/>
        <v>72.043010752688176</v>
      </c>
      <c r="AA28" s="100">
        <f t="shared" si="40"/>
        <v>90.680939329040754</v>
      </c>
      <c r="AB28" s="97">
        <f t="shared" si="40"/>
        <v>0.41258661589922818</v>
      </c>
      <c r="AC28" s="111">
        <f t="shared" si="31"/>
        <v>100</v>
      </c>
      <c r="AD28" s="77">
        <f t="shared" si="32"/>
        <v>100</v>
      </c>
      <c r="AE28" s="99">
        <f t="shared" si="33"/>
        <v>67.61904761904762</v>
      </c>
      <c r="AF28" s="100">
        <f t="shared" si="34"/>
        <v>88.946755382533766</v>
      </c>
      <c r="AG28" s="98">
        <f t="shared" si="34"/>
        <v>0.4057577739074763</v>
      </c>
      <c r="AI28" s="74" t="s">
        <v>42</v>
      </c>
      <c r="AJ28" s="109">
        <v>100</v>
      </c>
      <c r="AK28" s="110">
        <v>100</v>
      </c>
      <c r="AL28" s="99">
        <v>50</v>
      </c>
      <c r="AM28" s="100">
        <v>44.89362846402733</v>
      </c>
      <c r="AN28" s="98">
        <v>0.18201828311384469</v>
      </c>
      <c r="AO28" s="77">
        <v>100</v>
      </c>
      <c r="AP28" s="77">
        <v>100</v>
      </c>
      <c r="AQ28" s="99">
        <v>70.149253731343279</v>
      </c>
      <c r="AR28" s="100">
        <v>83.311493622404612</v>
      </c>
      <c r="AS28" s="97">
        <v>0.45394652978790051</v>
      </c>
      <c r="AT28" s="111">
        <v>100</v>
      </c>
      <c r="AU28" s="77">
        <v>100</v>
      </c>
      <c r="AV28" s="99">
        <v>67.532467532467535</v>
      </c>
      <c r="AW28" s="100">
        <v>81.839855629554066</v>
      </c>
      <c r="AX28" s="98">
        <v>0.44353002336608255</v>
      </c>
    </row>
    <row r="29" spans="1:50" ht="15.75" thickBot="1">
      <c r="A29" s="81" t="s">
        <v>3</v>
      </c>
      <c r="B29" s="113">
        <f t="shared" ref="B29:C29" si="69">IF(ISBLANK(B17),"",B17*100/B17)</f>
        <v>100</v>
      </c>
      <c r="C29" s="114">
        <f t="shared" si="69"/>
        <v>100</v>
      </c>
      <c r="D29" s="101">
        <f t="shared" ref="D29:E29" si="70">IF(ISBLANK(D17),"",D17*100/B17)</f>
        <v>1.2887095626721412</v>
      </c>
      <c r="E29" s="102">
        <f t="shared" si="70"/>
        <v>4.8549117021102992</v>
      </c>
      <c r="F29" s="104">
        <f t="shared" si="18"/>
        <v>0.34397085733334359</v>
      </c>
      <c r="G29" s="84">
        <f t="shared" ref="G29:H29" si="71">IF(ISBLANK(G17),"",G17*100/G17)</f>
        <v>100</v>
      </c>
      <c r="H29" s="84">
        <f t="shared" si="71"/>
        <v>100</v>
      </c>
      <c r="I29" s="101">
        <f t="shared" si="20"/>
        <v>4.3764785400473132</v>
      </c>
      <c r="J29" s="102">
        <f t="shared" si="21"/>
        <v>78.861413835512565</v>
      </c>
      <c r="K29" s="103">
        <f t="shared" si="22"/>
        <v>0.7011693077174258</v>
      </c>
      <c r="L29" s="115">
        <f t="shared" ref="L29:M29" si="72">IF(ISBLANK(L17),"",L17*100/L17)</f>
        <v>100</v>
      </c>
      <c r="M29" s="84">
        <f t="shared" si="72"/>
        <v>100</v>
      </c>
      <c r="N29" s="101">
        <f t="shared" si="24"/>
        <v>1.4638916317550401</v>
      </c>
      <c r="O29" s="102">
        <f t="shared" si="25"/>
        <v>35.755297174596805</v>
      </c>
      <c r="P29" s="104">
        <f t="shared" si="26"/>
        <v>0.49311410135732059</v>
      </c>
      <c r="R29" s="81" t="s">
        <v>3</v>
      </c>
      <c r="S29" s="113">
        <f t="shared" si="27"/>
        <v>100</v>
      </c>
      <c r="T29" s="114">
        <f t="shared" si="28"/>
        <v>100</v>
      </c>
      <c r="U29" s="101">
        <f t="shared" si="14"/>
        <v>0.92096668843892882</v>
      </c>
      <c r="V29" s="102">
        <f t="shared" si="15"/>
        <v>4.0228325561466018</v>
      </c>
      <c r="W29" s="104">
        <f t="shared" si="15"/>
        <v>0.24352680665222323</v>
      </c>
      <c r="X29" s="84">
        <f t="shared" si="29"/>
        <v>100</v>
      </c>
      <c r="Y29" s="84">
        <f t="shared" si="30"/>
        <v>100</v>
      </c>
      <c r="Z29" s="101">
        <f t="shared" si="39"/>
        <v>3.3727399165507648</v>
      </c>
      <c r="AA29" s="102">
        <f t="shared" si="40"/>
        <v>72.989432244582432</v>
      </c>
      <c r="AB29" s="103">
        <f t="shared" si="40"/>
        <v>0.41044324204775157</v>
      </c>
      <c r="AC29" s="115">
        <f t="shared" si="31"/>
        <v>100</v>
      </c>
      <c r="AD29" s="84">
        <f t="shared" si="32"/>
        <v>100</v>
      </c>
      <c r="AE29" s="101">
        <f t="shared" si="33"/>
        <v>1.0458546607392714</v>
      </c>
      <c r="AF29" s="102">
        <f t="shared" si="34"/>
        <v>28.461957313302857</v>
      </c>
      <c r="AG29" s="104">
        <f t="shared" si="34"/>
        <v>0.30267560631872348</v>
      </c>
      <c r="AI29" s="81" t="s">
        <v>3</v>
      </c>
      <c r="AJ29" s="113">
        <v>100</v>
      </c>
      <c r="AK29" s="114">
        <v>100</v>
      </c>
      <c r="AL29" s="101">
        <v>1.0978760815258761</v>
      </c>
      <c r="AM29" s="102">
        <v>3.9511582992610728</v>
      </c>
      <c r="AN29" s="104">
        <v>0.2367577248818504</v>
      </c>
      <c r="AO29" s="84">
        <v>100</v>
      </c>
      <c r="AP29" s="84">
        <v>100</v>
      </c>
      <c r="AQ29" s="101">
        <v>4.2989252686828294</v>
      </c>
      <c r="AR29" s="102">
        <v>63.989194679566367</v>
      </c>
      <c r="AS29" s="103">
        <v>0.50530799811991112</v>
      </c>
      <c r="AT29" s="115">
        <v>100</v>
      </c>
      <c r="AU29" s="84">
        <v>100</v>
      </c>
      <c r="AV29" s="101">
        <v>1.2295419031170327</v>
      </c>
      <c r="AW29" s="102">
        <v>19.570289317356</v>
      </c>
      <c r="AX29" s="104">
        <v>0.30662213343912997</v>
      </c>
    </row>
    <row r="30" spans="1:50">
      <c r="R30" s="93"/>
      <c r="S30" s="94"/>
      <c r="T30" s="94"/>
    </row>
    <row r="32" spans="1:50" ht="15" customHeight="1"/>
  </sheetData>
  <mergeCells count="42">
    <mergeCell ref="AJ4:AN4"/>
    <mergeCell ref="AG5:AG6"/>
    <mergeCell ref="AE5:AF5"/>
    <mergeCell ref="S4:W4"/>
    <mergeCell ref="X4:AB4"/>
    <mergeCell ref="AC4:AG4"/>
    <mergeCell ref="AI4:AI6"/>
    <mergeCell ref="W5:W6"/>
    <mergeCell ref="X5:Y5"/>
    <mergeCell ref="Z5:AA5"/>
    <mergeCell ref="AB5:AB6"/>
    <mergeCell ref="AC5:AD5"/>
    <mergeCell ref="R18:AG18"/>
    <mergeCell ref="AI18:AX18"/>
    <mergeCell ref="AO5:AP5"/>
    <mergeCell ref="AQ5:AR5"/>
    <mergeCell ref="AS5:AS6"/>
    <mergeCell ref="AT5:AU5"/>
    <mergeCell ref="AV5:AW5"/>
    <mergeCell ref="AX5:AX6"/>
    <mergeCell ref="R4:R6"/>
    <mergeCell ref="AJ5:AK5"/>
    <mergeCell ref="AL5:AM5"/>
    <mergeCell ref="AN5:AN6"/>
    <mergeCell ref="AO4:AS4"/>
    <mergeCell ref="AT4:AX4"/>
    <mergeCell ref="S5:T5"/>
    <mergeCell ref="U5:V5"/>
    <mergeCell ref="A18:P18"/>
    <mergeCell ref="A4:A6"/>
    <mergeCell ref="B4:F4"/>
    <mergeCell ref="G4:K4"/>
    <mergeCell ref="L4:P4"/>
    <mergeCell ref="B5:C5"/>
    <mergeCell ref="D5:E5"/>
    <mergeCell ref="F5:F6"/>
    <mergeCell ref="G5:H5"/>
    <mergeCell ref="I5:J5"/>
    <mergeCell ref="K5:K6"/>
    <mergeCell ref="L5:M5"/>
    <mergeCell ref="N5:O5"/>
    <mergeCell ref="P5:P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eht11">
    <tabColor theme="9" tint="0.39997558519241921"/>
  </sheetPr>
  <dimension ref="A1:AO87"/>
  <sheetViews>
    <sheetView workbookViewId="0">
      <selection activeCell="A7" sqref="A7:I16"/>
    </sheetView>
  </sheetViews>
  <sheetFormatPr defaultRowHeight="15"/>
  <cols>
    <col min="15" max="15" width="10.85546875" customWidth="1"/>
    <col min="16" max="16" width="6" bestFit="1" customWidth="1"/>
    <col min="17" max="17" width="8.140625" customWidth="1"/>
    <col min="20" max="20" width="5.28515625" customWidth="1"/>
    <col min="21" max="21" width="9.140625" customWidth="1"/>
    <col min="22" max="22" width="7.5703125" bestFit="1" customWidth="1"/>
    <col min="24" max="24" width="6" bestFit="1" customWidth="1"/>
    <col min="25" max="25" width="9" customWidth="1"/>
    <col min="26" max="26" width="7.5703125" bestFit="1" customWidth="1"/>
    <col min="29" max="29" width="10.5703125" customWidth="1"/>
  </cols>
  <sheetData>
    <row r="1" spans="1:41">
      <c r="A1" t="s">
        <v>196</v>
      </c>
      <c r="O1" t="s">
        <v>149</v>
      </c>
      <c r="AC1" t="s">
        <v>150</v>
      </c>
    </row>
    <row r="2" spans="1:41" s="200" customFormat="1" ht="15.75" customHeight="1">
      <c r="A2" s="1" t="s">
        <v>182</v>
      </c>
      <c r="O2" s="1" t="s">
        <v>125</v>
      </c>
      <c r="AC2" s="1" t="s">
        <v>126</v>
      </c>
    </row>
    <row r="3" spans="1:41" ht="15.75" thickBot="1"/>
    <row r="4" spans="1:41" ht="15.75" customHeight="1">
      <c r="A4" s="304" t="s">
        <v>29</v>
      </c>
      <c r="B4" s="307" t="s">
        <v>1</v>
      </c>
      <c r="C4" s="307"/>
      <c r="D4" s="307"/>
      <c r="E4" s="307"/>
      <c r="F4" s="307" t="s">
        <v>2</v>
      </c>
      <c r="G4" s="307"/>
      <c r="H4" s="307"/>
      <c r="I4" s="307"/>
      <c r="J4" s="307" t="s">
        <v>3</v>
      </c>
      <c r="K4" s="307"/>
      <c r="L4" s="307"/>
      <c r="M4" s="308"/>
      <c r="O4" s="304" t="s">
        <v>29</v>
      </c>
      <c r="P4" s="307" t="s">
        <v>1</v>
      </c>
      <c r="Q4" s="307"/>
      <c r="R4" s="307"/>
      <c r="S4" s="307"/>
      <c r="T4" s="307" t="s">
        <v>2</v>
      </c>
      <c r="U4" s="307"/>
      <c r="V4" s="307"/>
      <c r="W4" s="307"/>
      <c r="X4" s="307" t="s">
        <v>3</v>
      </c>
      <c r="Y4" s="307"/>
      <c r="Z4" s="307"/>
      <c r="AA4" s="308"/>
      <c r="AC4" s="304" t="s">
        <v>29</v>
      </c>
      <c r="AD4" s="307" t="s">
        <v>1</v>
      </c>
      <c r="AE4" s="307"/>
      <c r="AF4" s="307"/>
      <c r="AG4" s="307"/>
      <c r="AH4" s="307" t="s">
        <v>2</v>
      </c>
      <c r="AI4" s="307"/>
      <c r="AJ4" s="307"/>
      <c r="AK4" s="307"/>
      <c r="AL4" s="307" t="s">
        <v>3</v>
      </c>
      <c r="AM4" s="307"/>
      <c r="AN4" s="307"/>
      <c r="AO4" s="308"/>
    </row>
    <row r="5" spans="1:41" ht="29.25" customHeight="1">
      <c r="A5" s="305"/>
      <c r="B5" s="309" t="s">
        <v>59</v>
      </c>
      <c r="C5" s="310"/>
      <c r="D5" s="309" t="s">
        <v>104</v>
      </c>
      <c r="E5" s="310"/>
      <c r="F5" s="309" t="s">
        <v>59</v>
      </c>
      <c r="G5" s="310"/>
      <c r="H5" s="309" t="s">
        <v>104</v>
      </c>
      <c r="I5" s="310"/>
      <c r="J5" s="309" t="s">
        <v>59</v>
      </c>
      <c r="K5" s="310"/>
      <c r="L5" s="309" t="s">
        <v>104</v>
      </c>
      <c r="M5" s="310"/>
      <c r="O5" s="305"/>
      <c r="P5" s="309" t="s">
        <v>59</v>
      </c>
      <c r="Q5" s="310"/>
      <c r="R5" s="309" t="s">
        <v>104</v>
      </c>
      <c r="S5" s="310"/>
      <c r="T5" s="309" t="s">
        <v>59</v>
      </c>
      <c r="U5" s="310"/>
      <c r="V5" s="309" t="s">
        <v>104</v>
      </c>
      <c r="W5" s="310"/>
      <c r="X5" s="309" t="s">
        <v>59</v>
      </c>
      <c r="Y5" s="310"/>
      <c r="Z5" s="309" t="s">
        <v>104</v>
      </c>
      <c r="AA5" s="310"/>
      <c r="AC5" s="305"/>
      <c r="AD5" s="309" t="s">
        <v>59</v>
      </c>
      <c r="AE5" s="310"/>
      <c r="AF5" s="309" t="s">
        <v>104</v>
      </c>
      <c r="AG5" s="310"/>
      <c r="AH5" s="309" t="s">
        <v>59</v>
      </c>
      <c r="AI5" s="310"/>
      <c r="AJ5" s="309" t="s">
        <v>104</v>
      </c>
      <c r="AK5" s="310"/>
      <c r="AL5" s="309" t="s">
        <v>59</v>
      </c>
      <c r="AM5" s="310"/>
      <c r="AN5" s="309" t="s">
        <v>104</v>
      </c>
      <c r="AO5" s="310"/>
    </row>
    <row r="6" spans="1:41" ht="44.25" customHeight="1" thickBot="1">
      <c r="A6" s="306"/>
      <c r="B6" s="69" t="s">
        <v>31</v>
      </c>
      <c r="C6" s="69" t="s">
        <v>32</v>
      </c>
      <c r="D6" s="70" t="s">
        <v>8</v>
      </c>
      <c r="E6" s="71" t="s">
        <v>9</v>
      </c>
      <c r="F6" s="69" t="s">
        <v>31</v>
      </c>
      <c r="G6" s="69" t="s">
        <v>32</v>
      </c>
      <c r="H6" s="70" t="s">
        <v>8</v>
      </c>
      <c r="I6" s="71" t="s">
        <v>9</v>
      </c>
      <c r="J6" s="69" t="s">
        <v>31</v>
      </c>
      <c r="K6" s="69" t="s">
        <v>32</v>
      </c>
      <c r="L6" s="70" t="s">
        <v>8</v>
      </c>
      <c r="M6" s="71" t="s">
        <v>9</v>
      </c>
      <c r="O6" s="306"/>
      <c r="P6" s="69" t="s">
        <v>31</v>
      </c>
      <c r="Q6" s="69" t="s">
        <v>32</v>
      </c>
      <c r="R6" s="70" t="s">
        <v>8</v>
      </c>
      <c r="S6" s="71" t="s">
        <v>9</v>
      </c>
      <c r="T6" s="69" t="s">
        <v>31</v>
      </c>
      <c r="U6" s="69" t="s">
        <v>32</v>
      </c>
      <c r="V6" s="70" t="s">
        <v>8</v>
      </c>
      <c r="W6" s="71" t="s">
        <v>9</v>
      </c>
      <c r="X6" s="69" t="s">
        <v>31</v>
      </c>
      <c r="Y6" s="69" t="s">
        <v>32</v>
      </c>
      <c r="Z6" s="70" t="s">
        <v>8</v>
      </c>
      <c r="AA6" s="71" t="s">
        <v>9</v>
      </c>
      <c r="AC6" s="306"/>
      <c r="AD6" s="69" t="s">
        <v>31</v>
      </c>
      <c r="AE6" s="69" t="s">
        <v>32</v>
      </c>
      <c r="AF6" s="70" t="s">
        <v>8</v>
      </c>
      <c r="AG6" s="71" t="s">
        <v>9</v>
      </c>
      <c r="AH6" s="69" t="s">
        <v>31</v>
      </c>
      <c r="AI6" s="69" t="s">
        <v>32</v>
      </c>
      <c r="AJ6" s="70" t="s">
        <v>8</v>
      </c>
      <c r="AK6" s="71" t="s">
        <v>9</v>
      </c>
      <c r="AL6" s="69" t="s">
        <v>31</v>
      </c>
      <c r="AM6" s="69" t="s">
        <v>32</v>
      </c>
      <c r="AN6" s="70" t="s">
        <v>8</v>
      </c>
      <c r="AO6" s="71" t="s">
        <v>9</v>
      </c>
    </row>
    <row r="7" spans="1:41">
      <c r="A7" s="74" t="s">
        <v>33</v>
      </c>
      <c r="B7" s="75"/>
      <c r="C7" s="76"/>
      <c r="D7" s="77"/>
      <c r="E7" s="77"/>
      <c r="F7" s="75"/>
      <c r="G7" s="76"/>
      <c r="H7" s="77"/>
      <c r="I7" s="77"/>
      <c r="J7" s="75">
        <f>B7+F7</f>
        <v>0</v>
      </c>
      <c r="K7" s="76">
        <f t="shared" ref="K7:M7" si="0">C7+G7</f>
        <v>0</v>
      </c>
      <c r="L7" s="77">
        <f t="shared" si="0"/>
        <v>0</v>
      </c>
      <c r="M7" s="78">
        <f t="shared" si="0"/>
        <v>0</v>
      </c>
      <c r="O7" s="74" t="s">
        <v>33</v>
      </c>
      <c r="P7" s="75"/>
      <c r="Q7" s="76"/>
      <c r="R7" s="77"/>
      <c r="S7" s="77"/>
      <c r="T7" s="75"/>
      <c r="U7" s="76"/>
      <c r="V7" s="77"/>
      <c r="W7" s="77"/>
      <c r="X7" s="75"/>
      <c r="Y7" s="76"/>
      <c r="Z7" s="77"/>
      <c r="AA7" s="78"/>
      <c r="AC7" s="74" t="s">
        <v>33</v>
      </c>
      <c r="AD7" s="75">
        <v>3</v>
      </c>
      <c r="AE7" s="76">
        <v>1.2204999999999999</v>
      </c>
      <c r="AF7" s="77">
        <v>0.24012</v>
      </c>
      <c r="AG7" s="77">
        <v>15.8079</v>
      </c>
      <c r="AH7" s="75"/>
      <c r="AI7" s="76"/>
      <c r="AJ7" s="77"/>
      <c r="AK7" s="77"/>
      <c r="AL7" s="75">
        <v>3</v>
      </c>
      <c r="AM7" s="76">
        <v>1.2204999999999999</v>
      </c>
      <c r="AN7" s="77">
        <v>0.24012</v>
      </c>
      <c r="AO7" s="78">
        <v>15.8079</v>
      </c>
    </row>
    <row r="8" spans="1:41">
      <c r="A8" s="74" t="s">
        <v>34</v>
      </c>
      <c r="B8" s="79">
        <v>1</v>
      </c>
      <c r="C8" s="80">
        <v>0.76093051178147997</v>
      </c>
      <c r="D8" s="77">
        <v>6.7940224266203594E-2</v>
      </c>
      <c r="E8" s="77">
        <v>9.2568555562702297</v>
      </c>
      <c r="F8" s="79">
        <v>2</v>
      </c>
      <c r="G8" s="80">
        <v>1.6633729231264631</v>
      </c>
      <c r="H8" s="77">
        <v>0.11495465363092559</v>
      </c>
      <c r="I8" s="77">
        <v>15.66257155721361</v>
      </c>
      <c r="J8" s="79">
        <f t="shared" ref="J8:J16" si="1">B8+F8</f>
        <v>3</v>
      </c>
      <c r="K8" s="80">
        <f t="shared" ref="K8:K16" si="2">C8+G8</f>
        <v>2.4243034349079431</v>
      </c>
      <c r="L8" s="77">
        <f t="shared" ref="L8:L16" si="3">D8+H8</f>
        <v>0.18289487789712919</v>
      </c>
      <c r="M8" s="78">
        <f t="shared" ref="M8:M16" si="4">E8+I8</f>
        <v>24.919427113483842</v>
      </c>
      <c r="O8" s="74" t="s">
        <v>34</v>
      </c>
      <c r="P8" s="79">
        <v>1</v>
      </c>
      <c r="Q8" s="80">
        <v>0.80500000000000005</v>
      </c>
      <c r="R8" s="77">
        <v>0.8</v>
      </c>
      <c r="S8" s="77">
        <v>30</v>
      </c>
      <c r="T8" s="79"/>
      <c r="U8" s="80"/>
      <c r="V8" s="77"/>
      <c r="W8" s="77"/>
      <c r="X8" s="79">
        <v>1</v>
      </c>
      <c r="Y8" s="80">
        <v>0.80500000000000005</v>
      </c>
      <c r="Z8" s="77">
        <v>0.8</v>
      </c>
      <c r="AA8" s="78">
        <v>30</v>
      </c>
      <c r="AC8" s="74" t="s">
        <v>34</v>
      </c>
      <c r="AD8" s="79"/>
      <c r="AE8" s="80"/>
      <c r="AF8" s="77"/>
      <c r="AG8" s="77"/>
      <c r="AH8" s="79"/>
      <c r="AI8" s="80"/>
      <c r="AJ8" s="77"/>
      <c r="AK8" s="77"/>
      <c r="AL8" s="79"/>
      <c r="AM8" s="80"/>
      <c r="AN8" s="77"/>
      <c r="AO8" s="78"/>
    </row>
    <row r="9" spans="1:41">
      <c r="A9" s="74" t="s">
        <v>35</v>
      </c>
      <c r="B9" s="79">
        <v>4</v>
      </c>
      <c r="C9" s="80">
        <v>5.757114287858319</v>
      </c>
      <c r="D9" s="77">
        <v>0.3919298471302079</v>
      </c>
      <c r="E9" s="77">
        <v>53.400441671490661</v>
      </c>
      <c r="F9" s="79"/>
      <c r="G9" s="80"/>
      <c r="H9" s="77"/>
      <c r="I9" s="77"/>
      <c r="J9" s="79">
        <f t="shared" si="1"/>
        <v>4</v>
      </c>
      <c r="K9" s="80">
        <f t="shared" si="2"/>
        <v>5.757114287858319</v>
      </c>
      <c r="L9" s="77">
        <f t="shared" si="3"/>
        <v>0.3919298471302079</v>
      </c>
      <c r="M9" s="78">
        <f t="shared" si="4"/>
        <v>53.400441671490661</v>
      </c>
      <c r="O9" s="74" t="s">
        <v>35</v>
      </c>
      <c r="P9" s="79">
        <v>1</v>
      </c>
      <c r="Q9" s="80">
        <v>1.45</v>
      </c>
      <c r="R9" s="77">
        <v>0.75</v>
      </c>
      <c r="S9" s="77">
        <v>44</v>
      </c>
      <c r="T9" s="79"/>
      <c r="U9" s="80"/>
      <c r="V9" s="77"/>
      <c r="W9" s="77"/>
      <c r="X9" s="79">
        <v>1</v>
      </c>
      <c r="Y9" s="80">
        <v>1.45</v>
      </c>
      <c r="Z9" s="77">
        <v>0.75</v>
      </c>
      <c r="AA9" s="78">
        <v>44</v>
      </c>
      <c r="AC9" s="74" t="s">
        <v>35</v>
      </c>
      <c r="AD9" s="79"/>
      <c r="AE9" s="80"/>
      <c r="AF9" s="77"/>
      <c r="AG9" s="77"/>
      <c r="AH9" s="79"/>
      <c r="AI9" s="80"/>
      <c r="AJ9" s="77"/>
      <c r="AK9" s="77"/>
      <c r="AL9" s="79"/>
      <c r="AM9" s="80"/>
      <c r="AN9" s="77"/>
      <c r="AO9" s="78"/>
    </row>
    <row r="10" spans="1:41">
      <c r="A10" s="74" t="s">
        <v>36</v>
      </c>
      <c r="B10" s="79">
        <v>11</v>
      </c>
      <c r="C10" s="80">
        <v>37.391383761068589</v>
      </c>
      <c r="D10" s="77">
        <v>3.7090521215239818</v>
      </c>
      <c r="E10" s="77">
        <v>248.48335155764232</v>
      </c>
      <c r="F10" s="79"/>
      <c r="G10" s="80"/>
      <c r="H10" s="77"/>
      <c r="I10" s="77"/>
      <c r="J10" s="79">
        <f t="shared" si="1"/>
        <v>11</v>
      </c>
      <c r="K10" s="80">
        <f t="shared" si="2"/>
        <v>37.391383761068589</v>
      </c>
      <c r="L10" s="77">
        <f t="shared" si="3"/>
        <v>3.7090521215239818</v>
      </c>
      <c r="M10" s="78">
        <f t="shared" si="4"/>
        <v>248.48335155764232</v>
      </c>
      <c r="O10" s="74" t="s">
        <v>36</v>
      </c>
      <c r="P10" s="79">
        <v>9</v>
      </c>
      <c r="Q10" s="80">
        <v>32.24</v>
      </c>
      <c r="R10" s="77">
        <v>10.100000000000001</v>
      </c>
      <c r="S10" s="77">
        <v>633</v>
      </c>
      <c r="T10" s="79">
        <v>1</v>
      </c>
      <c r="U10" s="80">
        <v>3.7</v>
      </c>
      <c r="V10" s="77">
        <v>2.7</v>
      </c>
      <c r="W10" s="77">
        <v>125</v>
      </c>
      <c r="X10" s="79">
        <v>10</v>
      </c>
      <c r="Y10" s="80">
        <v>35.940000000000005</v>
      </c>
      <c r="Z10" s="77">
        <v>12.8</v>
      </c>
      <c r="AA10" s="78">
        <v>758</v>
      </c>
      <c r="AC10" s="74" t="s">
        <v>36</v>
      </c>
      <c r="AD10" s="79">
        <v>4</v>
      </c>
      <c r="AE10" s="80">
        <v>14.5002</v>
      </c>
      <c r="AF10" s="77">
        <v>1.5002199999999997</v>
      </c>
      <c r="AG10" s="77">
        <v>104.0184</v>
      </c>
      <c r="AH10" s="79"/>
      <c r="AI10" s="80"/>
      <c r="AJ10" s="77"/>
      <c r="AK10" s="77"/>
      <c r="AL10" s="79">
        <v>4</v>
      </c>
      <c r="AM10" s="80">
        <v>14.5002</v>
      </c>
      <c r="AN10" s="77">
        <v>1.5002199999999997</v>
      </c>
      <c r="AO10" s="78">
        <v>104.0184</v>
      </c>
    </row>
    <row r="11" spans="1:41">
      <c r="A11" s="74" t="s">
        <v>37</v>
      </c>
      <c r="B11" s="79">
        <v>11</v>
      </c>
      <c r="C11" s="80">
        <v>95.47999999999999</v>
      </c>
      <c r="D11" s="77">
        <v>11.7</v>
      </c>
      <c r="E11" s="77">
        <v>687.5</v>
      </c>
      <c r="F11" s="79">
        <v>1</v>
      </c>
      <c r="G11" s="80">
        <v>7.5859552197580999</v>
      </c>
      <c r="H11" s="77">
        <v>1.6123153448682499E-2</v>
      </c>
      <c r="I11" s="77">
        <v>2.1967796573829901</v>
      </c>
      <c r="J11" s="79">
        <f t="shared" si="1"/>
        <v>12</v>
      </c>
      <c r="K11" s="80">
        <f t="shared" si="2"/>
        <v>103.0659552197581</v>
      </c>
      <c r="L11" s="77">
        <f t="shared" si="3"/>
        <v>11.716123153448681</v>
      </c>
      <c r="M11" s="78">
        <f t="shared" si="4"/>
        <v>689.69677965738299</v>
      </c>
      <c r="O11" s="74" t="s">
        <v>37</v>
      </c>
      <c r="P11" s="79">
        <v>17</v>
      </c>
      <c r="Q11" s="80">
        <v>123.04539067055393</v>
      </c>
      <c r="R11" s="77">
        <v>22.945999999999998</v>
      </c>
      <c r="S11" s="77">
        <v>1323.22</v>
      </c>
      <c r="T11" s="79">
        <v>1</v>
      </c>
      <c r="U11" s="80">
        <v>5.07</v>
      </c>
      <c r="V11" s="77">
        <v>0.24</v>
      </c>
      <c r="W11" s="77">
        <v>15.8</v>
      </c>
      <c r="X11" s="79">
        <v>18</v>
      </c>
      <c r="Y11" s="80">
        <v>128.11539067055392</v>
      </c>
      <c r="Z11" s="77">
        <v>23.185999999999996</v>
      </c>
      <c r="AA11" s="78">
        <v>1339.02</v>
      </c>
      <c r="AC11" s="74" t="s">
        <v>37</v>
      </c>
      <c r="AD11" s="79">
        <v>18</v>
      </c>
      <c r="AE11" s="80">
        <v>128.92520000000002</v>
      </c>
      <c r="AF11" s="77">
        <v>25.358319999999992</v>
      </c>
      <c r="AG11" s="77">
        <v>1308.9996000000001</v>
      </c>
      <c r="AH11" s="79"/>
      <c r="AI11" s="80"/>
      <c r="AJ11" s="77"/>
      <c r="AK11" s="77"/>
      <c r="AL11" s="79">
        <v>18</v>
      </c>
      <c r="AM11" s="80">
        <v>128.92520000000002</v>
      </c>
      <c r="AN11" s="77">
        <v>25.358319999999992</v>
      </c>
      <c r="AO11" s="78">
        <v>1308.9996000000001</v>
      </c>
    </row>
    <row r="12" spans="1:41">
      <c r="A12" s="74" t="s">
        <v>38</v>
      </c>
      <c r="B12" s="79">
        <v>12</v>
      </c>
      <c r="C12" s="80">
        <v>182.69499999999999</v>
      </c>
      <c r="D12" s="77">
        <v>20.885000000000002</v>
      </c>
      <c r="E12" s="77">
        <v>1134</v>
      </c>
      <c r="F12" s="79">
        <v>1</v>
      </c>
      <c r="G12" s="80">
        <v>12.74</v>
      </c>
      <c r="H12" s="77">
        <v>1.04</v>
      </c>
      <c r="I12" s="77">
        <v>65</v>
      </c>
      <c r="J12" s="79">
        <f t="shared" si="1"/>
        <v>13</v>
      </c>
      <c r="K12" s="80">
        <f t="shared" si="2"/>
        <v>195.435</v>
      </c>
      <c r="L12" s="77">
        <f t="shared" si="3"/>
        <v>21.925000000000001</v>
      </c>
      <c r="M12" s="78">
        <f t="shared" si="4"/>
        <v>1199</v>
      </c>
      <c r="O12" s="74" t="s">
        <v>38</v>
      </c>
      <c r="P12" s="79">
        <v>20</v>
      </c>
      <c r="Q12" s="80">
        <v>289.491549689441</v>
      </c>
      <c r="R12" s="77">
        <v>49.418999999999983</v>
      </c>
      <c r="S12" s="77">
        <v>3232.33</v>
      </c>
      <c r="T12" s="79">
        <v>1</v>
      </c>
      <c r="U12" s="80">
        <v>15.3</v>
      </c>
      <c r="V12" s="77">
        <v>3.9</v>
      </c>
      <c r="W12" s="77">
        <v>251.5</v>
      </c>
      <c r="X12" s="79">
        <v>21</v>
      </c>
      <c r="Y12" s="80">
        <v>304.79154968944101</v>
      </c>
      <c r="Z12" s="77">
        <v>53.318999999999981</v>
      </c>
      <c r="AA12" s="78">
        <v>3483.83</v>
      </c>
      <c r="AC12" s="74" t="s">
        <v>38</v>
      </c>
      <c r="AD12" s="79">
        <v>20</v>
      </c>
      <c r="AE12" s="80">
        <v>292.67719999999997</v>
      </c>
      <c r="AF12" s="77">
        <v>44.316789999999997</v>
      </c>
      <c r="AG12" s="77">
        <v>1953.0096000000001</v>
      </c>
      <c r="AH12" s="79">
        <v>1</v>
      </c>
      <c r="AI12" s="80">
        <v>14.6</v>
      </c>
      <c r="AJ12" s="77">
        <v>0.8</v>
      </c>
      <c r="AK12" s="77">
        <v>35</v>
      </c>
      <c r="AL12" s="79">
        <v>21</v>
      </c>
      <c r="AM12" s="80">
        <v>307.27719999999999</v>
      </c>
      <c r="AN12" s="77">
        <v>45.116789999999995</v>
      </c>
      <c r="AO12" s="78">
        <v>1988.0096000000001</v>
      </c>
    </row>
    <row r="13" spans="1:41">
      <c r="A13" s="74" t="s">
        <v>39</v>
      </c>
      <c r="B13" s="79">
        <v>14</v>
      </c>
      <c r="C13" s="80">
        <v>499.27600000000001</v>
      </c>
      <c r="D13" s="77">
        <v>41.769999999999996</v>
      </c>
      <c r="E13" s="77">
        <v>3005</v>
      </c>
      <c r="F13" s="79"/>
      <c r="G13" s="80"/>
      <c r="H13" s="77"/>
      <c r="I13" s="77"/>
      <c r="J13" s="79">
        <f t="shared" si="1"/>
        <v>14</v>
      </c>
      <c r="K13" s="80">
        <f t="shared" si="2"/>
        <v>499.27600000000001</v>
      </c>
      <c r="L13" s="77">
        <f t="shared" si="3"/>
        <v>41.769999999999996</v>
      </c>
      <c r="M13" s="78">
        <f t="shared" si="4"/>
        <v>3005</v>
      </c>
      <c r="O13" s="74" t="s">
        <v>39</v>
      </c>
      <c r="P13" s="79">
        <v>13</v>
      </c>
      <c r="Q13" s="80">
        <v>446.43499999999995</v>
      </c>
      <c r="R13" s="77">
        <v>27.900000000000002</v>
      </c>
      <c r="S13" s="77">
        <v>1549</v>
      </c>
      <c r="T13" s="79">
        <v>1</v>
      </c>
      <c r="U13" s="80">
        <v>30.5</v>
      </c>
      <c r="V13" s="77">
        <v>2.1</v>
      </c>
      <c r="W13" s="77">
        <v>90</v>
      </c>
      <c r="X13" s="79">
        <v>14</v>
      </c>
      <c r="Y13" s="80">
        <v>476.93499999999995</v>
      </c>
      <c r="Z13" s="77">
        <v>30.000000000000004</v>
      </c>
      <c r="AA13" s="78">
        <v>1639</v>
      </c>
      <c r="AC13" s="74" t="s">
        <v>39</v>
      </c>
      <c r="AD13" s="79">
        <v>15</v>
      </c>
      <c r="AE13" s="80">
        <v>471.09669999999994</v>
      </c>
      <c r="AF13" s="77">
        <v>28.724999999999998</v>
      </c>
      <c r="AG13" s="77">
        <v>1270</v>
      </c>
      <c r="AH13" s="79">
        <v>1</v>
      </c>
      <c r="AI13" s="80">
        <v>27.4</v>
      </c>
      <c r="AJ13" s="77">
        <v>1.2</v>
      </c>
      <c r="AK13" s="77">
        <v>17</v>
      </c>
      <c r="AL13" s="79">
        <v>16</v>
      </c>
      <c r="AM13" s="80">
        <v>498.49669999999992</v>
      </c>
      <c r="AN13" s="77">
        <v>29.924999999999997</v>
      </c>
      <c r="AO13" s="78">
        <v>1287</v>
      </c>
    </row>
    <row r="14" spans="1:41">
      <c r="A14" s="74" t="s">
        <v>40</v>
      </c>
      <c r="B14" s="79">
        <v>2</v>
      </c>
      <c r="C14" s="80">
        <v>140.18</v>
      </c>
      <c r="D14" s="77">
        <v>4.09</v>
      </c>
      <c r="E14" s="77">
        <v>205</v>
      </c>
      <c r="F14" s="79">
        <v>1</v>
      </c>
      <c r="G14" s="80">
        <v>80.53</v>
      </c>
      <c r="H14" s="77">
        <v>1.1000000000000001</v>
      </c>
      <c r="I14" s="77">
        <v>75</v>
      </c>
      <c r="J14" s="79">
        <f t="shared" si="1"/>
        <v>3</v>
      </c>
      <c r="K14" s="80">
        <f t="shared" si="2"/>
        <v>220.71</v>
      </c>
      <c r="L14" s="77">
        <f t="shared" si="3"/>
        <v>5.1899999999999995</v>
      </c>
      <c r="M14" s="78">
        <f t="shared" si="4"/>
        <v>280</v>
      </c>
      <c r="O14" s="74" t="s">
        <v>40</v>
      </c>
      <c r="P14" s="79">
        <v>4</v>
      </c>
      <c r="Q14" s="80">
        <v>254.98000000000002</v>
      </c>
      <c r="R14" s="77">
        <v>11.6</v>
      </c>
      <c r="S14" s="77">
        <v>734</v>
      </c>
      <c r="T14" s="79">
        <v>1</v>
      </c>
      <c r="U14" s="80">
        <v>61.03</v>
      </c>
      <c r="V14" s="77">
        <v>22.1</v>
      </c>
      <c r="W14" s="77">
        <v>1140</v>
      </c>
      <c r="X14" s="79">
        <v>5</v>
      </c>
      <c r="Y14" s="80">
        <v>316.01</v>
      </c>
      <c r="Z14" s="77">
        <v>33.700000000000003</v>
      </c>
      <c r="AA14" s="78">
        <v>1874</v>
      </c>
      <c r="AC14" s="74" t="s">
        <v>40</v>
      </c>
      <c r="AD14" s="79">
        <v>2</v>
      </c>
      <c r="AE14" s="80">
        <v>149.38999999999999</v>
      </c>
      <c r="AF14" s="77">
        <v>9.8000000000000007</v>
      </c>
      <c r="AG14" s="77">
        <v>542</v>
      </c>
      <c r="AH14" s="79"/>
      <c r="AI14" s="80"/>
      <c r="AJ14" s="77"/>
      <c r="AK14" s="77"/>
      <c r="AL14" s="79">
        <v>2</v>
      </c>
      <c r="AM14" s="80">
        <v>149.38999999999999</v>
      </c>
      <c r="AN14" s="77">
        <v>9.8000000000000007</v>
      </c>
      <c r="AO14" s="78">
        <v>542</v>
      </c>
    </row>
    <row r="15" spans="1:41">
      <c r="A15" s="74" t="s">
        <v>41</v>
      </c>
      <c r="B15" s="79">
        <v>1</v>
      </c>
      <c r="C15" s="80">
        <v>123.38</v>
      </c>
      <c r="D15" s="77">
        <v>1.72</v>
      </c>
      <c r="E15" s="77">
        <v>31</v>
      </c>
      <c r="F15" s="79">
        <v>1</v>
      </c>
      <c r="G15" s="80">
        <v>326.30500000000001</v>
      </c>
      <c r="H15" s="77">
        <v>8.5000000000000006E-2</v>
      </c>
      <c r="I15" s="77">
        <v>4.5</v>
      </c>
      <c r="J15" s="79">
        <f t="shared" si="1"/>
        <v>2</v>
      </c>
      <c r="K15" s="80">
        <f t="shared" si="2"/>
        <v>449.685</v>
      </c>
      <c r="L15" s="77">
        <f t="shared" si="3"/>
        <v>1.8049999999999999</v>
      </c>
      <c r="M15" s="78">
        <f t="shared" si="4"/>
        <v>35.5</v>
      </c>
      <c r="O15" s="74" t="s">
        <v>41</v>
      </c>
      <c r="P15" s="79">
        <v>1</v>
      </c>
      <c r="Q15" s="80">
        <v>148.5</v>
      </c>
      <c r="R15" s="77">
        <v>1.2</v>
      </c>
      <c r="S15" s="77">
        <v>18</v>
      </c>
      <c r="T15" s="79">
        <v>2</v>
      </c>
      <c r="U15" s="80">
        <v>487.9</v>
      </c>
      <c r="V15" s="77">
        <v>1.4</v>
      </c>
      <c r="W15" s="77">
        <v>100</v>
      </c>
      <c r="X15" s="79">
        <v>3</v>
      </c>
      <c r="Y15" s="80">
        <v>636.4</v>
      </c>
      <c r="Z15" s="77">
        <v>2.5999999999999996</v>
      </c>
      <c r="AA15" s="78">
        <v>118</v>
      </c>
      <c r="AC15" s="74" t="s">
        <v>41</v>
      </c>
      <c r="AD15" s="79">
        <v>4</v>
      </c>
      <c r="AE15" s="80">
        <v>986.48220000000003</v>
      </c>
      <c r="AF15" s="77">
        <v>8.4</v>
      </c>
      <c r="AG15" s="77">
        <v>391</v>
      </c>
      <c r="AH15" s="79">
        <v>1</v>
      </c>
      <c r="AI15" s="80">
        <v>234.89</v>
      </c>
      <c r="AJ15" s="77">
        <v>0.5</v>
      </c>
      <c r="AK15" s="77">
        <v>28</v>
      </c>
      <c r="AL15" s="79">
        <v>5</v>
      </c>
      <c r="AM15" s="80">
        <v>1221.3722</v>
      </c>
      <c r="AN15" s="77">
        <v>8.9</v>
      </c>
      <c r="AO15" s="78">
        <v>419</v>
      </c>
    </row>
    <row r="16" spans="1:41" ht="15.75" thickBot="1">
      <c r="A16" s="74" t="s">
        <v>42</v>
      </c>
      <c r="B16" s="79"/>
      <c r="C16" s="80"/>
      <c r="D16" s="77"/>
      <c r="E16" s="77"/>
      <c r="F16" s="79">
        <v>6</v>
      </c>
      <c r="G16" s="80">
        <v>26572.07067267879</v>
      </c>
      <c r="H16" s="77">
        <v>18.900000000000002</v>
      </c>
      <c r="I16" s="77">
        <v>666</v>
      </c>
      <c r="J16" s="79">
        <f t="shared" si="1"/>
        <v>6</v>
      </c>
      <c r="K16" s="80">
        <f t="shared" si="2"/>
        <v>26572.07067267879</v>
      </c>
      <c r="L16" s="77">
        <f t="shared" si="3"/>
        <v>18.900000000000002</v>
      </c>
      <c r="M16" s="78">
        <f t="shared" si="4"/>
        <v>666</v>
      </c>
      <c r="O16" s="74" t="s">
        <v>42</v>
      </c>
      <c r="P16" s="79"/>
      <c r="Q16" s="80"/>
      <c r="R16" s="77"/>
      <c r="S16" s="77"/>
      <c r="T16" s="79">
        <v>9</v>
      </c>
      <c r="U16" s="80">
        <v>93690.379891879566</v>
      </c>
      <c r="V16" s="77">
        <v>41.545000000000002</v>
      </c>
      <c r="W16" s="77">
        <v>3003.15</v>
      </c>
      <c r="X16" s="79">
        <v>9</v>
      </c>
      <c r="Y16" s="80">
        <v>93690.379891879566</v>
      </c>
      <c r="Z16" s="77">
        <v>41.545000000000002</v>
      </c>
      <c r="AA16" s="78">
        <v>3003.15</v>
      </c>
      <c r="AC16" s="74" t="s">
        <v>42</v>
      </c>
      <c r="AD16" s="79"/>
      <c r="AE16" s="80"/>
      <c r="AF16" s="77"/>
      <c r="AG16" s="77"/>
      <c r="AH16" s="79">
        <v>4</v>
      </c>
      <c r="AI16" s="80">
        <v>27666.7709</v>
      </c>
      <c r="AJ16" s="77">
        <v>9.26</v>
      </c>
      <c r="AK16" s="77">
        <v>403.2</v>
      </c>
      <c r="AL16" s="79">
        <v>4</v>
      </c>
      <c r="AM16" s="80">
        <v>27666.7709</v>
      </c>
      <c r="AN16" s="77">
        <v>9.26</v>
      </c>
      <c r="AO16" s="78">
        <v>403.2</v>
      </c>
    </row>
    <row r="17" spans="1:41" ht="15.75" thickBot="1">
      <c r="A17" s="81" t="s">
        <v>3</v>
      </c>
      <c r="B17" s="82">
        <f>SUM(B7:B16)</f>
        <v>56</v>
      </c>
      <c r="C17" s="83">
        <f t="shared" ref="C17:M17" si="5">SUM(C7:C16)</f>
        <v>1084.9204285607084</v>
      </c>
      <c r="D17" s="84">
        <f t="shared" si="5"/>
        <v>84.333922192920397</v>
      </c>
      <c r="E17" s="84">
        <f t="shared" si="5"/>
        <v>5373.6406487854038</v>
      </c>
      <c r="F17" s="82">
        <f t="shared" si="5"/>
        <v>12</v>
      </c>
      <c r="G17" s="83">
        <f t="shared" si="5"/>
        <v>27000.895000821674</v>
      </c>
      <c r="H17" s="84">
        <f t="shared" si="5"/>
        <v>21.25607780707961</v>
      </c>
      <c r="I17" s="84">
        <f t="shared" si="5"/>
        <v>828.35935121459659</v>
      </c>
      <c r="J17" s="82">
        <f t="shared" si="5"/>
        <v>68</v>
      </c>
      <c r="K17" s="83">
        <f t="shared" si="5"/>
        <v>28085.815429382383</v>
      </c>
      <c r="L17" s="84">
        <f t="shared" si="5"/>
        <v>105.59</v>
      </c>
      <c r="M17" s="85">
        <f t="shared" si="5"/>
        <v>6202</v>
      </c>
      <c r="O17" s="81" t="s">
        <v>3</v>
      </c>
      <c r="P17" s="82">
        <v>66</v>
      </c>
      <c r="Q17" s="83">
        <v>1296.9469403599949</v>
      </c>
      <c r="R17" s="84">
        <v>124.71499999999999</v>
      </c>
      <c r="S17" s="84">
        <v>7563.5499999999993</v>
      </c>
      <c r="T17" s="82">
        <v>16</v>
      </c>
      <c r="U17" s="83">
        <v>94293.879891879566</v>
      </c>
      <c r="V17" s="84">
        <v>73.984999999999999</v>
      </c>
      <c r="W17" s="84">
        <v>4725.45</v>
      </c>
      <c r="X17" s="82">
        <v>82</v>
      </c>
      <c r="Y17" s="83">
        <v>95590.82683223956</v>
      </c>
      <c r="Z17" s="84">
        <v>198.7</v>
      </c>
      <c r="AA17" s="85">
        <v>12289</v>
      </c>
      <c r="AC17" s="81" t="s">
        <v>3</v>
      </c>
      <c r="AD17" s="82">
        <f>SUM(AD7:AD16)</f>
        <v>66</v>
      </c>
      <c r="AE17" s="83">
        <f t="shared" ref="AE17:AO17" si="6">SUM(AE7:AE16)</f>
        <v>2044.2919999999999</v>
      </c>
      <c r="AF17" s="84">
        <f t="shared" si="6"/>
        <v>118.34044999999999</v>
      </c>
      <c r="AG17" s="84">
        <f t="shared" si="6"/>
        <v>5584.8355000000001</v>
      </c>
      <c r="AH17" s="82">
        <f t="shared" si="6"/>
        <v>7</v>
      </c>
      <c r="AI17" s="83">
        <f t="shared" si="6"/>
        <v>27943.660899999999</v>
      </c>
      <c r="AJ17" s="84">
        <f t="shared" si="6"/>
        <v>11.76</v>
      </c>
      <c r="AK17" s="84">
        <f t="shared" si="6"/>
        <v>483.2</v>
      </c>
      <c r="AL17" s="82">
        <f t="shared" si="6"/>
        <v>73</v>
      </c>
      <c r="AM17" s="83">
        <f t="shared" si="6"/>
        <v>29987.9529</v>
      </c>
      <c r="AN17" s="84">
        <f t="shared" si="6"/>
        <v>130.10045</v>
      </c>
      <c r="AO17" s="85">
        <f t="shared" si="6"/>
        <v>6068.0355</v>
      </c>
    </row>
    <row r="18" spans="1:41" ht="15.75" thickBot="1">
      <c r="A18" s="86" t="s">
        <v>188</v>
      </c>
      <c r="B18" s="87">
        <f>P17</f>
        <v>66</v>
      </c>
      <c r="C18" s="88">
        <f t="shared" ref="C18:M18" si="7">Q17</f>
        <v>1296.9469403599949</v>
      </c>
      <c r="D18" s="89">
        <f t="shared" si="7"/>
        <v>124.71499999999999</v>
      </c>
      <c r="E18" s="89">
        <f t="shared" si="7"/>
        <v>7563.5499999999993</v>
      </c>
      <c r="F18" s="87">
        <f t="shared" si="7"/>
        <v>16</v>
      </c>
      <c r="G18" s="88">
        <f t="shared" si="7"/>
        <v>94293.879891879566</v>
      </c>
      <c r="H18" s="89">
        <f t="shared" si="7"/>
        <v>73.984999999999999</v>
      </c>
      <c r="I18" s="89">
        <f t="shared" si="7"/>
        <v>4725.45</v>
      </c>
      <c r="J18" s="87">
        <f t="shared" si="7"/>
        <v>82</v>
      </c>
      <c r="K18" s="88">
        <f t="shared" si="7"/>
        <v>95590.82683223956</v>
      </c>
      <c r="L18" s="89">
        <f t="shared" si="7"/>
        <v>198.7</v>
      </c>
      <c r="M18" s="90">
        <f t="shared" si="7"/>
        <v>12289</v>
      </c>
      <c r="O18" s="86" t="s">
        <v>43</v>
      </c>
      <c r="P18" s="87">
        <v>66</v>
      </c>
      <c r="Q18" s="88">
        <v>2044.2919999999999</v>
      </c>
      <c r="R18" s="89">
        <v>118.34044999999999</v>
      </c>
      <c r="S18" s="89">
        <v>5584.8355000000001</v>
      </c>
      <c r="T18" s="87">
        <v>7</v>
      </c>
      <c r="U18" s="88">
        <v>27943.660899999999</v>
      </c>
      <c r="V18" s="89">
        <v>11.76</v>
      </c>
      <c r="W18" s="89">
        <v>483.2</v>
      </c>
      <c r="X18" s="87">
        <v>73</v>
      </c>
      <c r="Y18" s="88">
        <v>29987.9529</v>
      </c>
      <c r="Z18" s="89">
        <v>130.10045</v>
      </c>
      <c r="AA18" s="90">
        <v>6068.0355</v>
      </c>
      <c r="AC18" s="93"/>
    </row>
    <row r="19" spans="1:41" ht="15.75" thickBot="1">
      <c r="A19" s="250" t="s">
        <v>45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2"/>
      <c r="O19" s="323" t="s">
        <v>45</v>
      </c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5"/>
      <c r="AC19" s="323" t="s">
        <v>45</v>
      </c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5"/>
    </row>
    <row r="20" spans="1:41">
      <c r="A20" s="74" t="s">
        <v>33</v>
      </c>
      <c r="B20" s="95" t="str">
        <f>IF(B7=0,"",B7*100/B$17)</f>
        <v/>
      </c>
      <c r="C20" s="96" t="str">
        <f t="shared" ref="C20:M20" si="8">IF(C7=0,"",C7*100/C$17)</f>
        <v/>
      </c>
      <c r="D20" s="97" t="str">
        <f t="shared" si="8"/>
        <v/>
      </c>
      <c r="E20" s="97" t="str">
        <f t="shared" si="8"/>
        <v/>
      </c>
      <c r="F20" s="95" t="str">
        <f t="shared" si="8"/>
        <v/>
      </c>
      <c r="G20" s="96" t="str">
        <f t="shared" si="8"/>
        <v/>
      </c>
      <c r="H20" s="97" t="str">
        <f t="shared" si="8"/>
        <v/>
      </c>
      <c r="I20" s="97" t="str">
        <f t="shared" si="8"/>
        <v/>
      </c>
      <c r="J20" s="95" t="str">
        <f t="shared" si="8"/>
        <v/>
      </c>
      <c r="K20" s="96" t="str">
        <f t="shared" si="8"/>
        <v/>
      </c>
      <c r="L20" s="97" t="str">
        <f t="shared" si="8"/>
        <v/>
      </c>
      <c r="M20" s="98" t="str">
        <f t="shared" si="8"/>
        <v/>
      </c>
      <c r="O20" s="74" t="s">
        <v>33</v>
      </c>
      <c r="P20" s="95"/>
      <c r="Q20" s="96"/>
      <c r="R20" s="97"/>
      <c r="S20" s="97"/>
      <c r="T20" s="95"/>
      <c r="U20" s="96"/>
      <c r="V20" s="97"/>
      <c r="W20" s="97"/>
      <c r="X20" s="95"/>
      <c r="Y20" s="96"/>
      <c r="Z20" s="97"/>
      <c r="AA20" s="98"/>
      <c r="AC20" s="74" t="s">
        <v>33</v>
      </c>
      <c r="AD20" s="95">
        <f>AD7*100/AD$17</f>
        <v>4.5454545454545459</v>
      </c>
      <c r="AE20" s="96">
        <f t="shared" ref="AE20:AO20" si="9">AE7*100/AE$17</f>
        <v>5.9702821319067921E-2</v>
      </c>
      <c r="AF20" s="97">
        <f t="shared" si="9"/>
        <v>0.20290610691441516</v>
      </c>
      <c r="AG20" s="97">
        <f t="shared" si="9"/>
        <v>0.2830504139289331</v>
      </c>
      <c r="AH20" s="95">
        <f t="shared" si="9"/>
        <v>0</v>
      </c>
      <c r="AI20" s="96">
        <f t="shared" si="9"/>
        <v>0</v>
      </c>
      <c r="AJ20" s="97">
        <f t="shared" si="9"/>
        <v>0</v>
      </c>
      <c r="AK20" s="97">
        <f t="shared" si="9"/>
        <v>0</v>
      </c>
      <c r="AL20" s="95">
        <f t="shared" si="9"/>
        <v>4.1095890410958908</v>
      </c>
      <c r="AM20" s="96">
        <f t="shared" si="9"/>
        <v>4.0699677102667454E-3</v>
      </c>
      <c r="AN20" s="97">
        <f t="shared" si="9"/>
        <v>0.18456508028988372</v>
      </c>
      <c r="AO20" s="98">
        <f t="shared" si="9"/>
        <v>0.26051100063603783</v>
      </c>
    </row>
    <row r="21" spans="1:41">
      <c r="A21" s="74" t="s">
        <v>34</v>
      </c>
      <c r="B21" s="99">
        <f t="shared" ref="B21:M21" si="10">IF(B8=0,"",B8*100/B$17)</f>
        <v>1.7857142857142858</v>
      </c>
      <c r="C21" s="100">
        <f t="shared" si="10"/>
        <v>7.0136988091463612E-2</v>
      </c>
      <c r="D21" s="97">
        <f t="shared" si="10"/>
        <v>8.0560968231484661E-2</v>
      </c>
      <c r="E21" s="97">
        <f t="shared" si="10"/>
        <v>0.17226413452791159</v>
      </c>
      <c r="F21" s="99">
        <f t="shared" si="10"/>
        <v>16.666666666666668</v>
      </c>
      <c r="G21" s="100">
        <f t="shared" si="10"/>
        <v>6.1604362487830281E-3</v>
      </c>
      <c r="H21" s="97">
        <f t="shared" si="10"/>
        <v>0.54080839689360971</v>
      </c>
      <c r="I21" s="97">
        <f t="shared" si="10"/>
        <v>1.8907943194276839</v>
      </c>
      <c r="J21" s="99">
        <f t="shared" si="10"/>
        <v>4.4117647058823533</v>
      </c>
      <c r="K21" s="100">
        <f t="shared" si="10"/>
        <v>8.631771582361546E-3</v>
      </c>
      <c r="L21" s="97">
        <f t="shared" si="10"/>
        <v>0.17321230978040456</v>
      </c>
      <c r="M21" s="98">
        <f t="shared" si="10"/>
        <v>0.40179663194911069</v>
      </c>
      <c r="O21" s="74" t="s">
        <v>34</v>
      </c>
      <c r="P21" s="99">
        <f t="shared" ref="P21:AA30" si="11">P8*100/P$17</f>
        <v>1.5151515151515151</v>
      </c>
      <c r="Q21" s="100">
        <f t="shared" si="11"/>
        <v>6.2068846068333017E-2</v>
      </c>
      <c r="R21" s="97">
        <f t="shared" si="11"/>
        <v>0.64146253457883984</v>
      </c>
      <c r="S21" s="97">
        <f t="shared" si="11"/>
        <v>0.39663914431715269</v>
      </c>
      <c r="T21" s="99"/>
      <c r="U21" s="100"/>
      <c r="V21" s="97"/>
      <c r="W21" s="97"/>
      <c r="X21" s="99">
        <f t="shared" si="11"/>
        <v>1.2195121951219512</v>
      </c>
      <c r="Y21" s="100">
        <f t="shared" si="11"/>
        <v>8.4213101473927271E-4</v>
      </c>
      <c r="Z21" s="97">
        <f t="shared" si="11"/>
        <v>0.40261701056869653</v>
      </c>
      <c r="AA21" s="98">
        <f t="shared" si="11"/>
        <v>0.24412075840182276</v>
      </c>
      <c r="AC21" s="74" t="s">
        <v>34</v>
      </c>
      <c r="AD21" s="99"/>
      <c r="AE21" s="100"/>
      <c r="AF21" s="97"/>
      <c r="AG21" s="97"/>
      <c r="AH21" s="99"/>
      <c r="AI21" s="100"/>
      <c r="AJ21" s="97"/>
      <c r="AK21" s="97"/>
      <c r="AL21" s="99"/>
      <c r="AM21" s="100"/>
      <c r="AN21" s="97"/>
      <c r="AO21" s="98"/>
    </row>
    <row r="22" spans="1:41">
      <c r="A22" s="74" t="s">
        <v>35</v>
      </c>
      <c r="B22" s="99">
        <f t="shared" ref="B22:M22" si="12">IF(B9=0,"",B9*100/B$17)</f>
        <v>7.1428571428571432</v>
      </c>
      <c r="C22" s="100">
        <f t="shared" si="12"/>
        <v>0.53064852834376974</v>
      </c>
      <c r="D22" s="97">
        <f t="shared" si="12"/>
        <v>0.4647357041376991</v>
      </c>
      <c r="E22" s="97">
        <f t="shared" si="12"/>
        <v>0.9937479106192314</v>
      </c>
      <c r="F22" s="99" t="str">
        <f t="shared" si="12"/>
        <v/>
      </c>
      <c r="G22" s="100" t="str">
        <f t="shared" si="12"/>
        <v/>
      </c>
      <c r="H22" s="97" t="str">
        <f t="shared" si="12"/>
        <v/>
      </c>
      <c r="I22" s="97" t="str">
        <f t="shared" si="12"/>
        <v/>
      </c>
      <c r="J22" s="99">
        <f t="shared" si="12"/>
        <v>5.882352941176471</v>
      </c>
      <c r="K22" s="100">
        <f t="shared" si="12"/>
        <v>2.0498298517747256E-2</v>
      </c>
      <c r="L22" s="97">
        <f t="shared" si="12"/>
        <v>0.37118083827086645</v>
      </c>
      <c r="M22" s="98">
        <f t="shared" si="12"/>
        <v>0.86101969802468015</v>
      </c>
      <c r="O22" s="74" t="s">
        <v>35</v>
      </c>
      <c r="P22" s="99">
        <f t="shared" si="11"/>
        <v>1.5151515151515151</v>
      </c>
      <c r="Q22" s="100">
        <f t="shared" si="11"/>
        <v>0.11180102707960606</v>
      </c>
      <c r="R22" s="97">
        <f t="shared" si="11"/>
        <v>0.60137112616766231</v>
      </c>
      <c r="S22" s="97">
        <f t="shared" si="11"/>
        <v>0.58173741166515724</v>
      </c>
      <c r="T22" s="99"/>
      <c r="U22" s="100"/>
      <c r="V22" s="97"/>
      <c r="W22" s="97"/>
      <c r="X22" s="99">
        <f t="shared" si="11"/>
        <v>1.2195121951219512</v>
      </c>
      <c r="Y22" s="100">
        <f t="shared" si="11"/>
        <v>1.516881952014839E-3</v>
      </c>
      <c r="Z22" s="97">
        <f t="shared" si="11"/>
        <v>0.37745344740815301</v>
      </c>
      <c r="AA22" s="98">
        <f t="shared" si="11"/>
        <v>0.35804377898934003</v>
      </c>
      <c r="AC22" s="74" t="s">
        <v>35</v>
      </c>
      <c r="AD22" s="99"/>
      <c r="AE22" s="100"/>
      <c r="AF22" s="97"/>
      <c r="AG22" s="97"/>
      <c r="AH22" s="99"/>
      <c r="AI22" s="100"/>
      <c r="AJ22" s="97"/>
      <c r="AK22" s="97"/>
      <c r="AL22" s="99"/>
      <c r="AM22" s="100"/>
      <c r="AN22" s="97"/>
      <c r="AO22" s="98"/>
    </row>
    <row r="23" spans="1:41">
      <c r="A23" s="74" t="s">
        <v>36</v>
      </c>
      <c r="B23" s="99">
        <f t="shared" ref="B23:M23" si="13">IF(B10=0,"",B10*100/B$17)</f>
        <v>19.642857142857142</v>
      </c>
      <c r="C23" s="100">
        <f t="shared" si="13"/>
        <v>3.4464632406888351</v>
      </c>
      <c r="D23" s="97">
        <f t="shared" si="13"/>
        <v>4.3980548100671006</v>
      </c>
      <c r="E23" s="97">
        <f t="shared" si="13"/>
        <v>4.6241155261062472</v>
      </c>
      <c r="F23" s="99" t="str">
        <f t="shared" si="13"/>
        <v/>
      </c>
      <c r="G23" s="100" t="str">
        <f t="shared" si="13"/>
        <v/>
      </c>
      <c r="H23" s="97" t="str">
        <f t="shared" si="13"/>
        <v/>
      </c>
      <c r="I23" s="97" t="str">
        <f t="shared" si="13"/>
        <v/>
      </c>
      <c r="J23" s="99">
        <f t="shared" si="13"/>
        <v>16.176470588235293</v>
      </c>
      <c r="K23" s="100">
        <f t="shared" si="13"/>
        <v>0.13313262652132596</v>
      </c>
      <c r="L23" s="97">
        <f t="shared" si="13"/>
        <v>3.5126926049095384</v>
      </c>
      <c r="M23" s="98">
        <f t="shared" si="13"/>
        <v>4.0065035723579863</v>
      </c>
      <c r="O23" s="74" t="s">
        <v>36</v>
      </c>
      <c r="P23" s="99">
        <f t="shared" si="11"/>
        <v>13.636363636363637</v>
      </c>
      <c r="Q23" s="100">
        <f t="shared" si="11"/>
        <v>2.4858380089975856</v>
      </c>
      <c r="R23" s="97">
        <f t="shared" si="11"/>
        <v>8.0984644990578527</v>
      </c>
      <c r="S23" s="97">
        <f t="shared" si="11"/>
        <v>8.3690859450919213</v>
      </c>
      <c r="T23" s="99">
        <f t="shared" si="11"/>
        <v>6.25</v>
      </c>
      <c r="U23" s="100">
        <f t="shared" si="11"/>
        <v>3.9239025949961339E-3</v>
      </c>
      <c r="V23" s="97">
        <f t="shared" si="11"/>
        <v>3.6493883895384198</v>
      </c>
      <c r="W23" s="97">
        <f t="shared" si="11"/>
        <v>2.6452507168629444</v>
      </c>
      <c r="X23" s="99">
        <f t="shared" si="11"/>
        <v>12.195121951219512</v>
      </c>
      <c r="Y23" s="100">
        <f t="shared" si="11"/>
        <v>3.7597749900285048E-2</v>
      </c>
      <c r="Z23" s="97">
        <f t="shared" si="11"/>
        <v>6.4418721690991445</v>
      </c>
      <c r="AA23" s="98">
        <f t="shared" si="11"/>
        <v>6.1681178289527221</v>
      </c>
      <c r="AC23" s="74" t="s">
        <v>36</v>
      </c>
      <c r="AD23" s="99">
        <f t="shared" ref="AD23:AO30" si="14">AD10*100/AD$17</f>
        <v>6.0606060606060606</v>
      </c>
      <c r="AE23" s="100">
        <f t="shared" si="14"/>
        <v>0.70930180228656181</v>
      </c>
      <c r="AF23" s="97">
        <f t="shared" si="14"/>
        <v>1.2677153078258532</v>
      </c>
      <c r="AG23" s="97">
        <f t="shared" si="14"/>
        <v>1.8625150194665536</v>
      </c>
      <c r="AH23" s="99">
        <f t="shared" si="14"/>
        <v>0</v>
      </c>
      <c r="AI23" s="100">
        <f t="shared" si="14"/>
        <v>0</v>
      </c>
      <c r="AJ23" s="97">
        <f t="shared" si="14"/>
        <v>0</v>
      </c>
      <c r="AK23" s="97">
        <f t="shared" si="14"/>
        <v>0</v>
      </c>
      <c r="AL23" s="99">
        <f t="shared" si="14"/>
        <v>5.4794520547945202</v>
      </c>
      <c r="AM23" s="100">
        <f t="shared" si="14"/>
        <v>4.835341728177784E-2</v>
      </c>
      <c r="AN23" s="97">
        <f t="shared" si="14"/>
        <v>1.1531243742815644</v>
      </c>
      <c r="AO23" s="98">
        <f t="shared" si="14"/>
        <v>1.714202232336973</v>
      </c>
    </row>
    <row r="24" spans="1:41">
      <c r="A24" s="74" t="s">
        <v>37</v>
      </c>
      <c r="B24" s="99">
        <f t="shared" ref="B24:M24" si="15">IF(B11=0,"",B11*100/B$17)</f>
        <v>19.642857142857142</v>
      </c>
      <c r="C24" s="100">
        <f t="shared" si="15"/>
        <v>8.8006454193757726</v>
      </c>
      <c r="D24" s="97">
        <f t="shared" si="15"/>
        <v>13.873420915056389</v>
      </c>
      <c r="E24" s="97">
        <f t="shared" si="15"/>
        <v>12.793933292792747</v>
      </c>
      <c r="F24" s="99">
        <f t="shared" si="15"/>
        <v>8.3333333333333339</v>
      </c>
      <c r="G24" s="100">
        <f t="shared" si="15"/>
        <v>2.8095199138870208E-2</v>
      </c>
      <c r="H24" s="97">
        <f t="shared" si="15"/>
        <v>7.5851968528796387E-2</v>
      </c>
      <c r="I24" s="97">
        <f t="shared" si="15"/>
        <v>0.26519645781289519</v>
      </c>
      <c r="J24" s="99">
        <f t="shared" si="15"/>
        <v>17.647058823529413</v>
      </c>
      <c r="K24" s="100">
        <f t="shared" si="15"/>
        <v>0.36696800019533754</v>
      </c>
      <c r="L24" s="97">
        <f t="shared" si="15"/>
        <v>11.095864337009832</v>
      </c>
      <c r="M24" s="98">
        <f t="shared" si="15"/>
        <v>11.120554331786247</v>
      </c>
      <c r="O24" s="74" t="s">
        <v>37</v>
      </c>
      <c r="P24" s="99">
        <f t="shared" si="11"/>
        <v>25.757575757575758</v>
      </c>
      <c r="Q24" s="100">
        <f t="shared" si="11"/>
        <v>9.4873110719857277</v>
      </c>
      <c r="R24" s="97">
        <f t="shared" si="11"/>
        <v>18.398749148057572</v>
      </c>
      <c r="S24" s="97">
        <f t="shared" si="11"/>
        <v>17.49469495144476</v>
      </c>
      <c r="T24" s="99">
        <f t="shared" si="11"/>
        <v>6.25</v>
      </c>
      <c r="U24" s="100">
        <f t="shared" si="11"/>
        <v>5.3768070693595675E-3</v>
      </c>
      <c r="V24" s="97">
        <f t="shared" si="11"/>
        <v>0.32439007907008177</v>
      </c>
      <c r="W24" s="97">
        <f t="shared" si="11"/>
        <v>0.33435969061147619</v>
      </c>
      <c r="X24" s="99">
        <f t="shared" si="11"/>
        <v>21.951219512195124</v>
      </c>
      <c r="Y24" s="100">
        <f t="shared" si="11"/>
        <v>0.13402477509206451</v>
      </c>
      <c r="Z24" s="97">
        <f t="shared" si="11"/>
        <v>11.668847508807245</v>
      </c>
      <c r="AA24" s="98">
        <f t="shared" si="11"/>
        <v>10.896085930506958</v>
      </c>
      <c r="AC24" s="74" t="s">
        <v>37</v>
      </c>
      <c r="AD24" s="99">
        <f t="shared" si="14"/>
        <v>27.272727272727273</v>
      </c>
      <c r="AE24" s="100">
        <f t="shared" si="14"/>
        <v>6.3065941656084368</v>
      </c>
      <c r="AF24" s="97">
        <f t="shared" si="14"/>
        <v>21.428277482466896</v>
      </c>
      <c r="AG24" s="97">
        <f t="shared" si="14"/>
        <v>23.43846295920444</v>
      </c>
      <c r="AH24" s="99">
        <f t="shared" si="14"/>
        <v>0</v>
      </c>
      <c r="AI24" s="100">
        <f t="shared" si="14"/>
        <v>0</v>
      </c>
      <c r="AJ24" s="97">
        <f t="shared" si="14"/>
        <v>0</v>
      </c>
      <c r="AK24" s="97">
        <f t="shared" si="14"/>
        <v>0</v>
      </c>
      <c r="AL24" s="99">
        <f t="shared" si="14"/>
        <v>24.657534246575342</v>
      </c>
      <c r="AM24" s="100">
        <f t="shared" si="14"/>
        <v>0.42992331097065323</v>
      </c>
      <c r="AN24" s="97">
        <f t="shared" si="14"/>
        <v>19.491339192139609</v>
      </c>
      <c r="AO24" s="98">
        <f t="shared" si="14"/>
        <v>21.572049141769195</v>
      </c>
    </row>
    <row r="25" spans="1:41">
      <c r="A25" s="74" t="s">
        <v>38</v>
      </c>
      <c r="B25" s="99">
        <f t="shared" ref="B25:M25" si="16">IF(B12=0,"",B12*100/B$17)</f>
        <v>21.428571428571427</v>
      </c>
      <c r="C25" s="100">
        <f t="shared" si="16"/>
        <v>16.839483817478602</v>
      </c>
      <c r="D25" s="97">
        <f t="shared" si="16"/>
        <v>24.764649214611339</v>
      </c>
      <c r="E25" s="97">
        <f t="shared" si="16"/>
        <v>21.103011424039238</v>
      </c>
      <c r="F25" s="99">
        <f t="shared" si="16"/>
        <v>8.3333333333333339</v>
      </c>
      <c r="G25" s="100">
        <f t="shared" si="16"/>
        <v>4.7183621134085758E-2</v>
      </c>
      <c r="H25" s="97">
        <f t="shared" si="16"/>
        <v>4.8927182589330505</v>
      </c>
      <c r="I25" s="97">
        <f t="shared" si="16"/>
        <v>7.8468360265013724</v>
      </c>
      <c r="J25" s="99">
        <f t="shared" si="16"/>
        <v>19.117647058823529</v>
      </c>
      <c r="K25" s="100">
        <f t="shared" si="16"/>
        <v>0.69584947779562367</v>
      </c>
      <c r="L25" s="97">
        <f t="shared" si="16"/>
        <v>20.764276920162892</v>
      </c>
      <c r="M25" s="98">
        <f t="shared" si="16"/>
        <v>19.332473395678814</v>
      </c>
      <c r="O25" s="74" t="s">
        <v>38</v>
      </c>
      <c r="P25" s="99">
        <f t="shared" si="11"/>
        <v>30.303030303030305</v>
      </c>
      <c r="Q25" s="100">
        <f t="shared" si="11"/>
        <v>22.321001783549182</v>
      </c>
      <c r="R25" s="97">
        <f t="shared" si="11"/>
        <v>39.625546245439587</v>
      </c>
      <c r="S25" s="97">
        <f t="shared" si="11"/>
        <v>42.735620178355404</v>
      </c>
      <c r="T25" s="99">
        <f t="shared" si="11"/>
        <v>6.25</v>
      </c>
      <c r="U25" s="100">
        <f t="shared" si="11"/>
        <v>1.6225867487416445E-2</v>
      </c>
      <c r="V25" s="97">
        <f t="shared" si="11"/>
        <v>5.2713387848888287</v>
      </c>
      <c r="W25" s="97">
        <f t="shared" si="11"/>
        <v>5.3222444423282438</v>
      </c>
      <c r="X25" s="99">
        <f t="shared" si="11"/>
        <v>25.609756097560975</v>
      </c>
      <c r="Y25" s="100">
        <f t="shared" si="11"/>
        <v>0.31885020748313592</v>
      </c>
      <c r="Z25" s="97">
        <f t="shared" si="11"/>
        <v>26.833920483140403</v>
      </c>
      <c r="AA25" s="98">
        <f t="shared" si="11"/>
        <v>28.34917405810074</v>
      </c>
      <c r="AC25" s="74" t="s">
        <v>38</v>
      </c>
      <c r="AD25" s="99">
        <f t="shared" si="14"/>
        <v>30.303030303030305</v>
      </c>
      <c r="AE25" s="100">
        <f t="shared" si="14"/>
        <v>14.316800144010738</v>
      </c>
      <c r="AF25" s="97">
        <f t="shared" si="14"/>
        <v>37.448556262883912</v>
      </c>
      <c r="AG25" s="97">
        <f t="shared" si="14"/>
        <v>34.969867957614866</v>
      </c>
      <c r="AH25" s="99">
        <f t="shared" si="14"/>
        <v>14.285714285714286</v>
      </c>
      <c r="AI25" s="100">
        <f t="shared" si="14"/>
        <v>5.2247985875036151E-2</v>
      </c>
      <c r="AJ25" s="97">
        <f t="shared" si="14"/>
        <v>6.8027210884353746</v>
      </c>
      <c r="AK25" s="97">
        <f t="shared" si="14"/>
        <v>7.2433774834437088</v>
      </c>
      <c r="AL25" s="99">
        <f t="shared" si="14"/>
        <v>28.767123287671232</v>
      </c>
      <c r="AM25" s="100">
        <f t="shared" si="14"/>
        <v>1.0246688095871992</v>
      </c>
      <c r="AN25" s="97">
        <f t="shared" si="14"/>
        <v>34.678427322887806</v>
      </c>
      <c r="AO25" s="98">
        <f t="shared" si="14"/>
        <v>32.761996860433662</v>
      </c>
    </row>
    <row r="26" spans="1:41">
      <c r="A26" s="74" t="s">
        <v>39</v>
      </c>
      <c r="B26" s="99">
        <f t="shared" ref="B26:M26" si="17">IF(B13=0,"",B13*100/B$17)</f>
        <v>25</v>
      </c>
      <c r="C26" s="100">
        <f t="shared" si="17"/>
        <v>46.019596170970452</v>
      </c>
      <c r="D26" s="97">
        <f t="shared" si="17"/>
        <v>49.529298429222678</v>
      </c>
      <c r="E26" s="97">
        <f t="shared" si="17"/>
        <v>55.921119337952305</v>
      </c>
      <c r="F26" s="99" t="str">
        <f t="shared" si="17"/>
        <v/>
      </c>
      <c r="G26" s="100" t="str">
        <f t="shared" si="17"/>
        <v/>
      </c>
      <c r="H26" s="97" t="str">
        <f t="shared" si="17"/>
        <v/>
      </c>
      <c r="I26" s="97" t="str">
        <f t="shared" si="17"/>
        <v/>
      </c>
      <c r="J26" s="99">
        <f t="shared" si="17"/>
        <v>20.588235294117649</v>
      </c>
      <c r="K26" s="100">
        <f t="shared" si="17"/>
        <v>1.7776802715782116</v>
      </c>
      <c r="L26" s="97">
        <f t="shared" si="17"/>
        <v>39.558670328629603</v>
      </c>
      <c r="M26" s="98">
        <f t="shared" si="17"/>
        <v>48.452112221863914</v>
      </c>
      <c r="O26" s="74" t="s">
        <v>39</v>
      </c>
      <c r="P26" s="99">
        <f t="shared" si="11"/>
        <v>19.696969696969695</v>
      </c>
      <c r="Q26" s="100">
        <f t="shared" si="11"/>
        <v>34.421994154678565</v>
      </c>
      <c r="R26" s="97">
        <f t="shared" si="11"/>
        <v>22.371005893437037</v>
      </c>
      <c r="S26" s="97">
        <f t="shared" si="11"/>
        <v>20.47980115157565</v>
      </c>
      <c r="T26" s="99">
        <f t="shared" si="11"/>
        <v>6.25</v>
      </c>
      <c r="U26" s="100">
        <f t="shared" si="11"/>
        <v>3.2345683553346508E-2</v>
      </c>
      <c r="V26" s="97">
        <f t="shared" si="11"/>
        <v>2.8384131918632156</v>
      </c>
      <c r="W26" s="97">
        <f t="shared" si="11"/>
        <v>1.9045805161413198</v>
      </c>
      <c r="X26" s="99">
        <f t="shared" si="11"/>
        <v>17.073170731707318</v>
      </c>
      <c r="Y26" s="100">
        <f t="shared" si="11"/>
        <v>0.49893385778220495</v>
      </c>
      <c r="Z26" s="97">
        <f t="shared" si="11"/>
        <v>15.098137896326122</v>
      </c>
      <c r="AA26" s="98">
        <f t="shared" si="11"/>
        <v>13.337130767352917</v>
      </c>
      <c r="AC26" s="74" t="s">
        <v>39</v>
      </c>
      <c r="AD26" s="99">
        <f t="shared" si="14"/>
        <v>22.727272727272727</v>
      </c>
      <c r="AE26" s="100">
        <f t="shared" si="14"/>
        <v>23.044491687097533</v>
      </c>
      <c r="AF26" s="97">
        <f t="shared" si="14"/>
        <v>24.273188077280423</v>
      </c>
      <c r="AG26" s="97">
        <f t="shared" si="14"/>
        <v>22.740150538005999</v>
      </c>
      <c r="AH26" s="99">
        <f t="shared" si="14"/>
        <v>14.285714285714286</v>
      </c>
      <c r="AI26" s="100">
        <f t="shared" si="14"/>
        <v>9.805443924493086E-2</v>
      </c>
      <c r="AJ26" s="97">
        <f t="shared" si="14"/>
        <v>10.204081632653061</v>
      </c>
      <c r="AK26" s="97">
        <f t="shared" si="14"/>
        <v>3.5182119205298013</v>
      </c>
      <c r="AL26" s="99">
        <f t="shared" si="14"/>
        <v>21.917808219178081</v>
      </c>
      <c r="AM26" s="100">
        <f t="shared" si="14"/>
        <v>1.6623232057964181</v>
      </c>
      <c r="AN26" s="97">
        <f t="shared" si="14"/>
        <v>23.00145771978498</v>
      </c>
      <c r="AO26" s="98">
        <f t="shared" si="14"/>
        <v>21.209500175139056</v>
      </c>
    </row>
    <row r="27" spans="1:41">
      <c r="A27" s="74" t="s">
        <v>40</v>
      </c>
      <c r="B27" s="99">
        <f t="shared" ref="B27:M27" si="18">IF(B14=0,"",B14*100/B$17)</f>
        <v>3.5714285714285716</v>
      </c>
      <c r="C27" s="100">
        <f t="shared" si="18"/>
        <v>12.920763247675911</v>
      </c>
      <c r="D27" s="97">
        <f t="shared" si="18"/>
        <v>4.8497685079128745</v>
      </c>
      <c r="E27" s="97">
        <f t="shared" si="18"/>
        <v>3.8149182909418378</v>
      </c>
      <c r="F27" s="99">
        <f t="shared" si="18"/>
        <v>8.3333333333333339</v>
      </c>
      <c r="G27" s="100">
        <f t="shared" si="18"/>
        <v>0.29824937283578695</v>
      </c>
      <c r="H27" s="97">
        <f t="shared" si="18"/>
        <v>5.1749904661791888</v>
      </c>
      <c r="I27" s="97">
        <f t="shared" si="18"/>
        <v>9.0540415690400451</v>
      </c>
      <c r="J27" s="99">
        <f t="shared" si="18"/>
        <v>4.4117647058823533</v>
      </c>
      <c r="K27" s="100">
        <f t="shared" si="18"/>
        <v>0.78584152400681606</v>
      </c>
      <c r="L27" s="97">
        <f t="shared" si="18"/>
        <v>4.9152381854342266</v>
      </c>
      <c r="M27" s="98">
        <f t="shared" si="18"/>
        <v>4.5146726862302486</v>
      </c>
      <c r="O27" s="74" t="s">
        <v>40</v>
      </c>
      <c r="P27" s="99">
        <f t="shared" si="11"/>
        <v>6.0606060606060606</v>
      </c>
      <c r="Q27" s="100">
        <f t="shared" si="11"/>
        <v>19.660017851557207</v>
      </c>
      <c r="R27" s="97">
        <f t="shared" si="11"/>
        <v>9.3012067513931775</v>
      </c>
      <c r="S27" s="97">
        <f t="shared" si="11"/>
        <v>9.7044377309596701</v>
      </c>
      <c r="T27" s="99">
        <f t="shared" si="11"/>
        <v>6.25</v>
      </c>
      <c r="U27" s="100">
        <f t="shared" si="11"/>
        <v>6.472318253313894E-2</v>
      </c>
      <c r="V27" s="97">
        <f t="shared" si="11"/>
        <v>29.870919781036697</v>
      </c>
      <c r="W27" s="97">
        <f t="shared" si="11"/>
        <v>24.124686537790051</v>
      </c>
      <c r="X27" s="99">
        <f t="shared" si="11"/>
        <v>6.0975609756097562</v>
      </c>
      <c r="Y27" s="100">
        <f t="shared" si="11"/>
        <v>0.33058611424566159</v>
      </c>
      <c r="Z27" s="97">
        <f t="shared" si="11"/>
        <v>16.960241570206346</v>
      </c>
      <c r="AA27" s="98">
        <f t="shared" si="11"/>
        <v>15.249410041500528</v>
      </c>
      <c r="AC27" s="74" t="s">
        <v>40</v>
      </c>
      <c r="AD27" s="99">
        <f t="shared" si="14"/>
        <v>3.0303030303030303</v>
      </c>
      <c r="AE27" s="100">
        <f t="shared" si="14"/>
        <v>7.3076644628066827</v>
      </c>
      <c r="AF27" s="97">
        <f t="shared" si="14"/>
        <v>8.2811921029538098</v>
      </c>
      <c r="AG27" s="97">
        <f t="shared" si="14"/>
        <v>9.7048516469285442</v>
      </c>
      <c r="AH27" s="99">
        <f t="shared" si="14"/>
        <v>0</v>
      </c>
      <c r="AI27" s="100">
        <f t="shared" si="14"/>
        <v>0</v>
      </c>
      <c r="AJ27" s="97">
        <f t="shared" si="14"/>
        <v>0</v>
      </c>
      <c r="AK27" s="97">
        <f t="shared" si="14"/>
        <v>0</v>
      </c>
      <c r="AL27" s="99">
        <f t="shared" si="14"/>
        <v>2.7397260273972601</v>
      </c>
      <c r="AM27" s="100">
        <f t="shared" si="14"/>
        <v>0.49816671547459973</v>
      </c>
      <c r="AN27" s="97">
        <f t="shared" si="14"/>
        <v>7.5326411246079488</v>
      </c>
      <c r="AO27" s="98">
        <f t="shared" si="14"/>
        <v>8.9320505788075888</v>
      </c>
    </row>
    <row r="28" spans="1:41">
      <c r="A28" s="74" t="s">
        <v>41</v>
      </c>
      <c r="B28" s="99">
        <f t="shared" ref="B28:M28" si="19">IF(B15=0,"",B15*100/B$17)</f>
        <v>1.7857142857142858</v>
      </c>
      <c r="C28" s="100">
        <f t="shared" si="19"/>
        <v>11.372262587375188</v>
      </c>
      <c r="D28" s="97">
        <f t="shared" si="19"/>
        <v>2.0395114507604264</v>
      </c>
      <c r="E28" s="97">
        <f t="shared" si="19"/>
        <v>0.57689008302047295</v>
      </c>
      <c r="F28" s="99">
        <f t="shared" si="19"/>
        <v>8.3333333333333339</v>
      </c>
      <c r="G28" s="100">
        <f t="shared" si="19"/>
        <v>1.2084969775634107</v>
      </c>
      <c r="H28" s="97">
        <f t="shared" si="19"/>
        <v>0.39988562693202817</v>
      </c>
      <c r="I28" s="97">
        <f t="shared" si="19"/>
        <v>0.54324249414240267</v>
      </c>
      <c r="J28" s="99">
        <f t="shared" si="19"/>
        <v>2.9411764705882355</v>
      </c>
      <c r="K28" s="100">
        <f t="shared" si="19"/>
        <v>1.6011107141634049</v>
      </c>
      <c r="L28" s="97">
        <f t="shared" si="19"/>
        <v>1.7094421820248129</v>
      </c>
      <c r="M28" s="98">
        <f t="shared" si="19"/>
        <v>0.57239600128990653</v>
      </c>
      <c r="O28" s="74" t="s">
        <v>41</v>
      </c>
      <c r="P28" s="99">
        <f t="shared" si="11"/>
        <v>1.5151515151515151</v>
      </c>
      <c r="Q28" s="100">
        <f t="shared" si="11"/>
        <v>11.449967256083792</v>
      </c>
      <c r="R28" s="97">
        <f t="shared" si="11"/>
        <v>0.96219380186825976</v>
      </c>
      <c r="S28" s="97">
        <f t="shared" si="11"/>
        <v>0.23798348659029162</v>
      </c>
      <c r="T28" s="99">
        <f t="shared" si="11"/>
        <v>12.5</v>
      </c>
      <c r="U28" s="100">
        <f t="shared" si="11"/>
        <v>0.51742488543205778</v>
      </c>
      <c r="V28" s="97">
        <f t="shared" si="11"/>
        <v>1.8922754612421437</v>
      </c>
      <c r="W28" s="97">
        <f t="shared" si="11"/>
        <v>2.1162005734903553</v>
      </c>
      <c r="X28" s="99">
        <f t="shared" si="11"/>
        <v>3.6585365853658538</v>
      </c>
      <c r="Y28" s="100">
        <f t="shared" si="11"/>
        <v>0.66575425811189215</v>
      </c>
      <c r="Z28" s="97">
        <f t="shared" si="11"/>
        <v>1.3085052843482634</v>
      </c>
      <c r="AA28" s="98">
        <f t="shared" si="11"/>
        <v>0.96020831638050286</v>
      </c>
      <c r="AC28" s="74" t="s">
        <v>41</v>
      </c>
      <c r="AD28" s="99">
        <f t="shared" si="14"/>
        <v>6.0606060606060606</v>
      </c>
      <c r="AE28" s="100">
        <f t="shared" si="14"/>
        <v>48.255444916870978</v>
      </c>
      <c r="AF28" s="97">
        <f t="shared" si="14"/>
        <v>7.0981646596746932</v>
      </c>
      <c r="AG28" s="97">
        <f t="shared" si="14"/>
        <v>7.0011014648506658</v>
      </c>
      <c r="AH28" s="99">
        <f t="shared" si="14"/>
        <v>14.285714285714286</v>
      </c>
      <c r="AI28" s="100">
        <f t="shared" si="14"/>
        <v>0.84058420562926317</v>
      </c>
      <c r="AJ28" s="97">
        <f t="shared" si="14"/>
        <v>4.2517006802721093</v>
      </c>
      <c r="AK28" s="97">
        <f t="shared" si="14"/>
        <v>5.7947019867549674</v>
      </c>
      <c r="AL28" s="99">
        <f t="shared" si="14"/>
        <v>6.8493150684931505</v>
      </c>
      <c r="AM28" s="100">
        <f t="shared" si="14"/>
        <v>4.0728762115669452</v>
      </c>
      <c r="AN28" s="97">
        <f t="shared" si="14"/>
        <v>6.8408679601031359</v>
      </c>
      <c r="AO28" s="98">
        <f t="shared" si="14"/>
        <v>6.9050354105542064</v>
      </c>
    </row>
    <row r="29" spans="1:41" ht="15.75" thickBot="1">
      <c r="A29" s="74" t="s">
        <v>42</v>
      </c>
      <c r="B29" s="99" t="str">
        <f t="shared" ref="B29:M29" si="20">IF(B16=0,"",B16*100/B$17)</f>
        <v/>
      </c>
      <c r="C29" s="100" t="str">
        <f t="shared" si="20"/>
        <v/>
      </c>
      <c r="D29" s="97" t="str">
        <f t="shared" si="20"/>
        <v/>
      </c>
      <c r="E29" s="97" t="str">
        <f t="shared" si="20"/>
        <v/>
      </c>
      <c r="F29" s="99">
        <f t="shared" si="20"/>
        <v>50</v>
      </c>
      <c r="G29" s="100">
        <f t="shared" si="20"/>
        <v>98.411814393079055</v>
      </c>
      <c r="H29" s="97">
        <f t="shared" si="20"/>
        <v>88.915745282533337</v>
      </c>
      <c r="I29" s="97">
        <f t="shared" si="20"/>
        <v>80.399889133075604</v>
      </c>
      <c r="J29" s="99">
        <f t="shared" si="20"/>
        <v>8.8235294117647065</v>
      </c>
      <c r="K29" s="100">
        <f t="shared" si="20"/>
        <v>94.610287315639169</v>
      </c>
      <c r="L29" s="97">
        <f t="shared" si="20"/>
        <v>17.899422293777821</v>
      </c>
      <c r="M29" s="98">
        <f t="shared" si="20"/>
        <v>10.73847146081909</v>
      </c>
      <c r="O29" s="74" t="s">
        <v>42</v>
      </c>
      <c r="P29" s="99"/>
      <c r="Q29" s="100"/>
      <c r="R29" s="97"/>
      <c r="S29" s="97"/>
      <c r="T29" s="99">
        <f t="shared" si="11"/>
        <v>56.25</v>
      </c>
      <c r="U29" s="100">
        <f t="shared" si="11"/>
        <v>99.359979671329683</v>
      </c>
      <c r="V29" s="97">
        <f t="shared" si="11"/>
        <v>56.153274312360615</v>
      </c>
      <c r="W29" s="97">
        <f t="shared" si="11"/>
        <v>63.55267752277561</v>
      </c>
      <c r="X29" s="99">
        <f t="shared" si="11"/>
        <v>10.975609756097562</v>
      </c>
      <c r="Y29" s="100">
        <f t="shared" si="11"/>
        <v>98.011894024417998</v>
      </c>
      <c r="Z29" s="97">
        <f t="shared" si="11"/>
        <v>20.908404630095621</v>
      </c>
      <c r="AA29" s="98">
        <f t="shared" si="11"/>
        <v>24.437708519814468</v>
      </c>
      <c r="AC29" s="74" t="s">
        <v>42</v>
      </c>
      <c r="AD29" s="99">
        <f t="shared" si="14"/>
        <v>0</v>
      </c>
      <c r="AE29" s="100">
        <f t="shared" si="14"/>
        <v>0</v>
      </c>
      <c r="AF29" s="97">
        <f t="shared" si="14"/>
        <v>0</v>
      </c>
      <c r="AG29" s="97">
        <f t="shared" si="14"/>
        <v>0</v>
      </c>
      <c r="AH29" s="99">
        <f t="shared" si="14"/>
        <v>57.142857142857146</v>
      </c>
      <c r="AI29" s="100">
        <f t="shared" si="14"/>
        <v>99.00911336925077</v>
      </c>
      <c r="AJ29" s="97">
        <f t="shared" si="14"/>
        <v>78.741496598639458</v>
      </c>
      <c r="AK29" s="97">
        <f t="shared" si="14"/>
        <v>83.443708609271525</v>
      </c>
      <c r="AL29" s="99">
        <f t="shared" si="14"/>
        <v>5.4794520547945202</v>
      </c>
      <c r="AM29" s="100">
        <f t="shared" si="14"/>
        <v>92.259618361612127</v>
      </c>
      <c r="AN29" s="97">
        <f t="shared" si="14"/>
        <v>7.1175772259050607</v>
      </c>
      <c r="AO29" s="98">
        <f t="shared" si="14"/>
        <v>6.6446546003232845</v>
      </c>
    </row>
    <row r="30" spans="1:41" ht="15.75" thickBot="1">
      <c r="A30" s="81" t="s">
        <v>3</v>
      </c>
      <c r="B30" s="101">
        <f t="shared" ref="B30:M30" si="21">IF(B17=0,"",B17*100/B$17)</f>
        <v>100</v>
      </c>
      <c r="C30" s="102">
        <f t="shared" si="21"/>
        <v>100</v>
      </c>
      <c r="D30" s="103">
        <f t="shared" si="21"/>
        <v>100</v>
      </c>
      <c r="E30" s="103">
        <f t="shared" si="21"/>
        <v>100</v>
      </c>
      <c r="F30" s="101">
        <f t="shared" si="21"/>
        <v>100</v>
      </c>
      <c r="G30" s="102">
        <f t="shared" si="21"/>
        <v>100</v>
      </c>
      <c r="H30" s="103">
        <f t="shared" si="21"/>
        <v>100</v>
      </c>
      <c r="I30" s="103">
        <f t="shared" si="21"/>
        <v>100</v>
      </c>
      <c r="J30" s="101">
        <f t="shared" si="21"/>
        <v>100</v>
      </c>
      <c r="K30" s="102">
        <f t="shared" si="21"/>
        <v>100.00000000000001</v>
      </c>
      <c r="L30" s="103">
        <f t="shared" si="21"/>
        <v>100</v>
      </c>
      <c r="M30" s="104">
        <f t="shared" si="21"/>
        <v>100</v>
      </c>
      <c r="O30" s="81" t="s">
        <v>3</v>
      </c>
      <c r="P30" s="101">
        <f t="shared" si="11"/>
        <v>100</v>
      </c>
      <c r="Q30" s="102">
        <f t="shared" si="11"/>
        <v>100</v>
      </c>
      <c r="R30" s="103">
        <f t="shared" si="11"/>
        <v>100</v>
      </c>
      <c r="S30" s="103">
        <f t="shared" si="11"/>
        <v>100</v>
      </c>
      <c r="T30" s="101">
        <f t="shared" si="11"/>
        <v>100</v>
      </c>
      <c r="U30" s="102">
        <f t="shared" si="11"/>
        <v>99.999999999999986</v>
      </c>
      <c r="V30" s="103">
        <f t="shared" si="11"/>
        <v>100</v>
      </c>
      <c r="W30" s="103">
        <f t="shared" si="11"/>
        <v>100</v>
      </c>
      <c r="X30" s="101">
        <f t="shared" si="11"/>
        <v>100</v>
      </c>
      <c r="Y30" s="102">
        <f t="shared" si="11"/>
        <v>100</v>
      </c>
      <c r="Z30" s="103">
        <f t="shared" si="11"/>
        <v>100</v>
      </c>
      <c r="AA30" s="104">
        <f t="shared" si="11"/>
        <v>100</v>
      </c>
      <c r="AC30" s="81" t="s">
        <v>3</v>
      </c>
      <c r="AD30" s="101">
        <f t="shared" si="14"/>
        <v>100</v>
      </c>
      <c r="AE30" s="102">
        <f t="shared" si="14"/>
        <v>100</v>
      </c>
      <c r="AF30" s="103">
        <f t="shared" si="14"/>
        <v>100</v>
      </c>
      <c r="AG30" s="103">
        <f t="shared" si="14"/>
        <v>100</v>
      </c>
      <c r="AH30" s="101">
        <f t="shared" si="14"/>
        <v>100</v>
      </c>
      <c r="AI30" s="102">
        <f t="shared" si="14"/>
        <v>100</v>
      </c>
      <c r="AJ30" s="103">
        <f t="shared" si="14"/>
        <v>100</v>
      </c>
      <c r="AK30" s="103">
        <f t="shared" si="14"/>
        <v>100</v>
      </c>
      <c r="AL30" s="101">
        <f t="shared" si="14"/>
        <v>100</v>
      </c>
      <c r="AM30" s="102">
        <f t="shared" si="14"/>
        <v>100</v>
      </c>
      <c r="AN30" s="103">
        <f t="shared" si="14"/>
        <v>100</v>
      </c>
      <c r="AO30" s="104">
        <f t="shared" si="14"/>
        <v>100.00000000000001</v>
      </c>
    </row>
    <row r="31" spans="1:41" ht="15.75" thickBot="1">
      <c r="A31" s="250" t="s">
        <v>46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2"/>
      <c r="O31" s="323" t="s">
        <v>46</v>
      </c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5"/>
      <c r="AC31" s="323" t="s">
        <v>46</v>
      </c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5"/>
    </row>
    <row r="32" spans="1:41">
      <c r="A32" s="74" t="s">
        <v>33</v>
      </c>
      <c r="B32" s="95" t="str">
        <f>IF(B7=0,"",B7*100/$J7)</f>
        <v/>
      </c>
      <c r="C32" s="96" t="str">
        <f>IF(C7=0,"",C7*100/$K7)</f>
        <v/>
      </c>
      <c r="D32" s="97" t="str">
        <f>IF(D7=0,"",D7*100/$L7)</f>
        <v/>
      </c>
      <c r="E32" s="97" t="str">
        <f>IF(E7=0,"",E7*100/$M7)</f>
        <v/>
      </c>
      <c r="F32" s="95" t="str">
        <f t="shared" ref="F32" si="22">IF(F7=0,"",F7*100/$J7)</f>
        <v/>
      </c>
      <c r="G32" s="96" t="str">
        <f t="shared" ref="G32" si="23">IF(G7=0,"",G7*100/$K7)</f>
        <v/>
      </c>
      <c r="H32" s="97" t="str">
        <f t="shared" ref="H32" si="24">IF(H7=0,"",H7*100/$L7)</f>
        <v/>
      </c>
      <c r="I32" s="97" t="str">
        <f t="shared" ref="I32" si="25">IF(I7=0,"",I7*100/$M7)</f>
        <v/>
      </c>
      <c r="J32" s="75" t="str">
        <f t="shared" ref="J32" si="26">IF(J7=0,"",J7*100/$J7)</f>
        <v/>
      </c>
      <c r="K32" s="76" t="str">
        <f t="shared" ref="K32" si="27">IF(K7=0,"",K7*100/$K7)</f>
        <v/>
      </c>
      <c r="L32" s="77" t="str">
        <f t="shared" ref="L32" si="28">IF(L7=0,"",L7*100/$L7)</f>
        <v/>
      </c>
      <c r="M32" s="78" t="str">
        <f t="shared" ref="M32:M42" si="29">IF(M7=0,"",M7*100/$M7)</f>
        <v/>
      </c>
      <c r="O32" s="74" t="s">
        <v>33</v>
      </c>
      <c r="P32" s="95"/>
      <c r="Q32" s="96"/>
      <c r="R32" s="97"/>
      <c r="S32" s="97"/>
      <c r="T32" s="95"/>
      <c r="U32" s="96"/>
      <c r="V32" s="97"/>
      <c r="W32" s="97"/>
      <c r="X32" s="75"/>
      <c r="Y32" s="76"/>
      <c r="Z32" s="77"/>
      <c r="AA32" s="78"/>
      <c r="AC32" s="74" t="s">
        <v>33</v>
      </c>
      <c r="AD32" s="95">
        <f>AD7*100/AL7</f>
        <v>100</v>
      </c>
      <c r="AE32" s="96">
        <f t="shared" ref="AE32:AG32" si="30">AE7*100/AM7</f>
        <v>100</v>
      </c>
      <c r="AF32" s="97">
        <f t="shared" si="30"/>
        <v>100</v>
      </c>
      <c r="AG32" s="97">
        <f t="shared" si="30"/>
        <v>100</v>
      </c>
      <c r="AH32" s="95"/>
      <c r="AI32" s="96"/>
      <c r="AJ32" s="97"/>
      <c r="AK32" s="97"/>
      <c r="AL32" s="75">
        <f>AL7*100/AL7</f>
        <v>100</v>
      </c>
      <c r="AM32" s="76">
        <f t="shared" ref="AM32:AO32" si="31">AM7*100/AM7</f>
        <v>100</v>
      </c>
      <c r="AN32" s="77">
        <f t="shared" si="31"/>
        <v>100</v>
      </c>
      <c r="AO32" s="78">
        <f t="shared" si="31"/>
        <v>100</v>
      </c>
    </row>
    <row r="33" spans="1:41">
      <c r="A33" s="74" t="s">
        <v>34</v>
      </c>
      <c r="B33" s="99">
        <f t="shared" ref="B33:B42" si="32">IF(B8=0,"",B8*100/$J8)</f>
        <v>33.333333333333336</v>
      </c>
      <c r="C33" s="100">
        <f t="shared" ref="C33:C42" si="33">IF(C8=0,"",C8*100/$K8)</f>
        <v>31.387593682569463</v>
      </c>
      <c r="D33" s="97">
        <f t="shared" ref="D33:D42" si="34">IF(D8=0,"",D8*100/$L8)</f>
        <v>37.147144330863746</v>
      </c>
      <c r="E33" s="97">
        <f t="shared" ref="E33:E42" si="35">IF(E8=0,"",E8*100/$M8)</f>
        <v>37.147144330863718</v>
      </c>
      <c r="F33" s="99">
        <f t="shared" ref="F33" si="36">IF(F8=0,"",F8*100/$J8)</f>
        <v>66.666666666666671</v>
      </c>
      <c r="G33" s="100">
        <f t="shared" ref="G33" si="37">IF(G8=0,"",G8*100/$K8)</f>
        <v>68.612406317430541</v>
      </c>
      <c r="H33" s="97">
        <f t="shared" ref="H33" si="38">IF(H8=0,"",H8*100/$L8)</f>
        <v>62.852855669136254</v>
      </c>
      <c r="I33" s="97">
        <f t="shared" ref="I33" si="39">IF(I8=0,"",I8*100/$M8)</f>
        <v>62.852855669136268</v>
      </c>
      <c r="J33" s="79">
        <f t="shared" ref="J33" si="40">IF(J8=0,"",J8*100/$J8)</f>
        <v>100</v>
      </c>
      <c r="K33" s="80">
        <f t="shared" ref="K33" si="41">IF(K8=0,"",K8*100/$K8)</f>
        <v>100</v>
      </c>
      <c r="L33" s="77">
        <f t="shared" ref="L33" si="42">IF(L8=0,"",L8*100/$L8)</f>
        <v>100</v>
      </c>
      <c r="M33" s="78">
        <f t="shared" si="29"/>
        <v>100.00000000000001</v>
      </c>
      <c r="O33" s="74" t="s">
        <v>34</v>
      </c>
      <c r="P33" s="99">
        <f t="shared" ref="P33:P42" si="43">P8*100/$X8</f>
        <v>100</v>
      </c>
      <c r="Q33" s="100">
        <f t="shared" ref="Q33:Q42" si="44">Q8*100/$Y8</f>
        <v>100</v>
      </c>
      <c r="R33" s="97">
        <f t="shared" ref="R33:R42" si="45">R8*100/$Z8</f>
        <v>100</v>
      </c>
      <c r="S33" s="97">
        <f t="shared" ref="S33:S42" si="46">S8*100/$AA8</f>
        <v>100</v>
      </c>
      <c r="T33" s="99"/>
      <c r="U33" s="100"/>
      <c r="V33" s="97"/>
      <c r="W33" s="97"/>
      <c r="X33" s="79">
        <f t="shared" ref="X33:X42" si="47">X8*100/$X8</f>
        <v>100</v>
      </c>
      <c r="Y33" s="80">
        <f t="shared" ref="Y33:Y42" si="48">Y8*100/$Y8</f>
        <v>100</v>
      </c>
      <c r="Z33" s="77">
        <f t="shared" ref="Z33:Z42" si="49">Z8*100/$Z8</f>
        <v>100</v>
      </c>
      <c r="AA33" s="78">
        <f t="shared" ref="AA33:AA42" si="50">AA8*100/$AA8</f>
        <v>100</v>
      </c>
      <c r="AC33" s="74" t="s">
        <v>34</v>
      </c>
      <c r="AD33" s="99"/>
      <c r="AE33" s="100"/>
      <c r="AF33" s="97"/>
      <c r="AG33" s="97"/>
      <c r="AH33" s="99"/>
      <c r="AI33" s="100"/>
      <c r="AJ33" s="97"/>
      <c r="AK33" s="97"/>
      <c r="AL33" s="79"/>
      <c r="AM33" s="80"/>
      <c r="AN33" s="77"/>
      <c r="AO33" s="78"/>
    </row>
    <row r="34" spans="1:41">
      <c r="A34" s="74" t="s">
        <v>35</v>
      </c>
      <c r="B34" s="99">
        <f t="shared" si="32"/>
        <v>100</v>
      </c>
      <c r="C34" s="100">
        <f t="shared" si="33"/>
        <v>100</v>
      </c>
      <c r="D34" s="97">
        <f t="shared" si="34"/>
        <v>100</v>
      </c>
      <c r="E34" s="97">
        <f t="shared" si="35"/>
        <v>100</v>
      </c>
      <c r="F34" s="99" t="str">
        <f t="shared" ref="F34" si="51">IF(F9=0,"",F9*100/$J9)</f>
        <v/>
      </c>
      <c r="G34" s="100" t="str">
        <f t="shared" ref="G34" si="52">IF(G9=0,"",G9*100/$K9)</f>
        <v/>
      </c>
      <c r="H34" s="97" t="str">
        <f t="shared" ref="H34" si="53">IF(H9=0,"",H9*100/$L9)</f>
        <v/>
      </c>
      <c r="I34" s="97" t="str">
        <f t="shared" ref="I34" si="54">IF(I9=0,"",I9*100/$M9)</f>
        <v/>
      </c>
      <c r="J34" s="79">
        <f t="shared" ref="J34" si="55">IF(J9=0,"",J9*100/$J9)</f>
        <v>100</v>
      </c>
      <c r="K34" s="80">
        <f t="shared" ref="K34" si="56">IF(K9=0,"",K9*100/$K9)</f>
        <v>100</v>
      </c>
      <c r="L34" s="77">
        <f t="shared" ref="L34" si="57">IF(L9=0,"",L9*100/$L9)</f>
        <v>100</v>
      </c>
      <c r="M34" s="78">
        <f t="shared" si="29"/>
        <v>100</v>
      </c>
      <c r="O34" s="74" t="s">
        <v>35</v>
      </c>
      <c r="P34" s="99">
        <f t="shared" si="43"/>
        <v>100</v>
      </c>
      <c r="Q34" s="100">
        <f t="shared" si="44"/>
        <v>100</v>
      </c>
      <c r="R34" s="97">
        <f t="shared" si="45"/>
        <v>100</v>
      </c>
      <c r="S34" s="97">
        <f t="shared" si="46"/>
        <v>100</v>
      </c>
      <c r="T34" s="99"/>
      <c r="U34" s="100"/>
      <c r="V34" s="97"/>
      <c r="W34" s="97"/>
      <c r="X34" s="79">
        <f t="shared" si="47"/>
        <v>100</v>
      </c>
      <c r="Y34" s="80">
        <f t="shared" si="48"/>
        <v>100</v>
      </c>
      <c r="Z34" s="77">
        <f t="shared" si="49"/>
        <v>100</v>
      </c>
      <c r="AA34" s="78">
        <f t="shared" si="50"/>
        <v>100</v>
      </c>
      <c r="AC34" s="74" t="s">
        <v>35</v>
      </c>
      <c r="AD34" s="99"/>
      <c r="AE34" s="100"/>
      <c r="AF34" s="97"/>
      <c r="AG34" s="97"/>
      <c r="AH34" s="99"/>
      <c r="AI34" s="100"/>
      <c r="AJ34" s="97"/>
      <c r="AK34" s="97"/>
      <c r="AL34" s="79"/>
      <c r="AM34" s="80"/>
      <c r="AN34" s="77"/>
      <c r="AO34" s="78"/>
    </row>
    <row r="35" spans="1:41">
      <c r="A35" s="74" t="s">
        <v>36</v>
      </c>
      <c r="B35" s="99">
        <f t="shared" si="32"/>
        <v>100</v>
      </c>
      <c r="C35" s="100">
        <f t="shared" si="33"/>
        <v>100</v>
      </c>
      <c r="D35" s="97">
        <f t="shared" si="34"/>
        <v>100</v>
      </c>
      <c r="E35" s="97">
        <f t="shared" si="35"/>
        <v>100</v>
      </c>
      <c r="F35" s="99" t="str">
        <f t="shared" ref="F35" si="58">IF(F10=0,"",F10*100/$J10)</f>
        <v/>
      </c>
      <c r="G35" s="100" t="str">
        <f t="shared" ref="G35" si="59">IF(G10=0,"",G10*100/$K10)</f>
        <v/>
      </c>
      <c r="H35" s="97" t="str">
        <f t="shared" ref="H35" si="60">IF(H10=0,"",H10*100/$L10)</f>
        <v/>
      </c>
      <c r="I35" s="97" t="str">
        <f t="shared" ref="I35" si="61">IF(I10=0,"",I10*100/$M10)</f>
        <v/>
      </c>
      <c r="J35" s="79">
        <f t="shared" ref="J35" si="62">IF(J10=0,"",J10*100/$J10)</f>
        <v>100</v>
      </c>
      <c r="K35" s="80">
        <f t="shared" ref="K35" si="63">IF(K10=0,"",K10*100/$K10)</f>
        <v>100</v>
      </c>
      <c r="L35" s="77">
        <f t="shared" ref="L35" si="64">IF(L10=0,"",L10*100/$L10)</f>
        <v>100</v>
      </c>
      <c r="M35" s="78">
        <f t="shared" si="29"/>
        <v>100</v>
      </c>
      <c r="O35" s="74" t="s">
        <v>36</v>
      </c>
      <c r="P35" s="99">
        <f t="shared" si="43"/>
        <v>90</v>
      </c>
      <c r="Q35" s="100">
        <f t="shared" si="44"/>
        <v>89.70506399554813</v>
      </c>
      <c r="R35" s="97">
        <f t="shared" si="45"/>
        <v>78.90625</v>
      </c>
      <c r="S35" s="97">
        <f t="shared" si="46"/>
        <v>83.509234828496048</v>
      </c>
      <c r="T35" s="99">
        <f t="shared" ref="T35:T42" si="65">T10*100/$X10</f>
        <v>10</v>
      </c>
      <c r="U35" s="100">
        <f t="shared" ref="U35:U42" si="66">U10*100/$Y10</f>
        <v>10.294936004451863</v>
      </c>
      <c r="V35" s="97">
        <f t="shared" ref="V35:V42" si="67">V10*100/$Z10</f>
        <v>21.09375</v>
      </c>
      <c r="W35" s="97">
        <f t="shared" ref="W35:W42" si="68">W10*100/$AA10</f>
        <v>16.490765171503959</v>
      </c>
      <c r="X35" s="79">
        <f t="shared" si="47"/>
        <v>100</v>
      </c>
      <c r="Y35" s="80">
        <f t="shared" si="48"/>
        <v>100</v>
      </c>
      <c r="Z35" s="77">
        <f t="shared" si="49"/>
        <v>100</v>
      </c>
      <c r="AA35" s="78">
        <f t="shared" si="50"/>
        <v>100</v>
      </c>
      <c r="AC35" s="74" t="s">
        <v>36</v>
      </c>
      <c r="AD35" s="99">
        <f t="shared" ref="AD35:AG40" si="69">AD10*100/AL10</f>
        <v>100</v>
      </c>
      <c r="AE35" s="100">
        <f t="shared" si="69"/>
        <v>100</v>
      </c>
      <c r="AF35" s="97">
        <f t="shared" si="69"/>
        <v>100</v>
      </c>
      <c r="AG35" s="97">
        <f t="shared" si="69"/>
        <v>100</v>
      </c>
      <c r="AH35" s="99"/>
      <c r="AI35" s="100"/>
      <c r="AJ35" s="97"/>
      <c r="AK35" s="97"/>
      <c r="AL35" s="79">
        <f t="shared" ref="AL35:AO42" si="70">AL10*100/AL10</f>
        <v>100</v>
      </c>
      <c r="AM35" s="80">
        <f t="shared" si="70"/>
        <v>100</v>
      </c>
      <c r="AN35" s="77">
        <f t="shared" si="70"/>
        <v>100</v>
      </c>
      <c r="AO35" s="78">
        <f t="shared" si="70"/>
        <v>100</v>
      </c>
    </row>
    <row r="36" spans="1:41">
      <c r="A36" s="74" t="s">
        <v>37</v>
      </c>
      <c r="B36" s="99">
        <f t="shared" si="32"/>
        <v>91.666666666666671</v>
      </c>
      <c r="C36" s="100">
        <f t="shared" si="33"/>
        <v>92.639708035904505</v>
      </c>
      <c r="D36" s="97">
        <f t="shared" si="34"/>
        <v>99.862384909773368</v>
      </c>
      <c r="E36" s="97">
        <f t="shared" si="35"/>
        <v>99.681486165779361</v>
      </c>
      <c r="F36" s="99">
        <f t="shared" ref="F36" si="71">IF(F11=0,"",F11*100/$J11)</f>
        <v>8.3333333333333339</v>
      </c>
      <c r="G36" s="100">
        <f t="shared" ref="G36" si="72">IF(G11=0,"",G11*100/$K11)</f>
        <v>7.3602919640954791</v>
      </c>
      <c r="H36" s="97">
        <f t="shared" ref="H36" si="73">IF(H11=0,"",H11*100/$L11)</f>
        <v>0.13761509022663862</v>
      </c>
      <c r="I36" s="97">
        <f t="shared" ref="I36" si="74">IF(I11=0,"",I11*100/$M11)</f>
        <v>0.31851383422063717</v>
      </c>
      <c r="J36" s="79">
        <f t="shared" ref="J36" si="75">IF(J11=0,"",J11*100/$J11)</f>
        <v>100</v>
      </c>
      <c r="K36" s="80">
        <f t="shared" ref="K36" si="76">IF(K11=0,"",K11*100/$K11)</f>
        <v>100</v>
      </c>
      <c r="L36" s="77">
        <f t="shared" ref="L36" si="77">IF(L11=0,"",L11*100/$L11)</f>
        <v>100.00000000000001</v>
      </c>
      <c r="M36" s="78">
        <f t="shared" si="29"/>
        <v>100</v>
      </c>
      <c r="O36" s="74" t="s">
        <v>37</v>
      </c>
      <c r="P36" s="99">
        <f t="shared" si="43"/>
        <v>94.444444444444443</v>
      </c>
      <c r="Q36" s="100">
        <f t="shared" si="44"/>
        <v>96.042630027927416</v>
      </c>
      <c r="R36" s="97">
        <f t="shared" si="45"/>
        <v>98.96489260760805</v>
      </c>
      <c r="S36" s="97">
        <f t="shared" si="46"/>
        <v>98.820032561126794</v>
      </c>
      <c r="T36" s="99">
        <f t="shared" si="65"/>
        <v>5.5555555555555554</v>
      </c>
      <c r="U36" s="100">
        <f t="shared" si="66"/>
        <v>3.9573699720725983</v>
      </c>
      <c r="V36" s="97">
        <f t="shared" si="67"/>
        <v>1.0351073923919609</v>
      </c>
      <c r="W36" s="97">
        <f t="shared" si="68"/>
        <v>1.1799674388732058</v>
      </c>
      <c r="X36" s="79">
        <f t="shared" si="47"/>
        <v>100</v>
      </c>
      <c r="Y36" s="80">
        <f t="shared" si="48"/>
        <v>100</v>
      </c>
      <c r="Z36" s="77">
        <f t="shared" si="49"/>
        <v>99.999999999999986</v>
      </c>
      <c r="AA36" s="78">
        <f t="shared" si="50"/>
        <v>100</v>
      </c>
      <c r="AC36" s="74" t="s">
        <v>37</v>
      </c>
      <c r="AD36" s="99">
        <f t="shared" si="69"/>
        <v>100</v>
      </c>
      <c r="AE36" s="100">
        <f t="shared" si="69"/>
        <v>100</v>
      </c>
      <c r="AF36" s="97">
        <f t="shared" si="69"/>
        <v>100.00000000000001</v>
      </c>
      <c r="AG36" s="97">
        <f t="shared" si="69"/>
        <v>100</v>
      </c>
      <c r="AH36" s="99"/>
      <c r="AI36" s="100"/>
      <c r="AJ36" s="97"/>
      <c r="AK36" s="97"/>
      <c r="AL36" s="79">
        <f t="shared" si="70"/>
        <v>100</v>
      </c>
      <c r="AM36" s="80">
        <f t="shared" si="70"/>
        <v>100</v>
      </c>
      <c r="AN36" s="77">
        <f t="shared" si="70"/>
        <v>100.00000000000001</v>
      </c>
      <c r="AO36" s="78">
        <f t="shared" si="70"/>
        <v>100</v>
      </c>
    </row>
    <row r="37" spans="1:41">
      <c r="A37" s="74" t="s">
        <v>38</v>
      </c>
      <c r="B37" s="99">
        <f t="shared" si="32"/>
        <v>92.307692307692307</v>
      </c>
      <c r="C37" s="100">
        <f t="shared" si="33"/>
        <v>93.481208585974869</v>
      </c>
      <c r="D37" s="97">
        <f t="shared" si="34"/>
        <v>95.256556442417335</v>
      </c>
      <c r="E37" s="97">
        <f t="shared" si="35"/>
        <v>94.578815679733111</v>
      </c>
      <c r="F37" s="99">
        <f t="shared" ref="F37" si="78">IF(F12=0,"",F12*100/$J12)</f>
        <v>7.6923076923076925</v>
      </c>
      <c r="G37" s="100">
        <f t="shared" ref="G37" si="79">IF(G12=0,"",G12*100/$K12)</f>
        <v>6.5187914140251237</v>
      </c>
      <c r="H37" s="97">
        <f t="shared" ref="H37" si="80">IF(H12=0,"",H12*100/$L12)</f>
        <v>4.7434435575826681</v>
      </c>
      <c r="I37" s="97">
        <f t="shared" ref="I37" si="81">IF(I12=0,"",I12*100/$M12)</f>
        <v>5.4211843202668888</v>
      </c>
      <c r="J37" s="79">
        <f t="shared" ref="J37" si="82">IF(J12=0,"",J12*100/$J12)</f>
        <v>100</v>
      </c>
      <c r="K37" s="80">
        <f t="shared" ref="K37" si="83">IF(K12=0,"",K12*100/$K12)</f>
        <v>100</v>
      </c>
      <c r="L37" s="77">
        <f t="shared" ref="L37" si="84">IF(L12=0,"",L12*100/$L12)</f>
        <v>100</v>
      </c>
      <c r="M37" s="78">
        <f t="shared" si="29"/>
        <v>100</v>
      </c>
      <c r="O37" s="74" t="s">
        <v>38</v>
      </c>
      <c r="P37" s="99">
        <f t="shared" si="43"/>
        <v>95.238095238095241</v>
      </c>
      <c r="Q37" s="100">
        <f t="shared" si="44"/>
        <v>94.980175790441194</v>
      </c>
      <c r="R37" s="97">
        <f t="shared" si="45"/>
        <v>92.68553423732628</v>
      </c>
      <c r="S37" s="97">
        <f t="shared" si="46"/>
        <v>92.780933627645439</v>
      </c>
      <c r="T37" s="99">
        <f t="shared" si="65"/>
        <v>4.7619047619047619</v>
      </c>
      <c r="U37" s="100">
        <f t="shared" si="66"/>
        <v>5.0198242095588004</v>
      </c>
      <c r="V37" s="97">
        <f t="shared" si="67"/>
        <v>7.3144657626737208</v>
      </c>
      <c r="W37" s="97">
        <f t="shared" si="68"/>
        <v>7.2190663723545638</v>
      </c>
      <c r="X37" s="79">
        <f t="shared" si="47"/>
        <v>100</v>
      </c>
      <c r="Y37" s="80">
        <f t="shared" si="48"/>
        <v>100</v>
      </c>
      <c r="Z37" s="77">
        <f t="shared" si="49"/>
        <v>100</v>
      </c>
      <c r="AA37" s="78">
        <f t="shared" si="50"/>
        <v>100</v>
      </c>
      <c r="AC37" s="74" t="s">
        <v>38</v>
      </c>
      <c r="AD37" s="99">
        <f t="shared" si="69"/>
        <v>95.238095238095241</v>
      </c>
      <c r="AE37" s="100">
        <f t="shared" si="69"/>
        <v>95.248589872597108</v>
      </c>
      <c r="AF37" s="97">
        <f t="shared" si="69"/>
        <v>98.226824204470233</v>
      </c>
      <c r="AG37" s="97">
        <f t="shared" si="69"/>
        <v>98.239445121391768</v>
      </c>
      <c r="AH37" s="99">
        <f t="shared" ref="AH37:AK38" si="85">AH12*100/AL12</f>
        <v>4.7619047619047619</v>
      </c>
      <c r="AI37" s="100">
        <f t="shared" si="85"/>
        <v>4.7514101274028793</v>
      </c>
      <c r="AJ37" s="97">
        <f t="shared" si="85"/>
        <v>1.7731757955297798</v>
      </c>
      <c r="AK37" s="97">
        <f t="shared" si="85"/>
        <v>1.7605548786082319</v>
      </c>
      <c r="AL37" s="79">
        <f t="shared" si="70"/>
        <v>100</v>
      </c>
      <c r="AM37" s="80">
        <f t="shared" si="70"/>
        <v>100</v>
      </c>
      <c r="AN37" s="77">
        <f t="shared" si="70"/>
        <v>100</v>
      </c>
      <c r="AO37" s="78">
        <f t="shared" si="70"/>
        <v>100</v>
      </c>
    </row>
    <row r="38" spans="1:41">
      <c r="A38" s="74" t="s">
        <v>39</v>
      </c>
      <c r="B38" s="99">
        <f t="shared" si="32"/>
        <v>100</v>
      </c>
      <c r="C38" s="100">
        <f t="shared" si="33"/>
        <v>100</v>
      </c>
      <c r="D38" s="97">
        <f t="shared" si="34"/>
        <v>100.00000000000001</v>
      </c>
      <c r="E38" s="97">
        <f t="shared" si="35"/>
        <v>100</v>
      </c>
      <c r="F38" s="99" t="str">
        <f t="shared" ref="F38" si="86">IF(F13=0,"",F13*100/$J13)</f>
        <v/>
      </c>
      <c r="G38" s="100" t="str">
        <f t="shared" ref="G38" si="87">IF(G13=0,"",G13*100/$K13)</f>
        <v/>
      </c>
      <c r="H38" s="97" t="str">
        <f t="shared" ref="H38" si="88">IF(H13=0,"",H13*100/$L13)</f>
        <v/>
      </c>
      <c r="I38" s="97" t="str">
        <f t="shared" ref="I38" si="89">IF(I13=0,"",I13*100/$M13)</f>
        <v/>
      </c>
      <c r="J38" s="79">
        <f t="shared" ref="J38" si="90">IF(J13=0,"",J13*100/$J13)</f>
        <v>100</v>
      </c>
      <c r="K38" s="80">
        <f t="shared" ref="K38" si="91">IF(K13=0,"",K13*100/$K13)</f>
        <v>100</v>
      </c>
      <c r="L38" s="77">
        <f t="shared" ref="L38" si="92">IF(L13=0,"",L13*100/$L13)</f>
        <v>100.00000000000001</v>
      </c>
      <c r="M38" s="78">
        <f t="shared" si="29"/>
        <v>100</v>
      </c>
      <c r="O38" s="74" t="s">
        <v>39</v>
      </c>
      <c r="P38" s="99">
        <f t="shared" si="43"/>
        <v>92.857142857142861</v>
      </c>
      <c r="Q38" s="100">
        <f t="shared" si="44"/>
        <v>93.604998584712803</v>
      </c>
      <c r="R38" s="97">
        <f t="shared" si="45"/>
        <v>92.999999999999986</v>
      </c>
      <c r="S38" s="97">
        <f t="shared" si="46"/>
        <v>94.50884685784014</v>
      </c>
      <c r="T38" s="99">
        <f t="shared" si="65"/>
        <v>7.1428571428571432</v>
      </c>
      <c r="U38" s="100">
        <f t="shared" si="66"/>
        <v>6.395001415287199</v>
      </c>
      <c r="V38" s="97">
        <f t="shared" si="67"/>
        <v>6.9999999999999991</v>
      </c>
      <c r="W38" s="97">
        <f t="shared" si="68"/>
        <v>5.4911531421598534</v>
      </c>
      <c r="X38" s="79">
        <f t="shared" si="47"/>
        <v>100</v>
      </c>
      <c r="Y38" s="80">
        <f t="shared" si="48"/>
        <v>100</v>
      </c>
      <c r="Z38" s="77">
        <f t="shared" si="49"/>
        <v>100</v>
      </c>
      <c r="AA38" s="78">
        <f t="shared" si="50"/>
        <v>100</v>
      </c>
      <c r="AC38" s="74" t="s">
        <v>39</v>
      </c>
      <c r="AD38" s="99">
        <f t="shared" si="69"/>
        <v>93.75</v>
      </c>
      <c r="AE38" s="100">
        <f t="shared" si="69"/>
        <v>94.503474145365459</v>
      </c>
      <c r="AF38" s="97">
        <f t="shared" si="69"/>
        <v>95.989974937343362</v>
      </c>
      <c r="AG38" s="97">
        <f t="shared" si="69"/>
        <v>98.679098679098672</v>
      </c>
      <c r="AH38" s="99">
        <f t="shared" si="85"/>
        <v>6.25</v>
      </c>
      <c r="AI38" s="100">
        <f t="shared" si="85"/>
        <v>5.4965258546345455</v>
      </c>
      <c r="AJ38" s="97">
        <f t="shared" si="85"/>
        <v>4.0100250626566423</v>
      </c>
      <c r="AK38" s="97">
        <f t="shared" si="85"/>
        <v>1.320901320901321</v>
      </c>
      <c r="AL38" s="79">
        <f t="shared" si="70"/>
        <v>100</v>
      </c>
      <c r="AM38" s="80">
        <f t="shared" si="70"/>
        <v>100</v>
      </c>
      <c r="AN38" s="77">
        <f t="shared" si="70"/>
        <v>100</v>
      </c>
      <c r="AO38" s="78">
        <f t="shared" si="70"/>
        <v>100</v>
      </c>
    </row>
    <row r="39" spans="1:41">
      <c r="A39" s="74" t="s">
        <v>40</v>
      </c>
      <c r="B39" s="99">
        <f t="shared" si="32"/>
        <v>66.666666666666671</v>
      </c>
      <c r="C39" s="100">
        <f t="shared" si="33"/>
        <v>63.513207376195005</v>
      </c>
      <c r="D39" s="97">
        <f t="shared" si="34"/>
        <v>78.805394990366096</v>
      </c>
      <c r="E39" s="97">
        <f t="shared" si="35"/>
        <v>73.214285714285708</v>
      </c>
      <c r="F39" s="99">
        <f t="shared" ref="F39" si="93">IF(F14=0,"",F14*100/$J14)</f>
        <v>33.333333333333336</v>
      </c>
      <c r="G39" s="100">
        <f t="shared" ref="G39" si="94">IF(G14=0,"",G14*100/$K14)</f>
        <v>36.486792623804995</v>
      </c>
      <c r="H39" s="97">
        <f t="shared" ref="H39" si="95">IF(H14=0,"",H14*100/$L14)</f>
        <v>21.194605009633918</v>
      </c>
      <c r="I39" s="97">
        <f t="shared" ref="I39" si="96">IF(I14=0,"",I14*100/$M14)</f>
        <v>26.785714285714285</v>
      </c>
      <c r="J39" s="79">
        <f t="shared" ref="J39" si="97">IF(J14=0,"",J14*100/$J14)</f>
        <v>100</v>
      </c>
      <c r="K39" s="80">
        <f t="shared" ref="K39" si="98">IF(K14=0,"",K14*100/$K14)</f>
        <v>100</v>
      </c>
      <c r="L39" s="77">
        <f t="shared" ref="L39" si="99">IF(L14=0,"",L14*100/$L14)</f>
        <v>100.00000000000001</v>
      </c>
      <c r="M39" s="78">
        <f t="shared" si="29"/>
        <v>100</v>
      </c>
      <c r="O39" s="74" t="s">
        <v>40</v>
      </c>
      <c r="P39" s="99">
        <f t="shared" si="43"/>
        <v>80</v>
      </c>
      <c r="Q39" s="100">
        <f t="shared" si="44"/>
        <v>80.687320021518303</v>
      </c>
      <c r="R39" s="97">
        <f t="shared" si="45"/>
        <v>34.421364985163201</v>
      </c>
      <c r="S39" s="97">
        <f t="shared" si="46"/>
        <v>39.167556029882604</v>
      </c>
      <c r="T39" s="99">
        <f t="shared" si="65"/>
        <v>20</v>
      </c>
      <c r="U39" s="100">
        <f t="shared" si="66"/>
        <v>19.312679978481693</v>
      </c>
      <c r="V39" s="97">
        <f t="shared" si="67"/>
        <v>65.578635014836792</v>
      </c>
      <c r="W39" s="97">
        <f t="shared" si="68"/>
        <v>60.832443970117396</v>
      </c>
      <c r="X39" s="79">
        <f t="shared" si="47"/>
        <v>100</v>
      </c>
      <c r="Y39" s="80">
        <f t="shared" si="48"/>
        <v>100</v>
      </c>
      <c r="Z39" s="77">
        <f t="shared" si="49"/>
        <v>100</v>
      </c>
      <c r="AA39" s="78">
        <f t="shared" si="50"/>
        <v>100</v>
      </c>
      <c r="AC39" s="74" t="s">
        <v>40</v>
      </c>
      <c r="AD39" s="99">
        <f t="shared" si="69"/>
        <v>100</v>
      </c>
      <c r="AE39" s="100">
        <f t="shared" si="69"/>
        <v>100</v>
      </c>
      <c r="AF39" s="97">
        <f t="shared" si="69"/>
        <v>100</v>
      </c>
      <c r="AG39" s="97">
        <f t="shared" si="69"/>
        <v>100</v>
      </c>
      <c r="AH39" s="99"/>
      <c r="AI39" s="100"/>
      <c r="AJ39" s="97"/>
      <c r="AK39" s="97"/>
      <c r="AL39" s="79">
        <f t="shared" si="70"/>
        <v>100</v>
      </c>
      <c r="AM39" s="80">
        <f t="shared" si="70"/>
        <v>100</v>
      </c>
      <c r="AN39" s="77">
        <f t="shared" si="70"/>
        <v>100</v>
      </c>
      <c r="AO39" s="78">
        <f t="shared" si="70"/>
        <v>100</v>
      </c>
    </row>
    <row r="40" spans="1:41">
      <c r="A40" s="74" t="s">
        <v>41</v>
      </c>
      <c r="B40" s="99">
        <f t="shared" si="32"/>
        <v>50</v>
      </c>
      <c r="C40" s="100">
        <f t="shared" si="33"/>
        <v>27.436983666344219</v>
      </c>
      <c r="D40" s="97">
        <f t="shared" si="34"/>
        <v>95.29085872576178</v>
      </c>
      <c r="E40" s="97">
        <f t="shared" si="35"/>
        <v>87.323943661971825</v>
      </c>
      <c r="F40" s="99">
        <f t="shared" ref="F40" si="100">IF(F15=0,"",F15*100/$J15)</f>
        <v>50</v>
      </c>
      <c r="G40" s="100">
        <f t="shared" ref="G40" si="101">IF(G15=0,"",G15*100/$K15)</f>
        <v>72.563016333655781</v>
      </c>
      <c r="H40" s="97">
        <f t="shared" ref="H40" si="102">IF(H15=0,"",H15*100/$L15)</f>
        <v>4.7091412742382275</v>
      </c>
      <c r="I40" s="97">
        <f t="shared" ref="I40" si="103">IF(I15=0,"",I15*100/$M15)</f>
        <v>12.67605633802817</v>
      </c>
      <c r="J40" s="79">
        <f t="shared" ref="J40" si="104">IF(J15=0,"",J15*100/$J15)</f>
        <v>100</v>
      </c>
      <c r="K40" s="80">
        <f t="shared" ref="K40" si="105">IF(K15=0,"",K15*100/$K15)</f>
        <v>100</v>
      </c>
      <c r="L40" s="77">
        <f t="shared" ref="L40" si="106">IF(L15=0,"",L15*100/$L15)</f>
        <v>100</v>
      </c>
      <c r="M40" s="78">
        <f t="shared" si="29"/>
        <v>100</v>
      </c>
      <c r="O40" s="74" t="s">
        <v>41</v>
      </c>
      <c r="P40" s="99">
        <f t="shared" si="43"/>
        <v>33.333333333333336</v>
      </c>
      <c r="Q40" s="100">
        <f t="shared" si="44"/>
        <v>23.334380892520429</v>
      </c>
      <c r="R40" s="97">
        <f t="shared" si="45"/>
        <v>46.15384615384616</v>
      </c>
      <c r="S40" s="97">
        <f t="shared" si="46"/>
        <v>15.254237288135593</v>
      </c>
      <c r="T40" s="99">
        <f t="shared" si="65"/>
        <v>66.666666666666671</v>
      </c>
      <c r="U40" s="100">
        <f t="shared" si="66"/>
        <v>76.665619107479571</v>
      </c>
      <c r="V40" s="97">
        <f t="shared" si="67"/>
        <v>53.846153846153854</v>
      </c>
      <c r="W40" s="97">
        <f t="shared" si="68"/>
        <v>84.745762711864401</v>
      </c>
      <c r="X40" s="79">
        <f t="shared" si="47"/>
        <v>100</v>
      </c>
      <c r="Y40" s="80">
        <f t="shared" si="48"/>
        <v>100</v>
      </c>
      <c r="Z40" s="77">
        <f t="shared" si="49"/>
        <v>99.999999999999986</v>
      </c>
      <c r="AA40" s="78">
        <f t="shared" si="50"/>
        <v>100</v>
      </c>
      <c r="AC40" s="74" t="s">
        <v>41</v>
      </c>
      <c r="AD40" s="99">
        <f t="shared" si="69"/>
        <v>80</v>
      </c>
      <c r="AE40" s="100">
        <f t="shared" si="69"/>
        <v>80.768352186172237</v>
      </c>
      <c r="AF40" s="97">
        <f t="shared" si="69"/>
        <v>94.382022471910105</v>
      </c>
      <c r="AG40" s="97">
        <f t="shared" si="69"/>
        <v>93.317422434367543</v>
      </c>
      <c r="AH40" s="99">
        <f t="shared" ref="AH40:AK42" si="107">AH15*100/AL15</f>
        <v>20</v>
      </c>
      <c r="AI40" s="100">
        <f t="shared" si="107"/>
        <v>19.23164781382776</v>
      </c>
      <c r="AJ40" s="97">
        <f t="shared" si="107"/>
        <v>5.6179775280898872</v>
      </c>
      <c r="AK40" s="97">
        <f t="shared" si="107"/>
        <v>6.6825775656324584</v>
      </c>
      <c r="AL40" s="79">
        <f t="shared" si="70"/>
        <v>100</v>
      </c>
      <c r="AM40" s="80">
        <f t="shared" si="70"/>
        <v>100</v>
      </c>
      <c r="AN40" s="77">
        <f t="shared" si="70"/>
        <v>100</v>
      </c>
      <c r="AO40" s="78">
        <f t="shared" si="70"/>
        <v>100</v>
      </c>
    </row>
    <row r="41" spans="1:41" ht="15.75" thickBot="1">
      <c r="A41" s="74" t="s">
        <v>42</v>
      </c>
      <c r="B41" s="99" t="str">
        <f t="shared" si="32"/>
        <v/>
      </c>
      <c r="C41" s="100" t="str">
        <f t="shared" si="33"/>
        <v/>
      </c>
      <c r="D41" s="97" t="str">
        <f t="shared" si="34"/>
        <v/>
      </c>
      <c r="E41" s="97" t="str">
        <f t="shared" si="35"/>
        <v/>
      </c>
      <c r="F41" s="99">
        <f t="shared" ref="F41" si="108">IF(F16=0,"",F16*100/$J16)</f>
        <v>100</v>
      </c>
      <c r="G41" s="100">
        <f t="shared" ref="G41" si="109">IF(G16=0,"",G16*100/$K16)</f>
        <v>100</v>
      </c>
      <c r="H41" s="97">
        <f t="shared" ref="H41" si="110">IF(H16=0,"",H16*100/$L16)</f>
        <v>100</v>
      </c>
      <c r="I41" s="97">
        <f t="shared" ref="I41" si="111">IF(I16=0,"",I16*100/$M16)</f>
        <v>100</v>
      </c>
      <c r="J41" s="79">
        <f t="shared" ref="J41" si="112">IF(J16=0,"",J16*100/$J16)</f>
        <v>100</v>
      </c>
      <c r="K41" s="80">
        <f t="shared" ref="K41" si="113">IF(K16=0,"",K16*100/$K16)</f>
        <v>100</v>
      </c>
      <c r="L41" s="77">
        <f t="shared" ref="L41" si="114">IF(L16=0,"",L16*100/$L16)</f>
        <v>100</v>
      </c>
      <c r="M41" s="78">
        <f t="shared" si="29"/>
        <v>100</v>
      </c>
      <c r="O41" s="74" t="s">
        <v>42</v>
      </c>
      <c r="P41" s="99"/>
      <c r="Q41" s="100"/>
      <c r="R41" s="97"/>
      <c r="S41" s="97"/>
      <c r="T41" s="99">
        <f t="shared" si="65"/>
        <v>100</v>
      </c>
      <c r="U41" s="100">
        <f t="shared" si="66"/>
        <v>99.999999999999986</v>
      </c>
      <c r="V41" s="97">
        <f t="shared" si="67"/>
        <v>100</v>
      </c>
      <c r="W41" s="97">
        <f t="shared" si="68"/>
        <v>100</v>
      </c>
      <c r="X41" s="79">
        <f t="shared" si="47"/>
        <v>100</v>
      </c>
      <c r="Y41" s="80">
        <f t="shared" si="48"/>
        <v>99.999999999999986</v>
      </c>
      <c r="Z41" s="77">
        <f t="shared" si="49"/>
        <v>100</v>
      </c>
      <c r="AA41" s="78">
        <f t="shared" si="50"/>
        <v>100</v>
      </c>
      <c r="AC41" s="74" t="s">
        <v>42</v>
      </c>
      <c r="AD41" s="99"/>
      <c r="AE41" s="100"/>
      <c r="AF41" s="97"/>
      <c r="AG41" s="97"/>
      <c r="AH41" s="99">
        <f t="shared" si="107"/>
        <v>100</v>
      </c>
      <c r="AI41" s="100">
        <f t="shared" si="107"/>
        <v>100</v>
      </c>
      <c r="AJ41" s="97">
        <f t="shared" si="107"/>
        <v>100</v>
      </c>
      <c r="AK41" s="97">
        <f t="shared" si="107"/>
        <v>100</v>
      </c>
      <c r="AL41" s="79">
        <f t="shared" si="70"/>
        <v>100</v>
      </c>
      <c r="AM41" s="80">
        <f t="shared" si="70"/>
        <v>100</v>
      </c>
      <c r="AN41" s="77">
        <f t="shared" si="70"/>
        <v>100</v>
      </c>
      <c r="AO41" s="78">
        <f t="shared" si="70"/>
        <v>100</v>
      </c>
    </row>
    <row r="42" spans="1:41" ht="15.75" thickBot="1">
      <c r="A42" s="81" t="s">
        <v>3</v>
      </c>
      <c r="B42" s="101">
        <f t="shared" si="32"/>
        <v>82.352941176470594</v>
      </c>
      <c r="C42" s="102">
        <f t="shared" si="33"/>
        <v>3.8628767296736672</v>
      </c>
      <c r="D42" s="103">
        <f t="shared" si="34"/>
        <v>79.869232117549387</v>
      </c>
      <c r="E42" s="103">
        <f t="shared" si="35"/>
        <v>86.64367379531447</v>
      </c>
      <c r="F42" s="101">
        <f t="shared" ref="F42" si="115">IF(F17=0,"",F17*100/$J17)</f>
        <v>17.647058823529413</v>
      </c>
      <c r="G42" s="102">
        <f t="shared" ref="G42" si="116">IF(G17=0,"",G17*100/$K17)</f>
        <v>96.137123270326327</v>
      </c>
      <c r="H42" s="103">
        <f t="shared" ref="H42" si="117">IF(H17=0,"",H17*100/$L17)</f>
        <v>20.13076788245062</v>
      </c>
      <c r="I42" s="103">
        <f t="shared" ref="I42" si="118">IF(I17=0,"",I17*100/$M17)</f>
        <v>13.35632620468553</v>
      </c>
      <c r="J42" s="82">
        <f t="shared" ref="J42" si="119">IF(J17=0,"",J17*100/$J17)</f>
        <v>100</v>
      </c>
      <c r="K42" s="83">
        <f t="shared" ref="K42" si="120">IF(K17=0,"",K17*100/$K17)</f>
        <v>100.00000000000001</v>
      </c>
      <c r="L42" s="84">
        <f t="shared" ref="L42" si="121">IF(L17=0,"",L17*100/$L17)</f>
        <v>100</v>
      </c>
      <c r="M42" s="85">
        <f t="shared" si="29"/>
        <v>100</v>
      </c>
      <c r="O42" s="81" t="s">
        <v>3</v>
      </c>
      <c r="P42" s="101">
        <f t="shared" si="43"/>
        <v>80.487804878048777</v>
      </c>
      <c r="Q42" s="102">
        <f t="shared" si="44"/>
        <v>1.3567692458985807</v>
      </c>
      <c r="R42" s="103">
        <f t="shared" si="45"/>
        <v>62.76547559134373</v>
      </c>
      <c r="S42" s="103">
        <f t="shared" si="46"/>
        <v>61.547318740336877</v>
      </c>
      <c r="T42" s="101">
        <f t="shared" si="65"/>
        <v>19.512195121951219</v>
      </c>
      <c r="U42" s="102">
        <f t="shared" si="66"/>
        <v>98.64323075410141</v>
      </c>
      <c r="V42" s="103">
        <f t="shared" si="67"/>
        <v>37.23452440865627</v>
      </c>
      <c r="W42" s="103">
        <f t="shared" si="68"/>
        <v>38.452681259663116</v>
      </c>
      <c r="X42" s="82">
        <f t="shared" si="47"/>
        <v>100</v>
      </c>
      <c r="Y42" s="83">
        <f t="shared" si="48"/>
        <v>100</v>
      </c>
      <c r="Z42" s="84">
        <f t="shared" si="49"/>
        <v>100</v>
      </c>
      <c r="AA42" s="85">
        <f t="shared" si="50"/>
        <v>100</v>
      </c>
      <c r="AC42" s="81" t="s">
        <v>3</v>
      </c>
      <c r="AD42" s="101">
        <f t="shared" ref="AD42:AG42" si="122">AD17*100/AL17</f>
        <v>90.410958904109592</v>
      </c>
      <c r="AE42" s="102">
        <f t="shared" si="122"/>
        <v>6.8170441871008798</v>
      </c>
      <c r="AF42" s="103">
        <f t="shared" si="122"/>
        <v>90.960830650470456</v>
      </c>
      <c r="AG42" s="103">
        <f t="shared" si="122"/>
        <v>92.036961550406232</v>
      </c>
      <c r="AH42" s="101">
        <f t="shared" si="107"/>
        <v>9.5890410958904102</v>
      </c>
      <c r="AI42" s="102">
        <f t="shared" si="107"/>
        <v>93.18295581289911</v>
      </c>
      <c r="AJ42" s="103">
        <f t="shared" si="107"/>
        <v>9.0391693495295371</v>
      </c>
      <c r="AK42" s="103">
        <f t="shared" si="107"/>
        <v>7.9630384495937774</v>
      </c>
      <c r="AL42" s="82">
        <f t="shared" si="70"/>
        <v>100</v>
      </c>
      <c r="AM42" s="83">
        <f t="shared" si="70"/>
        <v>100</v>
      </c>
      <c r="AN42" s="84">
        <f t="shared" si="70"/>
        <v>100</v>
      </c>
      <c r="AO42" s="85">
        <f t="shared" si="70"/>
        <v>100.00000000000001</v>
      </c>
    </row>
    <row r="43" spans="1:41" ht="15.75" thickBot="1">
      <c r="A43" s="250" t="s">
        <v>47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2"/>
      <c r="O43" s="323" t="s">
        <v>47</v>
      </c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5"/>
      <c r="AC43" s="323" t="s">
        <v>47</v>
      </c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5"/>
    </row>
    <row r="44" spans="1:41">
      <c r="A44" s="74" t="s">
        <v>33</v>
      </c>
      <c r="B44" s="95" t="str">
        <f>IF(B7=0,"",B7*100/$J$17)</f>
        <v/>
      </c>
      <c r="C44" s="96" t="str">
        <f>IF(C7=0,"",C7*100/$K$17)</f>
        <v/>
      </c>
      <c r="D44" s="97" t="str">
        <f>IF(D7=0,"",D7*100/$L$17)</f>
        <v/>
      </c>
      <c r="E44" s="97" t="str">
        <f>IF(E7=0,"",E7*100/$M$17)</f>
        <v/>
      </c>
      <c r="F44" s="95" t="str">
        <f t="shared" ref="F44" si="123">IF(F7=0,"",F7*100/$J$17)</f>
        <v/>
      </c>
      <c r="G44" s="96" t="str">
        <f t="shared" ref="G44" si="124">IF(G7=0,"",G7*100/$K$17)</f>
        <v/>
      </c>
      <c r="H44" s="97" t="str">
        <f t="shared" ref="H44" si="125">IF(H7=0,"",H7*100/$L$17)</f>
        <v/>
      </c>
      <c r="I44" s="97" t="str">
        <f t="shared" ref="I44" si="126">IF(I7=0,"",I7*100/$M$17)</f>
        <v/>
      </c>
      <c r="J44" s="95" t="str">
        <f t="shared" ref="J44" si="127">IF(J7=0,"",J7*100/$J$17)</f>
        <v/>
      </c>
      <c r="K44" s="96" t="str">
        <f t="shared" ref="K44" si="128">IF(K7=0,"",K7*100/$K$17)</f>
        <v/>
      </c>
      <c r="L44" s="97" t="str">
        <f t="shared" ref="L44" si="129">IF(L7=0,"",L7*100/$L$17)</f>
        <v/>
      </c>
      <c r="M44" s="98" t="str">
        <f t="shared" ref="M44:M54" si="130">IF(M7=0,"",M7*100/$M$17)</f>
        <v/>
      </c>
      <c r="O44" s="74" t="s">
        <v>33</v>
      </c>
      <c r="P44" s="95"/>
      <c r="Q44" s="96"/>
      <c r="R44" s="97"/>
      <c r="S44" s="97"/>
      <c r="T44" s="95"/>
      <c r="U44" s="96"/>
      <c r="V44" s="97"/>
      <c r="W44" s="97"/>
      <c r="X44" s="95"/>
      <c r="Y44" s="96"/>
      <c r="Z44" s="97"/>
      <c r="AA44" s="98"/>
      <c r="AC44" s="74" t="s">
        <v>33</v>
      </c>
      <c r="AD44" s="95">
        <f t="shared" ref="AD44" si="131">AD7*100/$AL$17</f>
        <v>4.1095890410958908</v>
      </c>
      <c r="AE44" s="96">
        <f t="shared" ref="AE44" si="132">AE7*100/$AM$17</f>
        <v>4.0699677102667454E-3</v>
      </c>
      <c r="AF44" s="97">
        <f t="shared" ref="AF44" si="133">AF7*100/$AN$17</f>
        <v>0.18456508028988372</v>
      </c>
      <c r="AG44" s="97">
        <f t="shared" ref="AG44" si="134">AG7*100/$AO$17</f>
        <v>0.26051100063603783</v>
      </c>
      <c r="AH44" s="95"/>
      <c r="AI44" s="96"/>
      <c r="AJ44" s="97"/>
      <c r="AK44" s="97"/>
      <c r="AL44" s="95">
        <f t="shared" ref="AL44" si="135">AL7*100/$AL$17</f>
        <v>4.1095890410958908</v>
      </c>
      <c r="AM44" s="96">
        <f t="shared" ref="AM44" si="136">AM7*100/$AM$17</f>
        <v>4.0699677102667454E-3</v>
      </c>
      <c r="AN44" s="97">
        <f t="shared" ref="AN44" si="137">AN7*100/$AN$17</f>
        <v>0.18456508028988372</v>
      </c>
      <c r="AO44" s="98">
        <f>AO7*100/$AO$17</f>
        <v>0.26051100063603783</v>
      </c>
    </row>
    <row r="45" spans="1:41">
      <c r="A45" s="74" t="s">
        <v>34</v>
      </c>
      <c r="B45" s="99">
        <f t="shared" ref="B45:B54" si="138">IF(B8=0,"",B8*100/$J$17)</f>
        <v>1.4705882352941178</v>
      </c>
      <c r="C45" s="100">
        <f t="shared" ref="C45:C54" si="139">IF(C8=0,"",C8*100/$K$17)</f>
        <v>2.7093053918791389E-3</v>
      </c>
      <c r="D45" s="97">
        <f t="shared" ref="D45:D54" si="140">IF(D8=0,"",D8*100/$L$17)</f>
        <v>6.4343426712949708E-2</v>
      </c>
      <c r="E45" s="97">
        <f t="shared" ref="E45:E54" si="141">IF(E8=0,"",E8*100/$M$17)</f>
        <v>0.14925597478668542</v>
      </c>
      <c r="F45" s="99">
        <f t="shared" ref="F45" si="142">IF(F8=0,"",F8*100/$J$17)</f>
        <v>2.9411764705882355</v>
      </c>
      <c r="G45" s="100">
        <f t="shared" ref="G45" si="143">IF(G8=0,"",G8*100/$K$17)</f>
        <v>5.9224661904824071E-3</v>
      </c>
      <c r="H45" s="97">
        <f t="shared" ref="H45" si="144">IF(H8=0,"",H8*100/$L$17)</f>
        <v>0.10886888306745486</v>
      </c>
      <c r="I45" s="97">
        <f t="shared" ref="I45" si="145">IF(I8=0,"",I8*100/$M$17)</f>
        <v>0.25254065716242519</v>
      </c>
      <c r="J45" s="99">
        <f t="shared" ref="J45" si="146">IF(J8=0,"",J8*100/$J$17)</f>
        <v>4.4117647058823533</v>
      </c>
      <c r="K45" s="100">
        <f t="shared" ref="K45" si="147">IF(K8=0,"",K8*100/$K$17)</f>
        <v>8.631771582361546E-3</v>
      </c>
      <c r="L45" s="97">
        <f t="shared" ref="L45" si="148">IF(L8=0,"",L8*100/$L$17)</f>
        <v>0.17321230978040456</v>
      </c>
      <c r="M45" s="98">
        <f t="shared" si="130"/>
        <v>0.40179663194911069</v>
      </c>
      <c r="O45" s="74" t="s">
        <v>34</v>
      </c>
      <c r="P45" s="99">
        <f t="shared" ref="P45:P54" si="149">P8*100/$X$17</f>
        <v>1.2195121951219512</v>
      </c>
      <c r="Q45" s="100">
        <f t="shared" ref="Q45:Q54" si="150">Q8*100/$Y$17</f>
        <v>8.4213101473927271E-4</v>
      </c>
      <c r="R45" s="97">
        <f t="shared" ref="R45:R54" si="151">R8*100/$Z$17</f>
        <v>0.40261701056869653</v>
      </c>
      <c r="S45" s="97">
        <f t="shared" ref="S45:S54" si="152">S8*100/$AA$17</f>
        <v>0.24412075840182276</v>
      </c>
      <c r="T45" s="99"/>
      <c r="U45" s="100"/>
      <c r="V45" s="97"/>
      <c r="W45" s="97"/>
      <c r="X45" s="99">
        <f t="shared" ref="X45:X54" si="153">X8*100/$X$17</f>
        <v>1.2195121951219512</v>
      </c>
      <c r="Y45" s="100">
        <f t="shared" ref="Y45:Y54" si="154">Y8*100/$Y$17</f>
        <v>8.4213101473927271E-4</v>
      </c>
      <c r="Z45" s="97">
        <f t="shared" ref="Z45:Z54" si="155">Z8*100/$Z$17</f>
        <v>0.40261701056869653</v>
      </c>
      <c r="AA45" s="98">
        <f t="shared" ref="AA45:AA54" si="156">AA8*100/$AA$17</f>
        <v>0.24412075840182276</v>
      </c>
      <c r="AC45" s="74" t="s">
        <v>34</v>
      </c>
      <c r="AD45" s="99"/>
      <c r="AE45" s="100"/>
      <c r="AF45" s="97"/>
      <c r="AG45" s="97"/>
      <c r="AH45" s="99"/>
      <c r="AI45" s="100"/>
      <c r="AJ45" s="97"/>
      <c r="AK45" s="97"/>
      <c r="AL45" s="99"/>
      <c r="AM45" s="100"/>
      <c r="AN45" s="97"/>
      <c r="AO45" s="98"/>
    </row>
    <row r="46" spans="1:41">
      <c r="A46" s="74" t="s">
        <v>35</v>
      </c>
      <c r="B46" s="99">
        <f t="shared" si="138"/>
        <v>5.882352941176471</v>
      </c>
      <c r="C46" s="100">
        <f t="shared" si="139"/>
        <v>2.0498298517747256E-2</v>
      </c>
      <c r="D46" s="97">
        <f t="shared" si="140"/>
        <v>0.37118083827086645</v>
      </c>
      <c r="E46" s="97">
        <f t="shared" si="141"/>
        <v>0.86101969802468015</v>
      </c>
      <c r="F46" s="99" t="str">
        <f t="shared" ref="F46" si="157">IF(F9=0,"",F9*100/$J$17)</f>
        <v/>
      </c>
      <c r="G46" s="100" t="str">
        <f t="shared" ref="G46" si="158">IF(G9=0,"",G9*100/$K$17)</f>
        <v/>
      </c>
      <c r="H46" s="97" t="str">
        <f t="shared" ref="H46" si="159">IF(H9=0,"",H9*100/$L$17)</f>
        <v/>
      </c>
      <c r="I46" s="97" t="str">
        <f t="shared" ref="I46" si="160">IF(I9=0,"",I9*100/$M$17)</f>
        <v/>
      </c>
      <c r="J46" s="99">
        <f t="shared" ref="J46" si="161">IF(J9=0,"",J9*100/$J$17)</f>
        <v>5.882352941176471</v>
      </c>
      <c r="K46" s="100">
        <f t="shared" ref="K46" si="162">IF(K9=0,"",K9*100/$K$17)</f>
        <v>2.0498298517747256E-2</v>
      </c>
      <c r="L46" s="97">
        <f t="shared" ref="L46" si="163">IF(L9=0,"",L9*100/$L$17)</f>
        <v>0.37118083827086645</v>
      </c>
      <c r="M46" s="98">
        <f t="shared" si="130"/>
        <v>0.86101969802468015</v>
      </c>
      <c r="O46" s="74" t="s">
        <v>35</v>
      </c>
      <c r="P46" s="99">
        <f t="shared" si="149"/>
        <v>1.2195121951219512</v>
      </c>
      <c r="Q46" s="100">
        <f t="shared" si="150"/>
        <v>1.516881952014839E-3</v>
      </c>
      <c r="R46" s="97">
        <f t="shared" si="151"/>
        <v>0.37745344740815301</v>
      </c>
      <c r="S46" s="97">
        <f t="shared" si="152"/>
        <v>0.35804377898934003</v>
      </c>
      <c r="T46" s="99"/>
      <c r="U46" s="100"/>
      <c r="V46" s="97"/>
      <c r="W46" s="97"/>
      <c r="X46" s="99">
        <f t="shared" si="153"/>
        <v>1.2195121951219512</v>
      </c>
      <c r="Y46" s="100">
        <f t="shared" si="154"/>
        <v>1.516881952014839E-3</v>
      </c>
      <c r="Z46" s="97">
        <f t="shared" si="155"/>
        <v>0.37745344740815301</v>
      </c>
      <c r="AA46" s="98">
        <f t="shared" si="156"/>
        <v>0.35804377898934003</v>
      </c>
      <c r="AC46" s="74" t="s">
        <v>35</v>
      </c>
      <c r="AD46" s="99"/>
      <c r="AE46" s="100"/>
      <c r="AF46" s="97"/>
      <c r="AG46" s="97"/>
      <c r="AH46" s="99"/>
      <c r="AI46" s="100"/>
      <c r="AJ46" s="97"/>
      <c r="AK46" s="97"/>
      <c r="AL46" s="99"/>
      <c r="AM46" s="100"/>
      <c r="AN46" s="97"/>
      <c r="AO46" s="98"/>
    </row>
    <row r="47" spans="1:41">
      <c r="A47" s="74" t="s">
        <v>36</v>
      </c>
      <c r="B47" s="99">
        <f t="shared" si="138"/>
        <v>16.176470588235293</v>
      </c>
      <c r="C47" s="100">
        <f t="shared" si="139"/>
        <v>0.13313262652132596</v>
      </c>
      <c r="D47" s="97">
        <f t="shared" si="140"/>
        <v>3.5126926049095384</v>
      </c>
      <c r="E47" s="97">
        <f t="shared" si="141"/>
        <v>4.0065035723579863</v>
      </c>
      <c r="F47" s="99" t="str">
        <f t="shared" ref="F47" si="164">IF(F10=0,"",F10*100/$J$17)</f>
        <v/>
      </c>
      <c r="G47" s="100" t="str">
        <f t="shared" ref="G47" si="165">IF(G10=0,"",G10*100/$K$17)</f>
        <v/>
      </c>
      <c r="H47" s="97" t="str">
        <f t="shared" ref="H47" si="166">IF(H10=0,"",H10*100/$L$17)</f>
        <v/>
      </c>
      <c r="I47" s="97" t="str">
        <f t="shared" ref="I47" si="167">IF(I10=0,"",I10*100/$M$17)</f>
        <v/>
      </c>
      <c r="J47" s="99">
        <f t="shared" ref="J47" si="168">IF(J10=0,"",J10*100/$J$17)</f>
        <v>16.176470588235293</v>
      </c>
      <c r="K47" s="100">
        <f t="shared" ref="K47" si="169">IF(K10=0,"",K10*100/$K$17)</f>
        <v>0.13313262652132596</v>
      </c>
      <c r="L47" s="97">
        <f t="shared" ref="L47" si="170">IF(L10=0,"",L10*100/$L$17)</f>
        <v>3.5126926049095384</v>
      </c>
      <c r="M47" s="98">
        <f t="shared" si="130"/>
        <v>4.0065035723579863</v>
      </c>
      <c r="O47" s="74" t="s">
        <v>36</v>
      </c>
      <c r="P47" s="99">
        <f t="shared" si="149"/>
        <v>10.975609756097562</v>
      </c>
      <c r="Q47" s="100">
        <f t="shared" si="150"/>
        <v>3.3727085608936835E-2</v>
      </c>
      <c r="R47" s="97">
        <f t="shared" si="151"/>
        <v>5.0830397584297948</v>
      </c>
      <c r="S47" s="97">
        <f t="shared" si="152"/>
        <v>5.1509480022784606</v>
      </c>
      <c r="T47" s="99">
        <f t="shared" ref="T47:T54" si="171">T10*100/$X$17</f>
        <v>1.2195121951219512</v>
      </c>
      <c r="U47" s="100">
        <f t="shared" ref="U47:U54" si="172">U10*100/$Y$17</f>
        <v>3.8706642913482101E-3</v>
      </c>
      <c r="V47" s="97">
        <f t="shared" ref="V47:V54" si="173">V10*100/$Z$17</f>
        <v>1.3588324106693508</v>
      </c>
      <c r="W47" s="97">
        <f t="shared" ref="W47:W54" si="174">W10*100/$AA$17</f>
        <v>1.0171698266742615</v>
      </c>
      <c r="X47" s="99">
        <f t="shared" si="153"/>
        <v>12.195121951219512</v>
      </c>
      <c r="Y47" s="100">
        <f t="shared" si="154"/>
        <v>3.7597749900285048E-2</v>
      </c>
      <c r="Z47" s="97">
        <f t="shared" si="155"/>
        <v>6.4418721690991445</v>
      </c>
      <c r="AA47" s="98">
        <f t="shared" si="156"/>
        <v>6.1681178289527221</v>
      </c>
      <c r="AC47" s="74" t="s">
        <v>36</v>
      </c>
      <c r="AD47" s="99">
        <f t="shared" ref="AD47:AD52" si="175">AD10*100/$AL$17</f>
        <v>5.4794520547945202</v>
      </c>
      <c r="AE47" s="100">
        <f t="shared" ref="AE47:AE52" si="176">AE10*100/$AM$17</f>
        <v>4.835341728177784E-2</v>
      </c>
      <c r="AF47" s="97">
        <f t="shared" ref="AF47:AF52" si="177">AF10*100/$AN$17</f>
        <v>1.1531243742815644</v>
      </c>
      <c r="AG47" s="97">
        <f t="shared" ref="AG47:AG52" si="178">AG10*100/$AO$17</f>
        <v>1.714202232336973</v>
      </c>
      <c r="AH47" s="99"/>
      <c r="AI47" s="100"/>
      <c r="AJ47" s="97"/>
      <c r="AK47" s="97"/>
      <c r="AL47" s="99">
        <f t="shared" ref="AL47:AL54" si="179">AL10*100/$AL$17</f>
        <v>5.4794520547945202</v>
      </c>
      <c r="AM47" s="100">
        <f t="shared" ref="AM47:AM54" si="180">AM10*100/$AM$17</f>
        <v>4.835341728177784E-2</v>
      </c>
      <c r="AN47" s="97">
        <f t="shared" ref="AN47:AN54" si="181">AN10*100/$AN$17</f>
        <v>1.1531243742815644</v>
      </c>
      <c r="AO47" s="98">
        <f t="shared" ref="AO47:AO54" si="182">AO10*100/$AO$17</f>
        <v>1.714202232336973</v>
      </c>
    </row>
    <row r="48" spans="1:41">
      <c r="A48" s="74" t="s">
        <v>37</v>
      </c>
      <c r="B48" s="99">
        <f t="shared" si="138"/>
        <v>16.176470588235293</v>
      </c>
      <c r="C48" s="100">
        <f t="shared" si="139"/>
        <v>0.33995808396615823</v>
      </c>
      <c r="D48" s="97">
        <f t="shared" si="140"/>
        <v>11.080594753291031</v>
      </c>
      <c r="E48" s="97">
        <f t="shared" si="141"/>
        <v>11.085133827797485</v>
      </c>
      <c r="F48" s="99">
        <f t="shared" ref="F48" si="183">IF(F11=0,"",F11*100/$J$17)</f>
        <v>1.4705882352941178</v>
      </c>
      <c r="G48" s="100">
        <f t="shared" ref="G48" si="184">IF(G11=0,"",G11*100/$K$17)</f>
        <v>2.7009916229179313E-2</v>
      </c>
      <c r="H48" s="97">
        <f t="shared" ref="H48" si="185">IF(H11=0,"",H11*100/$L$17)</f>
        <v>1.5269583718801496E-2</v>
      </c>
      <c r="I48" s="97">
        <f t="shared" ref="I48" si="186">IF(I11=0,"",I11*100/$M$17)</f>
        <v>3.542050398876153E-2</v>
      </c>
      <c r="J48" s="99">
        <f t="shared" ref="J48" si="187">IF(J11=0,"",J11*100/$J$17)</f>
        <v>17.647058823529413</v>
      </c>
      <c r="K48" s="100">
        <f t="shared" ref="K48" si="188">IF(K11=0,"",K11*100/$K$17)</f>
        <v>0.36696800019533754</v>
      </c>
      <c r="L48" s="97">
        <f t="shared" ref="L48" si="189">IF(L11=0,"",L11*100/$L$17)</f>
        <v>11.095864337009832</v>
      </c>
      <c r="M48" s="98">
        <f t="shared" si="130"/>
        <v>11.120554331786247</v>
      </c>
      <c r="O48" s="74" t="s">
        <v>37</v>
      </c>
      <c r="P48" s="99">
        <f t="shared" si="149"/>
        <v>20.73170731707317</v>
      </c>
      <c r="Q48" s="100">
        <f t="shared" si="150"/>
        <v>0.12872091888743331</v>
      </c>
      <c r="R48" s="97">
        <f t="shared" si="151"/>
        <v>11.548062405636639</v>
      </c>
      <c r="S48" s="97">
        <f t="shared" si="152"/>
        <v>10.767515664415331</v>
      </c>
      <c r="T48" s="99">
        <f t="shared" si="171"/>
        <v>1.2195121951219512</v>
      </c>
      <c r="U48" s="100">
        <f t="shared" si="172"/>
        <v>5.3038562046311957E-3</v>
      </c>
      <c r="V48" s="97">
        <f t="shared" si="173"/>
        <v>0.12078510317060896</v>
      </c>
      <c r="W48" s="97">
        <f t="shared" si="174"/>
        <v>0.12857026609162667</v>
      </c>
      <c r="X48" s="99">
        <f t="shared" si="153"/>
        <v>21.951219512195124</v>
      </c>
      <c r="Y48" s="100">
        <f t="shared" si="154"/>
        <v>0.13402477509206451</v>
      </c>
      <c r="Z48" s="97">
        <f t="shared" si="155"/>
        <v>11.668847508807245</v>
      </c>
      <c r="AA48" s="98">
        <f t="shared" si="156"/>
        <v>10.896085930506958</v>
      </c>
      <c r="AC48" s="74" t="s">
        <v>37</v>
      </c>
      <c r="AD48" s="99">
        <f t="shared" si="175"/>
        <v>24.657534246575342</v>
      </c>
      <c r="AE48" s="100">
        <f t="shared" si="176"/>
        <v>0.42992331097065323</v>
      </c>
      <c r="AF48" s="97">
        <f t="shared" si="177"/>
        <v>19.491339192139609</v>
      </c>
      <c r="AG48" s="97">
        <f t="shared" si="178"/>
        <v>21.572049141769195</v>
      </c>
      <c r="AH48" s="99"/>
      <c r="AI48" s="100"/>
      <c r="AJ48" s="97"/>
      <c r="AK48" s="97"/>
      <c r="AL48" s="99">
        <f t="shared" si="179"/>
        <v>24.657534246575342</v>
      </c>
      <c r="AM48" s="100">
        <f t="shared" si="180"/>
        <v>0.42992331097065323</v>
      </c>
      <c r="AN48" s="97">
        <f t="shared" si="181"/>
        <v>19.491339192139609</v>
      </c>
      <c r="AO48" s="98">
        <f t="shared" si="182"/>
        <v>21.572049141769195</v>
      </c>
    </row>
    <row r="49" spans="1:41">
      <c r="A49" s="74" t="s">
        <v>38</v>
      </c>
      <c r="B49" s="99">
        <f t="shared" si="138"/>
        <v>17.647058823529413</v>
      </c>
      <c r="C49" s="100">
        <f t="shared" si="139"/>
        <v>0.65048850178254392</v>
      </c>
      <c r="D49" s="97">
        <f t="shared" si="140"/>
        <v>19.779335164314801</v>
      </c>
      <c r="E49" s="97">
        <f t="shared" si="141"/>
        <v>18.284424379232505</v>
      </c>
      <c r="F49" s="99">
        <f t="shared" ref="F49" si="190">IF(F12=0,"",F12*100/$J$17)</f>
        <v>1.4705882352941178</v>
      </c>
      <c r="G49" s="100">
        <f t="shared" ref="G49" si="191">IF(G12=0,"",G12*100/$K$17)</f>
        <v>4.5360976013079771E-2</v>
      </c>
      <c r="H49" s="97">
        <f t="shared" ref="H49" si="192">IF(H12=0,"",H12*100/$L$17)</f>
        <v>0.98494175584809163</v>
      </c>
      <c r="I49" s="97">
        <f t="shared" ref="I49" si="193">IF(I12=0,"",I12*100/$M$17)</f>
        <v>1.0480490164463077</v>
      </c>
      <c r="J49" s="99">
        <f t="shared" ref="J49" si="194">IF(J12=0,"",J12*100/$J$17)</f>
        <v>19.117647058823529</v>
      </c>
      <c r="K49" s="100">
        <f t="shared" ref="K49" si="195">IF(K12=0,"",K12*100/$K$17)</f>
        <v>0.69584947779562367</v>
      </c>
      <c r="L49" s="97">
        <f t="shared" ref="L49" si="196">IF(L12=0,"",L12*100/$L$17)</f>
        <v>20.764276920162892</v>
      </c>
      <c r="M49" s="98">
        <f t="shared" si="130"/>
        <v>19.332473395678814</v>
      </c>
      <c r="O49" s="74" t="s">
        <v>38</v>
      </c>
      <c r="P49" s="99">
        <f t="shared" si="149"/>
        <v>24.390243902439025</v>
      </c>
      <c r="Q49" s="100">
        <f t="shared" si="150"/>
        <v>0.30284448757566901</v>
      </c>
      <c r="R49" s="97">
        <f t="shared" si="151"/>
        <v>24.871162556618007</v>
      </c>
      <c r="S49" s="97">
        <f t="shared" si="152"/>
        <v>26.302628366832128</v>
      </c>
      <c r="T49" s="99">
        <f t="shared" si="171"/>
        <v>1.2195121951219512</v>
      </c>
      <c r="U49" s="100">
        <f t="shared" si="172"/>
        <v>1.6005719907466923E-2</v>
      </c>
      <c r="V49" s="97">
        <f t="shared" si="173"/>
        <v>1.9627579265223958</v>
      </c>
      <c r="W49" s="97">
        <f t="shared" si="174"/>
        <v>2.0465456912686144</v>
      </c>
      <c r="X49" s="99">
        <f t="shared" si="153"/>
        <v>25.609756097560975</v>
      </c>
      <c r="Y49" s="100">
        <f t="shared" si="154"/>
        <v>0.31885020748313592</v>
      </c>
      <c r="Z49" s="97">
        <f t="shared" si="155"/>
        <v>26.833920483140403</v>
      </c>
      <c r="AA49" s="98">
        <f t="shared" si="156"/>
        <v>28.34917405810074</v>
      </c>
      <c r="AC49" s="74" t="s">
        <v>38</v>
      </c>
      <c r="AD49" s="99">
        <f t="shared" si="175"/>
        <v>27.397260273972602</v>
      </c>
      <c r="AE49" s="100">
        <f t="shared" si="176"/>
        <v>0.97598259199613446</v>
      </c>
      <c r="AF49" s="97">
        <f t="shared" si="177"/>
        <v>34.063517843327986</v>
      </c>
      <c r="AG49" s="97">
        <f t="shared" si="178"/>
        <v>32.185203926377824</v>
      </c>
      <c r="AH49" s="99">
        <f t="shared" ref="AH49:AH54" si="197">AH12*100/$AL$17</f>
        <v>1.3698630136986301</v>
      </c>
      <c r="AI49" s="100">
        <f t="shared" ref="AI49:AI54" si="198">AI12*100/$AM$17</f>
        <v>4.8686217591064708E-2</v>
      </c>
      <c r="AJ49" s="97">
        <f t="shared" ref="AJ49:AJ54" si="199">AJ12*100/$AN$17</f>
        <v>0.61490947955983244</v>
      </c>
      <c r="AK49" s="97">
        <f t="shared" ref="AK49:AK54" si="200">AK12*100/$AO$17</f>
        <v>0.57679293405584064</v>
      </c>
      <c r="AL49" s="99">
        <f t="shared" si="179"/>
        <v>28.767123287671232</v>
      </c>
      <c r="AM49" s="100">
        <f t="shared" si="180"/>
        <v>1.0246688095871992</v>
      </c>
      <c r="AN49" s="97">
        <f t="shared" si="181"/>
        <v>34.678427322887806</v>
      </c>
      <c r="AO49" s="98">
        <f t="shared" si="182"/>
        <v>32.761996860433662</v>
      </c>
    </row>
    <row r="50" spans="1:41">
      <c r="A50" s="74" t="s">
        <v>39</v>
      </c>
      <c r="B50" s="99">
        <f t="shared" si="138"/>
        <v>20.588235294117649</v>
      </c>
      <c r="C50" s="100">
        <f t="shared" si="139"/>
        <v>1.7776802715782116</v>
      </c>
      <c r="D50" s="97">
        <f t="shared" si="140"/>
        <v>39.558670328629603</v>
      </c>
      <c r="E50" s="97">
        <f t="shared" si="141"/>
        <v>48.452112221863914</v>
      </c>
      <c r="F50" s="99" t="str">
        <f t="shared" ref="F50" si="201">IF(F13=0,"",F13*100/$J$17)</f>
        <v/>
      </c>
      <c r="G50" s="100" t="str">
        <f t="shared" ref="G50" si="202">IF(G13=0,"",G13*100/$K$17)</f>
        <v/>
      </c>
      <c r="H50" s="97" t="str">
        <f t="shared" ref="H50" si="203">IF(H13=0,"",H13*100/$L$17)</f>
        <v/>
      </c>
      <c r="I50" s="97" t="str">
        <f t="shared" ref="I50" si="204">IF(I13=0,"",I13*100/$M$17)</f>
        <v/>
      </c>
      <c r="J50" s="99">
        <f t="shared" ref="J50" si="205">IF(J13=0,"",J13*100/$J$17)</f>
        <v>20.588235294117649</v>
      </c>
      <c r="K50" s="100">
        <f t="shared" ref="K50" si="206">IF(K13=0,"",K13*100/$K$17)</f>
        <v>1.7776802715782116</v>
      </c>
      <c r="L50" s="97">
        <f t="shared" ref="L50" si="207">IF(L13=0,"",L13*100/$L$17)</f>
        <v>39.558670328629603</v>
      </c>
      <c r="M50" s="98">
        <f t="shared" si="130"/>
        <v>48.452112221863914</v>
      </c>
      <c r="O50" s="74" t="s">
        <v>39</v>
      </c>
      <c r="P50" s="99">
        <f t="shared" si="149"/>
        <v>15.853658536585366</v>
      </c>
      <c r="Q50" s="100">
        <f t="shared" si="150"/>
        <v>0.46702703051568589</v>
      </c>
      <c r="R50" s="97">
        <f t="shared" si="151"/>
        <v>14.041268243583293</v>
      </c>
      <c r="S50" s="97">
        <f t="shared" si="152"/>
        <v>12.604768492147448</v>
      </c>
      <c r="T50" s="99">
        <f t="shared" si="171"/>
        <v>1.2195121951219512</v>
      </c>
      <c r="U50" s="100">
        <f t="shared" si="172"/>
        <v>3.1906827266519028E-2</v>
      </c>
      <c r="V50" s="97">
        <f t="shared" si="173"/>
        <v>1.0568696527428285</v>
      </c>
      <c r="W50" s="97">
        <f t="shared" si="174"/>
        <v>0.73236227520546826</v>
      </c>
      <c r="X50" s="99">
        <f t="shared" si="153"/>
        <v>17.073170731707318</v>
      </c>
      <c r="Y50" s="100">
        <f t="shared" si="154"/>
        <v>0.49893385778220495</v>
      </c>
      <c r="Z50" s="97">
        <f t="shared" si="155"/>
        <v>15.098137896326122</v>
      </c>
      <c r="AA50" s="98">
        <f t="shared" si="156"/>
        <v>13.337130767352917</v>
      </c>
      <c r="AC50" s="74" t="s">
        <v>39</v>
      </c>
      <c r="AD50" s="99">
        <f t="shared" si="175"/>
        <v>20.547945205479451</v>
      </c>
      <c r="AE50" s="100">
        <f t="shared" si="176"/>
        <v>1.5709531810022281</v>
      </c>
      <c r="AF50" s="97">
        <f t="shared" si="177"/>
        <v>22.079093500445232</v>
      </c>
      <c r="AG50" s="97">
        <f t="shared" si="178"/>
        <v>20.929343607169073</v>
      </c>
      <c r="AH50" s="99">
        <f t="shared" si="197"/>
        <v>1.3698630136986301</v>
      </c>
      <c r="AI50" s="100">
        <f t="shared" si="198"/>
        <v>9.137002479418993E-2</v>
      </c>
      <c r="AJ50" s="97">
        <f t="shared" si="199"/>
        <v>0.92236421933974866</v>
      </c>
      <c r="AK50" s="97">
        <f t="shared" si="200"/>
        <v>0.28015656796997973</v>
      </c>
      <c r="AL50" s="99">
        <f t="shared" si="179"/>
        <v>21.917808219178081</v>
      </c>
      <c r="AM50" s="100">
        <f t="shared" si="180"/>
        <v>1.6623232057964181</v>
      </c>
      <c r="AN50" s="97">
        <f t="shared" si="181"/>
        <v>23.00145771978498</v>
      </c>
      <c r="AO50" s="98">
        <f t="shared" si="182"/>
        <v>21.209500175139056</v>
      </c>
    </row>
    <row r="51" spans="1:41">
      <c r="A51" s="74" t="s">
        <v>40</v>
      </c>
      <c r="B51" s="99">
        <f t="shared" si="138"/>
        <v>2.9411764705882355</v>
      </c>
      <c r="C51" s="100">
        <f t="shared" si="139"/>
        <v>0.49911315679070034</v>
      </c>
      <c r="D51" s="97">
        <f t="shared" si="140"/>
        <v>3.8734728667487448</v>
      </c>
      <c r="E51" s="97">
        <f t="shared" si="141"/>
        <v>3.305385359561432</v>
      </c>
      <c r="F51" s="99">
        <f t="shared" ref="F51" si="208">IF(F14=0,"",F14*100/$J$17)</f>
        <v>1.4705882352941178</v>
      </c>
      <c r="G51" s="100">
        <f t="shared" ref="G51" si="209">IF(G14=0,"",G14*100/$K$17)</f>
        <v>0.28672836721611572</v>
      </c>
      <c r="H51" s="97">
        <f t="shared" ref="H51" si="210">IF(H14=0,"",H14*100/$L$17)</f>
        <v>1.0417653186854816</v>
      </c>
      <c r="I51" s="97">
        <f t="shared" ref="I51" si="211">IF(I14=0,"",I14*100/$M$17)</f>
        <v>1.2092873266688164</v>
      </c>
      <c r="J51" s="99">
        <f t="shared" ref="J51" si="212">IF(J14=0,"",J14*100/$J$17)</f>
        <v>4.4117647058823533</v>
      </c>
      <c r="K51" s="100">
        <f t="shared" ref="K51" si="213">IF(K14=0,"",K14*100/$K$17)</f>
        <v>0.78584152400681606</v>
      </c>
      <c r="L51" s="97">
        <f t="shared" ref="L51" si="214">IF(L14=0,"",L14*100/$L$17)</f>
        <v>4.9152381854342266</v>
      </c>
      <c r="M51" s="98">
        <f t="shared" si="130"/>
        <v>4.5146726862302486</v>
      </c>
      <c r="O51" s="74" t="s">
        <v>40</v>
      </c>
      <c r="P51" s="99">
        <f t="shared" si="149"/>
        <v>4.8780487804878048</v>
      </c>
      <c r="Q51" s="100">
        <f t="shared" si="150"/>
        <v>0.26674107594809909</v>
      </c>
      <c r="R51" s="97">
        <f t="shared" si="151"/>
        <v>5.8379466532461004</v>
      </c>
      <c r="S51" s="97">
        <f t="shared" si="152"/>
        <v>5.9728212222312633</v>
      </c>
      <c r="T51" s="99">
        <f t="shared" si="171"/>
        <v>1.2195121951219512</v>
      </c>
      <c r="U51" s="100">
        <f t="shared" si="172"/>
        <v>6.3845038297562509E-2</v>
      </c>
      <c r="V51" s="97">
        <f t="shared" si="173"/>
        <v>11.122294916960243</v>
      </c>
      <c r="W51" s="97">
        <f t="shared" si="174"/>
        <v>9.276588819269266</v>
      </c>
      <c r="X51" s="99">
        <f t="shared" si="153"/>
        <v>6.0975609756097562</v>
      </c>
      <c r="Y51" s="100">
        <f t="shared" si="154"/>
        <v>0.33058611424566159</v>
      </c>
      <c r="Z51" s="97">
        <f t="shared" si="155"/>
        <v>16.960241570206346</v>
      </c>
      <c r="AA51" s="98">
        <f t="shared" si="156"/>
        <v>15.249410041500528</v>
      </c>
      <c r="AC51" s="74" t="s">
        <v>40</v>
      </c>
      <c r="AD51" s="99">
        <f t="shared" si="175"/>
        <v>2.7397260273972601</v>
      </c>
      <c r="AE51" s="100">
        <f t="shared" si="176"/>
        <v>0.49816671547459973</v>
      </c>
      <c r="AF51" s="97">
        <f t="shared" si="177"/>
        <v>7.5326411246079488</v>
      </c>
      <c r="AG51" s="97">
        <f t="shared" si="178"/>
        <v>8.9320505788075888</v>
      </c>
      <c r="AH51" s="99">
        <f t="shared" si="197"/>
        <v>0</v>
      </c>
      <c r="AI51" s="100">
        <f t="shared" si="198"/>
        <v>0</v>
      </c>
      <c r="AJ51" s="97">
        <f t="shared" si="199"/>
        <v>0</v>
      </c>
      <c r="AK51" s="97">
        <f t="shared" si="200"/>
        <v>0</v>
      </c>
      <c r="AL51" s="99">
        <f t="shared" si="179"/>
        <v>2.7397260273972601</v>
      </c>
      <c r="AM51" s="100">
        <f t="shared" si="180"/>
        <v>0.49816671547459973</v>
      </c>
      <c r="AN51" s="97">
        <f t="shared" si="181"/>
        <v>7.5326411246079488</v>
      </c>
      <c r="AO51" s="98">
        <f t="shared" si="182"/>
        <v>8.9320505788075888</v>
      </c>
    </row>
    <row r="52" spans="1:41">
      <c r="A52" s="74" t="s">
        <v>41</v>
      </c>
      <c r="B52" s="99">
        <f t="shared" si="138"/>
        <v>1.4705882352941178</v>
      </c>
      <c r="C52" s="100">
        <f t="shared" si="139"/>
        <v>0.43929648512510067</v>
      </c>
      <c r="D52" s="97">
        <f t="shared" si="140"/>
        <v>1.6289421346718438</v>
      </c>
      <c r="E52" s="97">
        <f t="shared" si="141"/>
        <v>0.49983876168977748</v>
      </c>
      <c r="F52" s="99">
        <f t="shared" ref="F52" si="215">IF(F15=0,"",F15*100/$J$17)</f>
        <v>1.4705882352941178</v>
      </c>
      <c r="G52" s="100">
        <f t="shared" ref="G52" si="216">IF(G15=0,"",G15*100/$K$17)</f>
        <v>1.1618142290383042</v>
      </c>
      <c r="H52" s="97">
        <f t="shared" ref="H52" si="217">IF(H15=0,"",H15*100/$L$17)</f>
        <v>8.0500047352969034E-2</v>
      </c>
      <c r="I52" s="97">
        <f t="shared" ref="I52" si="218">IF(I15=0,"",I15*100/$M$17)</f>
        <v>7.2557239600128984E-2</v>
      </c>
      <c r="J52" s="99">
        <f t="shared" ref="J52" si="219">IF(J15=0,"",J15*100/$J$17)</f>
        <v>2.9411764705882355</v>
      </c>
      <c r="K52" s="100">
        <f t="shared" ref="K52" si="220">IF(K15=0,"",K15*100/$K$17)</f>
        <v>1.6011107141634049</v>
      </c>
      <c r="L52" s="97">
        <f t="shared" ref="L52" si="221">IF(L15=0,"",L15*100/$L$17)</f>
        <v>1.7094421820248129</v>
      </c>
      <c r="M52" s="98">
        <f t="shared" si="130"/>
        <v>0.57239600128990653</v>
      </c>
      <c r="O52" s="74" t="s">
        <v>41</v>
      </c>
      <c r="P52" s="99">
        <f t="shared" si="149"/>
        <v>1.2195121951219512</v>
      </c>
      <c r="Q52" s="100">
        <f t="shared" si="150"/>
        <v>0.1553496343960025</v>
      </c>
      <c r="R52" s="97">
        <f t="shared" si="151"/>
        <v>0.60392551585304488</v>
      </c>
      <c r="S52" s="97">
        <f t="shared" si="152"/>
        <v>0.14647245504109366</v>
      </c>
      <c r="T52" s="99">
        <f t="shared" si="171"/>
        <v>2.4390243902439024</v>
      </c>
      <c r="U52" s="100">
        <f t="shared" si="172"/>
        <v>0.51040462371588968</v>
      </c>
      <c r="V52" s="97">
        <f t="shared" si="173"/>
        <v>0.70457976849521897</v>
      </c>
      <c r="W52" s="97">
        <f t="shared" si="174"/>
        <v>0.81373586133940923</v>
      </c>
      <c r="X52" s="99">
        <f t="shared" si="153"/>
        <v>3.6585365853658538</v>
      </c>
      <c r="Y52" s="100">
        <f t="shared" si="154"/>
        <v>0.66575425811189215</v>
      </c>
      <c r="Z52" s="97">
        <f t="shared" si="155"/>
        <v>1.3085052843482634</v>
      </c>
      <c r="AA52" s="98">
        <f t="shared" si="156"/>
        <v>0.96020831638050286</v>
      </c>
      <c r="AC52" s="74" t="s">
        <v>41</v>
      </c>
      <c r="AD52" s="99">
        <f t="shared" si="175"/>
        <v>5.4794520547945202</v>
      </c>
      <c r="AE52" s="100">
        <f t="shared" si="176"/>
        <v>3.2895950026652203</v>
      </c>
      <c r="AF52" s="97">
        <f t="shared" si="177"/>
        <v>6.4565495353782403</v>
      </c>
      <c r="AG52" s="97">
        <f t="shared" si="178"/>
        <v>6.4436010633095337</v>
      </c>
      <c r="AH52" s="99">
        <f t="shared" si="197"/>
        <v>1.3698630136986301</v>
      </c>
      <c r="AI52" s="100">
        <f t="shared" si="198"/>
        <v>0.78328120890172537</v>
      </c>
      <c r="AJ52" s="97">
        <f t="shared" si="199"/>
        <v>0.3843184247248953</v>
      </c>
      <c r="AK52" s="97">
        <f t="shared" si="200"/>
        <v>0.46143434724467253</v>
      </c>
      <c r="AL52" s="99">
        <f t="shared" si="179"/>
        <v>6.8493150684931505</v>
      </c>
      <c r="AM52" s="100">
        <f t="shared" si="180"/>
        <v>4.0728762115669452</v>
      </c>
      <c r="AN52" s="97">
        <f t="shared" si="181"/>
        <v>6.8408679601031359</v>
      </c>
      <c r="AO52" s="98">
        <f t="shared" si="182"/>
        <v>6.9050354105542064</v>
      </c>
    </row>
    <row r="53" spans="1:41" ht="15.75" thickBot="1">
      <c r="A53" s="74" t="s">
        <v>42</v>
      </c>
      <c r="B53" s="99" t="str">
        <f t="shared" si="138"/>
        <v/>
      </c>
      <c r="C53" s="100" t="str">
        <f t="shared" si="139"/>
        <v/>
      </c>
      <c r="D53" s="97" t="str">
        <f t="shared" si="140"/>
        <v/>
      </c>
      <c r="E53" s="97" t="str">
        <f t="shared" si="141"/>
        <v/>
      </c>
      <c r="F53" s="99">
        <f t="shared" ref="F53" si="222">IF(F16=0,"",F16*100/$J$17)</f>
        <v>8.8235294117647065</v>
      </c>
      <c r="G53" s="100">
        <f t="shared" ref="G53" si="223">IF(G16=0,"",G16*100/$K$17)</f>
        <v>94.610287315639169</v>
      </c>
      <c r="H53" s="97">
        <f t="shared" ref="H53" si="224">IF(H16=0,"",H16*100/$L$17)</f>
        <v>17.899422293777821</v>
      </c>
      <c r="I53" s="97">
        <f t="shared" ref="I53" si="225">IF(I16=0,"",I16*100/$M$17)</f>
        <v>10.73847146081909</v>
      </c>
      <c r="J53" s="99">
        <f t="shared" ref="J53" si="226">IF(J16=0,"",J16*100/$J$17)</f>
        <v>8.8235294117647065</v>
      </c>
      <c r="K53" s="100">
        <f t="shared" ref="K53" si="227">IF(K16=0,"",K16*100/$K$17)</f>
        <v>94.610287315639169</v>
      </c>
      <c r="L53" s="97">
        <f t="shared" ref="L53" si="228">IF(L16=0,"",L16*100/$L$17)</f>
        <v>17.899422293777821</v>
      </c>
      <c r="M53" s="98">
        <f t="shared" si="130"/>
        <v>10.73847146081909</v>
      </c>
      <c r="O53" s="74" t="s">
        <v>42</v>
      </c>
      <c r="P53" s="99"/>
      <c r="Q53" s="100"/>
      <c r="R53" s="97"/>
      <c r="S53" s="97"/>
      <c r="T53" s="99">
        <f t="shared" si="171"/>
        <v>10.975609756097562</v>
      </c>
      <c r="U53" s="100">
        <f t="shared" si="172"/>
        <v>98.011894024417998</v>
      </c>
      <c r="V53" s="97">
        <f t="shared" si="173"/>
        <v>20.908404630095621</v>
      </c>
      <c r="W53" s="97">
        <f t="shared" si="174"/>
        <v>24.437708519814468</v>
      </c>
      <c r="X53" s="99">
        <f t="shared" si="153"/>
        <v>10.975609756097562</v>
      </c>
      <c r="Y53" s="100">
        <f t="shared" si="154"/>
        <v>98.011894024417998</v>
      </c>
      <c r="Z53" s="97">
        <f t="shared" si="155"/>
        <v>20.908404630095621</v>
      </c>
      <c r="AA53" s="98">
        <f t="shared" si="156"/>
        <v>24.437708519814468</v>
      </c>
      <c r="AC53" s="74" t="s">
        <v>42</v>
      </c>
      <c r="AD53" s="99"/>
      <c r="AE53" s="100"/>
      <c r="AF53" s="97"/>
      <c r="AG53" s="97"/>
      <c r="AH53" s="99">
        <f t="shared" si="197"/>
        <v>5.4794520547945202</v>
      </c>
      <c r="AI53" s="100">
        <f t="shared" si="198"/>
        <v>92.259618361612127</v>
      </c>
      <c r="AJ53" s="97">
        <f t="shared" si="199"/>
        <v>7.1175772259050607</v>
      </c>
      <c r="AK53" s="97">
        <f t="shared" si="200"/>
        <v>6.6446546003232845</v>
      </c>
      <c r="AL53" s="99">
        <f t="shared" si="179"/>
        <v>5.4794520547945202</v>
      </c>
      <c r="AM53" s="100">
        <f t="shared" si="180"/>
        <v>92.259618361612127</v>
      </c>
      <c r="AN53" s="97">
        <f t="shared" si="181"/>
        <v>7.1175772259050607</v>
      </c>
      <c r="AO53" s="98">
        <f t="shared" si="182"/>
        <v>6.6446546003232845</v>
      </c>
    </row>
    <row r="54" spans="1:41" ht="15.75" thickBot="1">
      <c r="A54" s="81" t="s">
        <v>3</v>
      </c>
      <c r="B54" s="101">
        <f t="shared" si="138"/>
        <v>82.352941176470594</v>
      </c>
      <c r="C54" s="102">
        <f t="shared" si="139"/>
        <v>3.8628767296736672</v>
      </c>
      <c r="D54" s="103">
        <f t="shared" si="140"/>
        <v>79.869232117549387</v>
      </c>
      <c r="E54" s="103">
        <f t="shared" si="141"/>
        <v>86.64367379531447</v>
      </c>
      <c r="F54" s="101">
        <f t="shared" ref="F54" si="229">IF(F17=0,"",F17*100/$J$17)</f>
        <v>17.647058823529413</v>
      </c>
      <c r="G54" s="102">
        <f t="shared" ref="G54" si="230">IF(G17=0,"",G17*100/$K$17)</f>
        <v>96.137123270326327</v>
      </c>
      <c r="H54" s="103">
        <f t="shared" ref="H54" si="231">IF(H17=0,"",H17*100/$L$17)</f>
        <v>20.13076788245062</v>
      </c>
      <c r="I54" s="103">
        <f t="shared" ref="I54" si="232">IF(I17=0,"",I17*100/$M$17)</f>
        <v>13.35632620468553</v>
      </c>
      <c r="J54" s="101">
        <f t="shared" ref="J54" si="233">IF(J17=0,"",J17*100/$J$17)</f>
        <v>100</v>
      </c>
      <c r="K54" s="102">
        <f t="shared" ref="K54" si="234">IF(K17=0,"",K17*100/$K$17)</f>
        <v>100.00000000000001</v>
      </c>
      <c r="L54" s="103">
        <f t="shared" ref="L54" si="235">IF(L17=0,"",L17*100/$L$17)</f>
        <v>100</v>
      </c>
      <c r="M54" s="104">
        <f t="shared" si="130"/>
        <v>100</v>
      </c>
      <c r="O54" s="81" t="s">
        <v>3</v>
      </c>
      <c r="P54" s="101">
        <f t="shared" si="149"/>
        <v>80.487804878048777</v>
      </c>
      <c r="Q54" s="102">
        <f t="shared" si="150"/>
        <v>1.3567692458985807</v>
      </c>
      <c r="R54" s="103">
        <f t="shared" si="151"/>
        <v>62.76547559134373</v>
      </c>
      <c r="S54" s="103">
        <f t="shared" si="152"/>
        <v>61.547318740336877</v>
      </c>
      <c r="T54" s="101">
        <f t="shared" si="171"/>
        <v>19.512195121951219</v>
      </c>
      <c r="U54" s="102">
        <f t="shared" si="172"/>
        <v>98.64323075410141</v>
      </c>
      <c r="V54" s="103">
        <f t="shared" si="173"/>
        <v>37.23452440865627</v>
      </c>
      <c r="W54" s="103">
        <f t="shared" si="174"/>
        <v>38.452681259663116</v>
      </c>
      <c r="X54" s="101">
        <f t="shared" si="153"/>
        <v>100</v>
      </c>
      <c r="Y54" s="102">
        <f t="shared" si="154"/>
        <v>100</v>
      </c>
      <c r="Z54" s="103">
        <f t="shared" si="155"/>
        <v>100</v>
      </c>
      <c r="AA54" s="104">
        <f t="shared" si="156"/>
        <v>100</v>
      </c>
      <c r="AC54" s="81" t="s">
        <v>3</v>
      </c>
      <c r="AD54" s="101">
        <f t="shared" ref="AD54" si="236">AD17*100/$AL$17</f>
        <v>90.410958904109592</v>
      </c>
      <c r="AE54" s="102">
        <f t="shared" ref="AE54" si="237">AE17*100/$AM$17</f>
        <v>6.8170441871008798</v>
      </c>
      <c r="AF54" s="103">
        <f t="shared" ref="AF54" si="238">AF17*100/$AN$17</f>
        <v>90.960830650470456</v>
      </c>
      <c r="AG54" s="103">
        <f t="shared" ref="AG54" si="239">AG17*100/$AO$17</f>
        <v>92.036961550406232</v>
      </c>
      <c r="AH54" s="101">
        <f t="shared" si="197"/>
        <v>9.5890410958904102</v>
      </c>
      <c r="AI54" s="102">
        <f t="shared" si="198"/>
        <v>93.18295581289911</v>
      </c>
      <c r="AJ54" s="103">
        <f t="shared" si="199"/>
        <v>9.0391693495295371</v>
      </c>
      <c r="AK54" s="103">
        <f t="shared" si="200"/>
        <v>7.9630384495937774</v>
      </c>
      <c r="AL54" s="101">
        <f t="shared" si="179"/>
        <v>100</v>
      </c>
      <c r="AM54" s="102">
        <f t="shared" si="180"/>
        <v>100</v>
      </c>
      <c r="AN54" s="103">
        <f t="shared" si="181"/>
        <v>100</v>
      </c>
      <c r="AO54" s="104">
        <f t="shared" si="182"/>
        <v>100.00000000000001</v>
      </c>
    </row>
    <row r="55" spans="1:41">
      <c r="A55" s="93"/>
      <c r="O55" s="93"/>
    </row>
    <row r="57" spans="1:41" ht="16.5" thickBot="1">
      <c r="A57" s="105" t="s">
        <v>184</v>
      </c>
      <c r="O57" s="105" t="s">
        <v>127</v>
      </c>
    </row>
    <row r="58" spans="1:41" ht="15" customHeight="1">
      <c r="A58" s="304" t="s">
        <v>29</v>
      </c>
      <c r="B58" s="307" t="s">
        <v>1</v>
      </c>
      <c r="C58" s="307"/>
      <c r="D58" s="307"/>
      <c r="E58" s="307"/>
      <c r="F58" s="307" t="s">
        <v>2</v>
      </c>
      <c r="G58" s="307"/>
      <c r="H58" s="307"/>
      <c r="I58" s="307"/>
      <c r="J58" s="307" t="s">
        <v>3</v>
      </c>
      <c r="K58" s="307"/>
      <c r="L58" s="307"/>
      <c r="M58" s="308"/>
      <c r="O58" s="304" t="s">
        <v>29</v>
      </c>
      <c r="P58" s="307" t="s">
        <v>1</v>
      </c>
      <c r="Q58" s="307"/>
      <c r="R58" s="307"/>
      <c r="S58" s="307"/>
      <c r="T58" s="307" t="s">
        <v>2</v>
      </c>
      <c r="U58" s="307"/>
      <c r="V58" s="307"/>
      <c r="W58" s="307"/>
      <c r="X58" s="307" t="s">
        <v>3</v>
      </c>
      <c r="Y58" s="307"/>
      <c r="Z58" s="307"/>
      <c r="AA58" s="308"/>
    </row>
    <row r="59" spans="1:41" ht="15" customHeight="1">
      <c r="A59" s="305"/>
      <c r="B59" s="309" t="s">
        <v>59</v>
      </c>
      <c r="C59" s="310"/>
      <c r="D59" s="309" t="s">
        <v>104</v>
      </c>
      <c r="E59" s="310"/>
      <c r="F59" s="309" t="s">
        <v>59</v>
      </c>
      <c r="G59" s="310"/>
      <c r="H59" s="309" t="s">
        <v>104</v>
      </c>
      <c r="I59" s="310"/>
      <c r="J59" s="309" t="s">
        <v>59</v>
      </c>
      <c r="K59" s="310"/>
      <c r="L59" s="309" t="s">
        <v>104</v>
      </c>
      <c r="M59" s="310"/>
      <c r="O59" s="305"/>
      <c r="P59" s="309" t="s">
        <v>59</v>
      </c>
      <c r="Q59" s="310"/>
      <c r="R59" s="309" t="s">
        <v>104</v>
      </c>
      <c r="S59" s="310"/>
      <c r="T59" s="309" t="s">
        <v>59</v>
      </c>
      <c r="U59" s="310"/>
      <c r="V59" s="309" t="s">
        <v>104</v>
      </c>
      <c r="W59" s="310"/>
      <c r="X59" s="309" t="s">
        <v>59</v>
      </c>
      <c r="Y59" s="310"/>
      <c r="Z59" s="309" t="s">
        <v>104</v>
      </c>
      <c r="AA59" s="310"/>
    </row>
    <row r="60" spans="1:41" ht="45.75" thickBot="1">
      <c r="A60" s="306"/>
      <c r="B60" s="69" t="s">
        <v>31</v>
      </c>
      <c r="C60" s="69" t="s">
        <v>32</v>
      </c>
      <c r="D60" s="70" t="s">
        <v>8</v>
      </c>
      <c r="E60" s="71" t="s">
        <v>9</v>
      </c>
      <c r="F60" s="69" t="s">
        <v>31</v>
      </c>
      <c r="G60" s="69" t="s">
        <v>32</v>
      </c>
      <c r="H60" s="70" t="s">
        <v>8</v>
      </c>
      <c r="I60" s="71" t="s">
        <v>9</v>
      </c>
      <c r="J60" s="69" t="s">
        <v>31</v>
      </c>
      <c r="K60" s="69" t="s">
        <v>32</v>
      </c>
      <c r="L60" s="70" t="s">
        <v>8</v>
      </c>
      <c r="M60" s="71" t="s">
        <v>9</v>
      </c>
      <c r="O60" s="306"/>
      <c r="P60" s="69" t="s">
        <v>31</v>
      </c>
      <c r="Q60" s="69" t="s">
        <v>32</v>
      </c>
      <c r="R60" s="70" t="s">
        <v>8</v>
      </c>
      <c r="S60" s="71" t="s">
        <v>9</v>
      </c>
      <c r="T60" s="69" t="s">
        <v>31</v>
      </c>
      <c r="U60" s="69" t="s">
        <v>32</v>
      </c>
      <c r="V60" s="70" t="s">
        <v>8</v>
      </c>
      <c r="W60" s="71" t="s">
        <v>9</v>
      </c>
      <c r="X60" s="69" t="s">
        <v>31</v>
      </c>
      <c r="Y60" s="69" t="s">
        <v>32</v>
      </c>
      <c r="Z60" s="70" t="s">
        <v>8</v>
      </c>
      <c r="AA60" s="71" t="s">
        <v>9</v>
      </c>
    </row>
    <row r="61" spans="1:41">
      <c r="A61" s="74" t="s">
        <v>33</v>
      </c>
      <c r="B61" s="75" t="str">
        <f>IF(AND(ISBLANK(B7),ISBLANK(P7)),"",B7-P7)</f>
        <v/>
      </c>
      <c r="C61" s="76" t="str">
        <f t="shared" ref="C61:M61" si="240">IF(AND(ISBLANK(C7),ISBLANK(Q7)),"",C7-Q7)</f>
        <v/>
      </c>
      <c r="D61" s="77" t="str">
        <f t="shared" si="240"/>
        <v/>
      </c>
      <c r="E61" s="77" t="str">
        <f t="shared" si="240"/>
        <v/>
      </c>
      <c r="F61" s="75" t="str">
        <f t="shared" si="240"/>
        <v/>
      </c>
      <c r="G61" s="76" t="str">
        <f t="shared" si="240"/>
        <v/>
      </c>
      <c r="H61" s="77" t="str">
        <f t="shared" si="240"/>
        <v/>
      </c>
      <c r="I61" s="77" t="str">
        <f t="shared" si="240"/>
        <v/>
      </c>
      <c r="J61" s="75">
        <f t="shared" si="240"/>
        <v>0</v>
      </c>
      <c r="K61" s="76">
        <f t="shared" si="240"/>
        <v>0</v>
      </c>
      <c r="L61" s="77">
        <f t="shared" si="240"/>
        <v>0</v>
      </c>
      <c r="M61" s="78">
        <f t="shared" si="240"/>
        <v>0</v>
      </c>
      <c r="O61" s="74" t="s">
        <v>33</v>
      </c>
      <c r="P61" s="75">
        <f>P7-AD7</f>
        <v>-3</v>
      </c>
      <c r="Q61" s="76">
        <f t="shared" ref="Q61:AA61" si="241">Q7-AE7</f>
        <v>-1.2204999999999999</v>
      </c>
      <c r="R61" s="77">
        <f t="shared" si="241"/>
        <v>-0.24012</v>
      </c>
      <c r="S61" s="77">
        <f t="shared" si="241"/>
        <v>-15.8079</v>
      </c>
      <c r="T61" s="75">
        <f t="shared" si="241"/>
        <v>0</v>
      </c>
      <c r="U61" s="76">
        <f t="shared" si="241"/>
        <v>0</v>
      </c>
      <c r="V61" s="77">
        <f t="shared" si="241"/>
        <v>0</v>
      </c>
      <c r="W61" s="77">
        <f t="shared" si="241"/>
        <v>0</v>
      </c>
      <c r="X61" s="75">
        <f t="shared" si="241"/>
        <v>-3</v>
      </c>
      <c r="Y61" s="76">
        <f t="shared" si="241"/>
        <v>-1.2204999999999999</v>
      </c>
      <c r="Z61" s="77">
        <f t="shared" si="241"/>
        <v>-0.24012</v>
      </c>
      <c r="AA61" s="78">
        <f t="shared" si="241"/>
        <v>-15.8079</v>
      </c>
    </row>
    <row r="62" spans="1:41">
      <c r="A62" s="74" t="s">
        <v>34</v>
      </c>
      <c r="B62" s="79">
        <f t="shared" ref="B62:B71" si="242">IF(AND(ISBLANK(B8),ISBLANK(P8)),"",B8-P8)</f>
        <v>0</v>
      </c>
      <c r="C62" s="80">
        <f t="shared" ref="C62:C71" si="243">IF(AND(ISBLANK(C8),ISBLANK(Q8)),"",C8-Q8)</f>
        <v>-4.4069488218520081E-2</v>
      </c>
      <c r="D62" s="77">
        <f t="shared" ref="D62:D71" si="244">IF(AND(ISBLANK(D8),ISBLANK(R8)),"",D8-R8)</f>
        <v>-0.73205977573379644</v>
      </c>
      <c r="E62" s="77">
        <f t="shared" ref="E62:E71" si="245">IF(AND(ISBLANK(E8),ISBLANK(S8)),"",E8-S8)</f>
        <v>-20.743144443729769</v>
      </c>
      <c r="F62" s="79">
        <f t="shared" ref="F62:F71" si="246">IF(AND(ISBLANK(F8),ISBLANK(T8)),"",F8-T8)</f>
        <v>2</v>
      </c>
      <c r="G62" s="80">
        <f t="shared" ref="G62:G71" si="247">IF(AND(ISBLANK(G8),ISBLANK(U8)),"",G8-U8)</f>
        <v>1.6633729231264631</v>
      </c>
      <c r="H62" s="77">
        <f t="shared" ref="H62:H71" si="248">IF(AND(ISBLANK(H8),ISBLANK(V8)),"",H8-V8)</f>
        <v>0.11495465363092559</v>
      </c>
      <c r="I62" s="77">
        <f t="shared" ref="I62:I71" si="249">IF(AND(ISBLANK(I8),ISBLANK(W8)),"",I8-W8)</f>
        <v>15.66257155721361</v>
      </c>
      <c r="J62" s="79">
        <f t="shared" ref="J62:J71" si="250">IF(AND(ISBLANK(J8),ISBLANK(X8)),"",J8-X8)</f>
        <v>2</v>
      </c>
      <c r="K62" s="80">
        <f t="shared" ref="K62:K71" si="251">IF(AND(ISBLANK(K8),ISBLANK(Y8)),"",K8-Y8)</f>
        <v>1.6193034349079429</v>
      </c>
      <c r="L62" s="77">
        <f t="shared" ref="L62:L71" si="252">IF(AND(ISBLANK(L8),ISBLANK(Z8)),"",L8-Z8)</f>
        <v>-0.61710512210287083</v>
      </c>
      <c r="M62" s="78">
        <f t="shared" ref="M62:M71" si="253">IF(AND(ISBLANK(M8),ISBLANK(AA8)),"",M8-AA8)</f>
        <v>-5.0805728865161583</v>
      </c>
      <c r="O62" s="74" t="s">
        <v>34</v>
      </c>
      <c r="P62" s="79">
        <f t="shared" ref="P62:AA71" si="254">P8-AD8</f>
        <v>1</v>
      </c>
      <c r="Q62" s="80">
        <f t="shared" si="254"/>
        <v>0.80500000000000005</v>
      </c>
      <c r="R62" s="77">
        <f t="shared" si="254"/>
        <v>0.8</v>
      </c>
      <c r="S62" s="77">
        <f t="shared" si="254"/>
        <v>30</v>
      </c>
      <c r="T62" s="79">
        <f t="shared" si="254"/>
        <v>0</v>
      </c>
      <c r="U62" s="80">
        <f t="shared" si="254"/>
        <v>0</v>
      </c>
      <c r="V62" s="77">
        <f t="shared" si="254"/>
        <v>0</v>
      </c>
      <c r="W62" s="77">
        <f t="shared" si="254"/>
        <v>0</v>
      </c>
      <c r="X62" s="79">
        <f t="shared" si="254"/>
        <v>1</v>
      </c>
      <c r="Y62" s="80">
        <f t="shared" si="254"/>
        <v>0.80500000000000005</v>
      </c>
      <c r="Z62" s="77">
        <f t="shared" si="254"/>
        <v>0.8</v>
      </c>
      <c r="AA62" s="78">
        <f t="shared" si="254"/>
        <v>30</v>
      </c>
    </row>
    <row r="63" spans="1:41">
      <c r="A63" s="74" t="s">
        <v>35</v>
      </c>
      <c r="B63" s="79">
        <f t="shared" si="242"/>
        <v>3</v>
      </c>
      <c r="C63" s="80">
        <f t="shared" si="243"/>
        <v>4.3071142878583188</v>
      </c>
      <c r="D63" s="77">
        <f t="shared" si="244"/>
        <v>-0.3580701528697921</v>
      </c>
      <c r="E63" s="77">
        <f t="shared" si="245"/>
        <v>9.4004416714906611</v>
      </c>
      <c r="F63" s="79" t="str">
        <f t="shared" si="246"/>
        <v/>
      </c>
      <c r="G63" s="80" t="str">
        <f t="shared" si="247"/>
        <v/>
      </c>
      <c r="H63" s="77" t="str">
        <f t="shared" si="248"/>
        <v/>
      </c>
      <c r="I63" s="77" t="str">
        <f t="shared" si="249"/>
        <v/>
      </c>
      <c r="J63" s="79">
        <f t="shared" si="250"/>
        <v>3</v>
      </c>
      <c r="K63" s="80">
        <f t="shared" si="251"/>
        <v>4.3071142878583188</v>
      </c>
      <c r="L63" s="77">
        <f t="shared" si="252"/>
        <v>-0.3580701528697921</v>
      </c>
      <c r="M63" s="78">
        <f t="shared" si="253"/>
        <v>9.4004416714906611</v>
      </c>
      <c r="O63" s="74" t="s">
        <v>35</v>
      </c>
      <c r="P63" s="79">
        <f t="shared" si="254"/>
        <v>1</v>
      </c>
      <c r="Q63" s="80">
        <f t="shared" si="254"/>
        <v>1.45</v>
      </c>
      <c r="R63" s="77">
        <f t="shared" si="254"/>
        <v>0.75</v>
      </c>
      <c r="S63" s="77">
        <f t="shared" si="254"/>
        <v>44</v>
      </c>
      <c r="T63" s="79">
        <f t="shared" si="254"/>
        <v>0</v>
      </c>
      <c r="U63" s="80">
        <f t="shared" si="254"/>
        <v>0</v>
      </c>
      <c r="V63" s="77">
        <f t="shared" si="254"/>
        <v>0</v>
      </c>
      <c r="W63" s="77">
        <f t="shared" si="254"/>
        <v>0</v>
      </c>
      <c r="X63" s="79">
        <f t="shared" si="254"/>
        <v>1</v>
      </c>
      <c r="Y63" s="80">
        <f t="shared" si="254"/>
        <v>1.45</v>
      </c>
      <c r="Z63" s="77">
        <f t="shared" si="254"/>
        <v>0.75</v>
      </c>
      <c r="AA63" s="78">
        <f t="shared" si="254"/>
        <v>44</v>
      </c>
    </row>
    <row r="64" spans="1:41">
      <c r="A64" s="74" t="s">
        <v>36</v>
      </c>
      <c r="B64" s="79">
        <f t="shared" si="242"/>
        <v>2</v>
      </c>
      <c r="C64" s="80">
        <f t="shared" si="243"/>
        <v>5.1513837610685869</v>
      </c>
      <c r="D64" s="77">
        <f t="shared" si="244"/>
        <v>-6.3909478784760196</v>
      </c>
      <c r="E64" s="77">
        <f t="shared" si="245"/>
        <v>-384.51664844235768</v>
      </c>
      <c r="F64" s="79">
        <f t="shared" si="246"/>
        <v>-1</v>
      </c>
      <c r="G64" s="80">
        <f t="shared" si="247"/>
        <v>-3.7</v>
      </c>
      <c r="H64" s="77">
        <f t="shared" si="248"/>
        <v>-2.7</v>
      </c>
      <c r="I64" s="77">
        <f t="shared" si="249"/>
        <v>-125</v>
      </c>
      <c r="J64" s="79">
        <f t="shared" si="250"/>
        <v>1</v>
      </c>
      <c r="K64" s="80">
        <f t="shared" si="251"/>
        <v>1.451383761068584</v>
      </c>
      <c r="L64" s="77">
        <f t="shared" si="252"/>
        <v>-9.0909478784760189</v>
      </c>
      <c r="M64" s="78">
        <f t="shared" si="253"/>
        <v>-509.51664844235768</v>
      </c>
      <c r="O64" s="74" t="s">
        <v>36</v>
      </c>
      <c r="P64" s="79">
        <f t="shared" si="254"/>
        <v>5</v>
      </c>
      <c r="Q64" s="80">
        <f t="shared" si="254"/>
        <v>17.739800000000002</v>
      </c>
      <c r="R64" s="77">
        <f t="shared" si="254"/>
        <v>8.5997800000000026</v>
      </c>
      <c r="S64" s="77">
        <f t="shared" si="254"/>
        <v>528.98159999999996</v>
      </c>
      <c r="T64" s="79">
        <f t="shared" si="254"/>
        <v>1</v>
      </c>
      <c r="U64" s="80">
        <f t="shared" si="254"/>
        <v>3.7</v>
      </c>
      <c r="V64" s="77">
        <f t="shared" si="254"/>
        <v>2.7</v>
      </c>
      <c r="W64" s="77">
        <f t="shared" si="254"/>
        <v>125</v>
      </c>
      <c r="X64" s="79">
        <f t="shared" si="254"/>
        <v>6</v>
      </c>
      <c r="Y64" s="80">
        <f t="shared" si="254"/>
        <v>21.439800000000005</v>
      </c>
      <c r="Z64" s="77">
        <f t="shared" si="254"/>
        <v>11.299780000000002</v>
      </c>
      <c r="AA64" s="78">
        <f t="shared" si="254"/>
        <v>653.98159999999996</v>
      </c>
    </row>
    <row r="65" spans="1:27">
      <c r="A65" s="74" t="s">
        <v>37</v>
      </c>
      <c r="B65" s="79">
        <f t="shared" si="242"/>
        <v>-6</v>
      </c>
      <c r="C65" s="80">
        <f t="shared" si="243"/>
        <v>-27.565390670553938</v>
      </c>
      <c r="D65" s="77">
        <f t="shared" si="244"/>
        <v>-11.245999999999999</v>
      </c>
      <c r="E65" s="77">
        <f t="shared" si="245"/>
        <v>-635.72</v>
      </c>
      <c r="F65" s="79">
        <f t="shared" si="246"/>
        <v>0</v>
      </c>
      <c r="G65" s="80">
        <f t="shared" si="247"/>
        <v>2.5159552197580997</v>
      </c>
      <c r="H65" s="77">
        <f t="shared" si="248"/>
        <v>-0.22387684655131748</v>
      </c>
      <c r="I65" s="77">
        <f t="shared" si="249"/>
        <v>-13.603220342617011</v>
      </c>
      <c r="J65" s="79">
        <f t="shared" si="250"/>
        <v>-6</v>
      </c>
      <c r="K65" s="80">
        <f t="shared" si="251"/>
        <v>-25.049435450795826</v>
      </c>
      <c r="L65" s="77">
        <f t="shared" si="252"/>
        <v>-11.469876846551315</v>
      </c>
      <c r="M65" s="78">
        <f t="shared" si="253"/>
        <v>-649.32322034261699</v>
      </c>
      <c r="O65" s="74" t="s">
        <v>37</v>
      </c>
      <c r="P65" s="79">
        <f t="shared" si="254"/>
        <v>-1</v>
      </c>
      <c r="Q65" s="80">
        <f t="shared" si="254"/>
        <v>-5.8798093294460898</v>
      </c>
      <c r="R65" s="77">
        <f t="shared" si="254"/>
        <v>-2.412319999999994</v>
      </c>
      <c r="S65" s="77">
        <f t="shared" si="254"/>
        <v>14.220399999999927</v>
      </c>
      <c r="T65" s="79">
        <f t="shared" si="254"/>
        <v>1</v>
      </c>
      <c r="U65" s="80">
        <f t="shared" si="254"/>
        <v>5.07</v>
      </c>
      <c r="V65" s="77">
        <f t="shared" si="254"/>
        <v>0.24</v>
      </c>
      <c r="W65" s="77">
        <f t="shared" si="254"/>
        <v>15.8</v>
      </c>
      <c r="X65" s="79">
        <f t="shared" si="254"/>
        <v>0</v>
      </c>
      <c r="Y65" s="80">
        <f t="shared" si="254"/>
        <v>-0.80980932944609663</v>
      </c>
      <c r="Z65" s="77">
        <f t="shared" si="254"/>
        <v>-2.1723199999999956</v>
      </c>
      <c r="AA65" s="78">
        <f t="shared" si="254"/>
        <v>30.020399999999881</v>
      </c>
    </row>
    <row r="66" spans="1:27">
      <c r="A66" s="74" t="s">
        <v>38</v>
      </c>
      <c r="B66" s="79">
        <f t="shared" si="242"/>
        <v>-8</v>
      </c>
      <c r="C66" s="80">
        <f t="shared" si="243"/>
        <v>-106.79654968944101</v>
      </c>
      <c r="D66" s="77">
        <f t="shared" si="244"/>
        <v>-28.533999999999981</v>
      </c>
      <c r="E66" s="77">
        <f t="shared" si="245"/>
        <v>-2098.33</v>
      </c>
      <c r="F66" s="79">
        <f t="shared" si="246"/>
        <v>0</v>
      </c>
      <c r="G66" s="80">
        <f t="shared" si="247"/>
        <v>-2.5600000000000005</v>
      </c>
      <c r="H66" s="77">
        <f t="shared" si="248"/>
        <v>-2.86</v>
      </c>
      <c r="I66" s="77">
        <f t="shared" si="249"/>
        <v>-186.5</v>
      </c>
      <c r="J66" s="79">
        <f t="shared" si="250"/>
        <v>-8</v>
      </c>
      <c r="K66" s="80">
        <f t="shared" si="251"/>
        <v>-109.35654968944101</v>
      </c>
      <c r="L66" s="77">
        <f t="shared" si="252"/>
        <v>-31.393999999999981</v>
      </c>
      <c r="M66" s="78">
        <f t="shared" si="253"/>
        <v>-2284.83</v>
      </c>
      <c r="O66" s="74" t="s">
        <v>38</v>
      </c>
      <c r="P66" s="79">
        <f t="shared" si="254"/>
        <v>0</v>
      </c>
      <c r="Q66" s="80">
        <f t="shared" si="254"/>
        <v>-3.1856503105589695</v>
      </c>
      <c r="R66" s="77">
        <f t="shared" si="254"/>
        <v>5.1022099999999853</v>
      </c>
      <c r="S66" s="77">
        <f t="shared" si="254"/>
        <v>1279.3203999999998</v>
      </c>
      <c r="T66" s="79">
        <f t="shared" si="254"/>
        <v>0</v>
      </c>
      <c r="U66" s="80">
        <f t="shared" si="254"/>
        <v>0.70000000000000107</v>
      </c>
      <c r="V66" s="77">
        <f t="shared" si="254"/>
        <v>3.0999999999999996</v>
      </c>
      <c r="W66" s="77">
        <f t="shared" si="254"/>
        <v>216.5</v>
      </c>
      <c r="X66" s="79">
        <f t="shared" si="254"/>
        <v>0</v>
      </c>
      <c r="Y66" s="80">
        <f t="shared" si="254"/>
        <v>-2.4856503105589809</v>
      </c>
      <c r="Z66" s="77">
        <f t="shared" si="254"/>
        <v>8.2022099999999867</v>
      </c>
      <c r="AA66" s="78">
        <f t="shared" si="254"/>
        <v>1495.8203999999998</v>
      </c>
    </row>
    <row r="67" spans="1:27">
      <c r="A67" s="74" t="s">
        <v>39</v>
      </c>
      <c r="B67" s="79">
        <f t="shared" si="242"/>
        <v>1</v>
      </c>
      <c r="C67" s="80">
        <f t="shared" si="243"/>
        <v>52.841000000000065</v>
      </c>
      <c r="D67" s="77">
        <f t="shared" si="244"/>
        <v>13.869999999999994</v>
      </c>
      <c r="E67" s="77">
        <f t="shared" si="245"/>
        <v>1456</v>
      </c>
      <c r="F67" s="79">
        <f t="shared" si="246"/>
        <v>-1</v>
      </c>
      <c r="G67" s="80">
        <f t="shared" si="247"/>
        <v>-30.5</v>
      </c>
      <c r="H67" s="77">
        <f t="shared" si="248"/>
        <v>-2.1</v>
      </c>
      <c r="I67" s="77">
        <f t="shared" si="249"/>
        <v>-90</v>
      </c>
      <c r="J67" s="79">
        <f t="shared" si="250"/>
        <v>0</v>
      </c>
      <c r="K67" s="80">
        <f t="shared" si="251"/>
        <v>22.341000000000065</v>
      </c>
      <c r="L67" s="77">
        <f t="shared" si="252"/>
        <v>11.769999999999992</v>
      </c>
      <c r="M67" s="78">
        <f t="shared" si="253"/>
        <v>1366</v>
      </c>
      <c r="O67" s="74" t="s">
        <v>39</v>
      </c>
      <c r="P67" s="79">
        <f t="shared" si="254"/>
        <v>-2</v>
      </c>
      <c r="Q67" s="80">
        <f t="shared" si="254"/>
        <v>-24.661699999999996</v>
      </c>
      <c r="R67" s="77">
        <f t="shared" si="254"/>
        <v>-0.82499999999999574</v>
      </c>
      <c r="S67" s="77">
        <f t="shared" si="254"/>
        <v>279</v>
      </c>
      <c r="T67" s="79">
        <f t="shared" si="254"/>
        <v>0</v>
      </c>
      <c r="U67" s="80">
        <f t="shared" si="254"/>
        <v>3.1000000000000014</v>
      </c>
      <c r="V67" s="77">
        <f t="shared" si="254"/>
        <v>0.90000000000000013</v>
      </c>
      <c r="W67" s="77">
        <f t="shared" si="254"/>
        <v>73</v>
      </c>
      <c r="X67" s="79">
        <f t="shared" si="254"/>
        <v>-2</v>
      </c>
      <c r="Y67" s="80">
        <f t="shared" si="254"/>
        <v>-21.561699999999973</v>
      </c>
      <c r="Z67" s="77">
        <f t="shared" si="254"/>
        <v>7.5000000000006395E-2</v>
      </c>
      <c r="AA67" s="78">
        <f t="shared" si="254"/>
        <v>352</v>
      </c>
    </row>
    <row r="68" spans="1:27">
      <c r="A68" s="74" t="s">
        <v>40</v>
      </c>
      <c r="B68" s="79">
        <f t="shared" si="242"/>
        <v>-2</v>
      </c>
      <c r="C68" s="80">
        <f t="shared" si="243"/>
        <v>-114.80000000000001</v>
      </c>
      <c r="D68" s="77">
        <f t="shared" si="244"/>
        <v>-7.51</v>
      </c>
      <c r="E68" s="77">
        <f t="shared" si="245"/>
        <v>-529</v>
      </c>
      <c r="F68" s="79">
        <f t="shared" si="246"/>
        <v>0</v>
      </c>
      <c r="G68" s="80">
        <f t="shared" si="247"/>
        <v>19.5</v>
      </c>
      <c r="H68" s="77">
        <f t="shared" si="248"/>
        <v>-21</v>
      </c>
      <c r="I68" s="77">
        <f t="shared" si="249"/>
        <v>-1065</v>
      </c>
      <c r="J68" s="79">
        <f t="shared" si="250"/>
        <v>-2</v>
      </c>
      <c r="K68" s="80">
        <f t="shared" si="251"/>
        <v>-95.299999999999983</v>
      </c>
      <c r="L68" s="77">
        <f t="shared" si="252"/>
        <v>-28.510000000000005</v>
      </c>
      <c r="M68" s="78">
        <f t="shared" si="253"/>
        <v>-1594</v>
      </c>
      <c r="O68" s="74" t="s">
        <v>40</v>
      </c>
      <c r="P68" s="79">
        <f t="shared" si="254"/>
        <v>2</v>
      </c>
      <c r="Q68" s="80">
        <f t="shared" si="254"/>
        <v>105.59000000000003</v>
      </c>
      <c r="R68" s="77">
        <f t="shared" si="254"/>
        <v>1.7999999999999989</v>
      </c>
      <c r="S68" s="77">
        <f t="shared" si="254"/>
        <v>192</v>
      </c>
      <c r="T68" s="79">
        <f t="shared" si="254"/>
        <v>1</v>
      </c>
      <c r="U68" s="80">
        <f t="shared" si="254"/>
        <v>61.03</v>
      </c>
      <c r="V68" s="77">
        <f t="shared" si="254"/>
        <v>22.1</v>
      </c>
      <c r="W68" s="77">
        <f t="shared" si="254"/>
        <v>1140</v>
      </c>
      <c r="X68" s="79">
        <f t="shared" si="254"/>
        <v>3</v>
      </c>
      <c r="Y68" s="80">
        <f t="shared" si="254"/>
        <v>166.62</v>
      </c>
      <c r="Z68" s="77">
        <f t="shared" si="254"/>
        <v>23.900000000000002</v>
      </c>
      <c r="AA68" s="78">
        <f t="shared" si="254"/>
        <v>1332</v>
      </c>
    </row>
    <row r="69" spans="1:27">
      <c r="A69" s="74" t="s">
        <v>41</v>
      </c>
      <c r="B69" s="79">
        <f t="shared" si="242"/>
        <v>0</v>
      </c>
      <c r="C69" s="80">
        <f t="shared" si="243"/>
        <v>-25.120000000000005</v>
      </c>
      <c r="D69" s="77">
        <f t="shared" si="244"/>
        <v>0.52</v>
      </c>
      <c r="E69" s="77">
        <f t="shared" si="245"/>
        <v>13</v>
      </c>
      <c r="F69" s="79">
        <f t="shared" si="246"/>
        <v>-1</v>
      </c>
      <c r="G69" s="80">
        <f t="shared" si="247"/>
        <v>-161.59499999999997</v>
      </c>
      <c r="H69" s="77">
        <f t="shared" si="248"/>
        <v>-1.3149999999999999</v>
      </c>
      <c r="I69" s="77">
        <f t="shared" si="249"/>
        <v>-95.5</v>
      </c>
      <c r="J69" s="79">
        <f t="shared" si="250"/>
        <v>-1</v>
      </c>
      <c r="K69" s="80">
        <f t="shared" si="251"/>
        <v>-186.71499999999997</v>
      </c>
      <c r="L69" s="77">
        <f t="shared" si="252"/>
        <v>-0.79499999999999971</v>
      </c>
      <c r="M69" s="78">
        <f t="shared" si="253"/>
        <v>-82.5</v>
      </c>
      <c r="O69" s="74" t="s">
        <v>41</v>
      </c>
      <c r="P69" s="79">
        <f t="shared" si="254"/>
        <v>-3</v>
      </c>
      <c r="Q69" s="80">
        <f t="shared" si="254"/>
        <v>-837.98220000000003</v>
      </c>
      <c r="R69" s="77">
        <f t="shared" si="254"/>
        <v>-7.2</v>
      </c>
      <c r="S69" s="77">
        <f t="shared" si="254"/>
        <v>-373</v>
      </c>
      <c r="T69" s="79">
        <f t="shared" si="254"/>
        <v>1</v>
      </c>
      <c r="U69" s="80">
        <f t="shared" si="254"/>
        <v>253.01</v>
      </c>
      <c r="V69" s="77">
        <f t="shared" si="254"/>
        <v>0.89999999999999991</v>
      </c>
      <c r="W69" s="77">
        <f t="shared" si="254"/>
        <v>72</v>
      </c>
      <c r="X69" s="79">
        <f t="shared" si="254"/>
        <v>-2</v>
      </c>
      <c r="Y69" s="80">
        <f t="shared" si="254"/>
        <v>-584.97220000000004</v>
      </c>
      <c r="Z69" s="77">
        <f t="shared" si="254"/>
        <v>-6.3000000000000007</v>
      </c>
      <c r="AA69" s="78">
        <f t="shared" si="254"/>
        <v>-301</v>
      </c>
    </row>
    <row r="70" spans="1:27" ht="15.75" thickBot="1">
      <c r="A70" s="74" t="s">
        <v>42</v>
      </c>
      <c r="B70" s="79" t="str">
        <f t="shared" si="242"/>
        <v/>
      </c>
      <c r="C70" s="80" t="str">
        <f t="shared" si="243"/>
        <v/>
      </c>
      <c r="D70" s="77" t="str">
        <f t="shared" si="244"/>
        <v/>
      </c>
      <c r="E70" s="77" t="str">
        <f t="shared" si="245"/>
        <v/>
      </c>
      <c r="F70" s="79">
        <f t="shared" si="246"/>
        <v>-3</v>
      </c>
      <c r="G70" s="80">
        <f t="shared" si="247"/>
        <v>-67118.309219200775</v>
      </c>
      <c r="H70" s="77">
        <f t="shared" si="248"/>
        <v>-22.645</v>
      </c>
      <c r="I70" s="77">
        <f t="shared" si="249"/>
        <v>-2337.15</v>
      </c>
      <c r="J70" s="79">
        <f t="shared" si="250"/>
        <v>-3</v>
      </c>
      <c r="K70" s="80">
        <f t="shared" si="251"/>
        <v>-67118.309219200775</v>
      </c>
      <c r="L70" s="77">
        <f t="shared" si="252"/>
        <v>-22.645</v>
      </c>
      <c r="M70" s="78">
        <f t="shared" si="253"/>
        <v>-2337.15</v>
      </c>
      <c r="O70" s="74" t="s">
        <v>42</v>
      </c>
      <c r="P70" s="79">
        <f t="shared" si="254"/>
        <v>0</v>
      </c>
      <c r="Q70" s="80">
        <f t="shared" si="254"/>
        <v>0</v>
      </c>
      <c r="R70" s="77">
        <f t="shared" si="254"/>
        <v>0</v>
      </c>
      <c r="S70" s="77">
        <f t="shared" si="254"/>
        <v>0</v>
      </c>
      <c r="T70" s="79">
        <f t="shared" si="254"/>
        <v>5</v>
      </c>
      <c r="U70" s="80">
        <f t="shared" si="254"/>
        <v>66023.608991879562</v>
      </c>
      <c r="V70" s="77">
        <f t="shared" si="254"/>
        <v>32.285000000000004</v>
      </c>
      <c r="W70" s="77">
        <f t="shared" si="254"/>
        <v>2599.9500000000003</v>
      </c>
      <c r="X70" s="79">
        <f t="shared" si="254"/>
        <v>5</v>
      </c>
      <c r="Y70" s="80">
        <f t="shared" si="254"/>
        <v>66023.608991879562</v>
      </c>
      <c r="Z70" s="77">
        <f t="shared" si="254"/>
        <v>32.285000000000004</v>
      </c>
      <c r="AA70" s="78">
        <f t="shared" si="254"/>
        <v>2599.9500000000003</v>
      </c>
    </row>
    <row r="71" spans="1:27" ht="15.75" thickBot="1">
      <c r="A71" s="81" t="s">
        <v>3</v>
      </c>
      <c r="B71" s="82">
        <f t="shared" si="242"/>
        <v>-10</v>
      </c>
      <c r="C71" s="83">
        <f t="shared" si="243"/>
        <v>-212.02651179928648</v>
      </c>
      <c r="D71" s="84">
        <f t="shared" si="244"/>
        <v>-40.381077807079592</v>
      </c>
      <c r="E71" s="84">
        <f t="shared" si="245"/>
        <v>-2189.9093512145955</v>
      </c>
      <c r="F71" s="82">
        <f t="shared" si="246"/>
        <v>-4</v>
      </c>
      <c r="G71" s="83">
        <f t="shared" si="247"/>
        <v>-67292.984891057888</v>
      </c>
      <c r="H71" s="84">
        <f t="shared" si="248"/>
        <v>-52.728922192920393</v>
      </c>
      <c r="I71" s="84">
        <f t="shared" si="249"/>
        <v>-3897.0906487854031</v>
      </c>
      <c r="J71" s="82">
        <f t="shared" si="250"/>
        <v>-14</v>
      </c>
      <c r="K71" s="83">
        <f t="shared" si="251"/>
        <v>-67505.01140285717</v>
      </c>
      <c r="L71" s="84">
        <f t="shared" si="252"/>
        <v>-93.109999999999985</v>
      </c>
      <c r="M71" s="85">
        <f t="shared" si="253"/>
        <v>-6087</v>
      </c>
      <c r="O71" s="81" t="s">
        <v>3</v>
      </c>
      <c r="P71" s="82">
        <f t="shared" si="254"/>
        <v>0</v>
      </c>
      <c r="Q71" s="83">
        <f t="shared" si="254"/>
        <v>-747.34505964000505</v>
      </c>
      <c r="R71" s="84">
        <f t="shared" si="254"/>
        <v>6.3745499999999993</v>
      </c>
      <c r="S71" s="84">
        <f t="shared" si="254"/>
        <v>1978.7144999999991</v>
      </c>
      <c r="T71" s="82">
        <f t="shared" si="254"/>
        <v>9</v>
      </c>
      <c r="U71" s="83">
        <f t="shared" si="254"/>
        <v>66350.218991879563</v>
      </c>
      <c r="V71" s="84">
        <f t="shared" si="254"/>
        <v>62.225000000000001</v>
      </c>
      <c r="W71" s="84">
        <f t="shared" si="254"/>
        <v>4242.25</v>
      </c>
      <c r="X71" s="82">
        <f t="shared" si="254"/>
        <v>9</v>
      </c>
      <c r="Y71" s="83">
        <f t="shared" si="254"/>
        <v>65602.873932239556</v>
      </c>
      <c r="Z71" s="84">
        <f t="shared" si="254"/>
        <v>68.599549999999994</v>
      </c>
      <c r="AA71" s="85">
        <f t="shared" si="254"/>
        <v>6220.9645</v>
      </c>
    </row>
    <row r="73" spans="1:27" ht="16.5" thickBot="1">
      <c r="A73" s="106" t="s">
        <v>185</v>
      </c>
      <c r="O73" s="106" t="s">
        <v>128</v>
      </c>
    </row>
    <row r="74" spans="1:27" ht="15" customHeight="1">
      <c r="A74" s="304" t="s">
        <v>29</v>
      </c>
      <c r="B74" s="307" t="s">
        <v>1</v>
      </c>
      <c r="C74" s="307"/>
      <c r="D74" s="307"/>
      <c r="E74" s="307"/>
      <c r="F74" s="307" t="s">
        <v>2</v>
      </c>
      <c r="G74" s="307"/>
      <c r="H74" s="307"/>
      <c r="I74" s="307"/>
      <c r="J74" s="307" t="s">
        <v>3</v>
      </c>
      <c r="K74" s="307"/>
      <c r="L74" s="307"/>
      <c r="M74" s="308"/>
      <c r="O74" s="304" t="s">
        <v>29</v>
      </c>
      <c r="P74" s="307" t="s">
        <v>1</v>
      </c>
      <c r="Q74" s="307"/>
      <c r="R74" s="307"/>
      <c r="S74" s="307"/>
      <c r="T74" s="307" t="s">
        <v>2</v>
      </c>
      <c r="U74" s="307"/>
      <c r="V74" s="307"/>
      <c r="W74" s="307"/>
      <c r="X74" s="307" t="s">
        <v>3</v>
      </c>
      <c r="Y74" s="307"/>
      <c r="Z74" s="307"/>
      <c r="AA74" s="308"/>
    </row>
    <row r="75" spans="1:27" ht="15" customHeight="1">
      <c r="A75" s="305"/>
      <c r="B75" s="309" t="s">
        <v>59</v>
      </c>
      <c r="C75" s="310"/>
      <c r="D75" s="309" t="s">
        <v>104</v>
      </c>
      <c r="E75" s="310"/>
      <c r="F75" s="309" t="s">
        <v>59</v>
      </c>
      <c r="G75" s="310"/>
      <c r="H75" s="309" t="s">
        <v>104</v>
      </c>
      <c r="I75" s="310"/>
      <c r="J75" s="309" t="s">
        <v>59</v>
      </c>
      <c r="K75" s="310"/>
      <c r="L75" s="309" t="s">
        <v>104</v>
      </c>
      <c r="M75" s="310"/>
      <c r="O75" s="305"/>
      <c r="P75" s="309" t="s">
        <v>59</v>
      </c>
      <c r="Q75" s="310"/>
      <c r="R75" s="309" t="s">
        <v>104</v>
      </c>
      <c r="S75" s="310"/>
      <c r="T75" s="309" t="s">
        <v>59</v>
      </c>
      <c r="U75" s="310"/>
      <c r="V75" s="309" t="s">
        <v>104</v>
      </c>
      <c r="W75" s="310"/>
      <c r="X75" s="309" t="s">
        <v>59</v>
      </c>
      <c r="Y75" s="310"/>
      <c r="Z75" s="309" t="s">
        <v>104</v>
      </c>
      <c r="AA75" s="310"/>
    </row>
    <row r="76" spans="1:27" ht="45.75" thickBot="1">
      <c r="A76" s="306"/>
      <c r="B76" s="69" t="s">
        <v>31</v>
      </c>
      <c r="C76" s="69" t="s">
        <v>32</v>
      </c>
      <c r="D76" s="70" t="s">
        <v>8</v>
      </c>
      <c r="E76" s="71" t="s">
        <v>9</v>
      </c>
      <c r="F76" s="69" t="s">
        <v>31</v>
      </c>
      <c r="G76" s="69" t="s">
        <v>32</v>
      </c>
      <c r="H76" s="70" t="s">
        <v>8</v>
      </c>
      <c r="I76" s="71" t="s">
        <v>9</v>
      </c>
      <c r="J76" s="69" t="s">
        <v>31</v>
      </c>
      <c r="K76" s="69" t="s">
        <v>32</v>
      </c>
      <c r="L76" s="70" t="s">
        <v>8</v>
      </c>
      <c r="M76" s="71" t="s">
        <v>9</v>
      </c>
      <c r="O76" s="306"/>
      <c r="P76" s="69" t="s">
        <v>31</v>
      </c>
      <c r="Q76" s="69" t="s">
        <v>32</v>
      </c>
      <c r="R76" s="70" t="s">
        <v>8</v>
      </c>
      <c r="S76" s="71" t="s">
        <v>9</v>
      </c>
      <c r="T76" s="69" t="s">
        <v>31</v>
      </c>
      <c r="U76" s="69" t="s">
        <v>32</v>
      </c>
      <c r="V76" s="70" t="s">
        <v>8</v>
      </c>
      <c r="W76" s="71" t="s">
        <v>9</v>
      </c>
      <c r="X76" s="69" t="s">
        <v>31</v>
      </c>
      <c r="Y76" s="69" t="s">
        <v>32</v>
      </c>
      <c r="Z76" s="70" t="s">
        <v>8</v>
      </c>
      <c r="AA76" s="71" t="s">
        <v>9</v>
      </c>
    </row>
    <row r="77" spans="1:27">
      <c r="A77" s="74" t="s">
        <v>33</v>
      </c>
      <c r="B77" s="95" t="str">
        <f>IF(P7=0,IF(B7=0,"","***"),B7*100/P7-100)</f>
        <v/>
      </c>
      <c r="C77" s="96" t="str">
        <f t="shared" ref="C77:M77" si="255">IF(Q7=0,IF(C7=0,"","***"),C7*100/Q7-100)</f>
        <v/>
      </c>
      <c r="D77" s="97" t="str">
        <f t="shared" si="255"/>
        <v/>
      </c>
      <c r="E77" s="97" t="str">
        <f t="shared" si="255"/>
        <v/>
      </c>
      <c r="F77" s="95" t="str">
        <f t="shared" si="255"/>
        <v/>
      </c>
      <c r="G77" s="96" t="str">
        <f t="shared" si="255"/>
        <v/>
      </c>
      <c r="H77" s="97" t="str">
        <f t="shared" si="255"/>
        <v/>
      </c>
      <c r="I77" s="97" t="str">
        <f t="shared" si="255"/>
        <v/>
      </c>
      <c r="J77" s="95" t="str">
        <f t="shared" si="255"/>
        <v/>
      </c>
      <c r="K77" s="96" t="str">
        <f t="shared" si="255"/>
        <v/>
      </c>
      <c r="L77" s="97" t="str">
        <f t="shared" si="255"/>
        <v/>
      </c>
      <c r="M77" s="98" t="str">
        <f t="shared" si="255"/>
        <v/>
      </c>
      <c r="O77" s="74" t="s">
        <v>33</v>
      </c>
      <c r="P77" s="95">
        <f>P7*100/AD7-100</f>
        <v>-100</v>
      </c>
      <c r="Q77" s="96">
        <f t="shared" ref="Q77:AA77" si="256">Q7*100/AE7-100</f>
        <v>-100</v>
      </c>
      <c r="R77" s="97">
        <f t="shared" si="256"/>
        <v>-100</v>
      </c>
      <c r="S77" s="97">
        <f t="shared" si="256"/>
        <v>-100</v>
      </c>
      <c r="T77" s="95"/>
      <c r="U77" s="96"/>
      <c r="V77" s="97"/>
      <c r="W77" s="97"/>
      <c r="X77" s="95">
        <f t="shared" si="256"/>
        <v>-100</v>
      </c>
      <c r="Y77" s="96">
        <f t="shared" si="256"/>
        <v>-100</v>
      </c>
      <c r="Z77" s="97">
        <f t="shared" si="256"/>
        <v>-100</v>
      </c>
      <c r="AA77" s="98">
        <f t="shared" si="256"/>
        <v>-100</v>
      </c>
    </row>
    <row r="78" spans="1:27">
      <c r="A78" s="74" t="s">
        <v>34</v>
      </c>
      <c r="B78" s="99">
        <f t="shared" ref="B78:B87" si="257">IF(P8=0,IF(B8=0,"","***"),B8*100/P8-100)</f>
        <v>0</v>
      </c>
      <c r="C78" s="100">
        <f t="shared" ref="C78:C87" si="258">IF(Q8=0,IF(C8=0,"","***"),C8*100/Q8-100)</f>
        <v>-5.4744705861515541</v>
      </c>
      <c r="D78" s="97">
        <f t="shared" ref="D78:D87" si="259">IF(R8=0,IF(D8=0,"","***"),D8*100/R8-100)</f>
        <v>-91.507471966724552</v>
      </c>
      <c r="E78" s="97">
        <f t="shared" ref="E78:E87" si="260">IF(S8=0,IF(E8=0,"","***"),E8*100/S8-100)</f>
        <v>-69.143814812432566</v>
      </c>
      <c r="F78" s="99" t="str">
        <f t="shared" ref="F78:F87" si="261">IF(T8=0,IF(F8=0,"","***"),F8*100/T8-100)</f>
        <v>***</v>
      </c>
      <c r="G78" s="100" t="str">
        <f t="shared" ref="G78:G87" si="262">IF(U8=0,IF(G8=0,"","***"),G8*100/U8-100)</f>
        <v>***</v>
      </c>
      <c r="H78" s="97" t="str">
        <f t="shared" ref="H78:H87" si="263">IF(V8=0,IF(H8=0,"","***"),H8*100/V8-100)</f>
        <v>***</v>
      </c>
      <c r="I78" s="97" t="str">
        <f t="shared" ref="I78:I87" si="264">IF(W8=0,IF(I8=0,"","***"),I8*100/W8-100)</f>
        <v>***</v>
      </c>
      <c r="J78" s="99">
        <f t="shared" ref="J78:J87" si="265">IF(X8=0,IF(J8=0,"","***"),J8*100/X8-100)</f>
        <v>200</v>
      </c>
      <c r="K78" s="100">
        <f t="shared" ref="K78:K87" si="266">IF(Y8=0,IF(K8=0,"","***"),K8*100/Y8-100)</f>
        <v>201.15570619974449</v>
      </c>
      <c r="L78" s="97">
        <f t="shared" ref="L78:L87" si="267">IF(Z8=0,IF(L8=0,"","***"),L8*100/Z8-100)</f>
        <v>-77.138140262858855</v>
      </c>
      <c r="M78" s="98">
        <f t="shared" ref="M78:M87" si="268">IF(AA8=0,IF(M8=0,"","***"),M8*100/AA8-100)</f>
        <v>-16.935242955053852</v>
      </c>
      <c r="O78" s="74" t="s">
        <v>34</v>
      </c>
      <c r="P78" s="99"/>
      <c r="Q78" s="100"/>
      <c r="R78" s="97"/>
      <c r="S78" s="97"/>
      <c r="T78" s="99"/>
      <c r="U78" s="100"/>
      <c r="V78" s="97"/>
      <c r="W78" s="97"/>
      <c r="X78" s="99"/>
      <c r="Y78" s="100"/>
      <c r="Z78" s="97"/>
      <c r="AA78" s="98"/>
    </row>
    <row r="79" spans="1:27">
      <c r="A79" s="74" t="s">
        <v>35</v>
      </c>
      <c r="B79" s="99">
        <f t="shared" si="257"/>
        <v>300</v>
      </c>
      <c r="C79" s="100">
        <f t="shared" si="258"/>
        <v>297.04236467988409</v>
      </c>
      <c r="D79" s="97">
        <f t="shared" si="259"/>
        <v>-47.742687049305609</v>
      </c>
      <c r="E79" s="97">
        <f t="shared" si="260"/>
        <v>21.364640162478779</v>
      </c>
      <c r="F79" s="99" t="str">
        <f t="shared" si="261"/>
        <v/>
      </c>
      <c r="G79" s="100" t="str">
        <f t="shared" si="262"/>
        <v/>
      </c>
      <c r="H79" s="97" t="str">
        <f t="shared" si="263"/>
        <v/>
      </c>
      <c r="I79" s="97" t="str">
        <f t="shared" si="264"/>
        <v/>
      </c>
      <c r="J79" s="99">
        <f t="shared" si="265"/>
        <v>300</v>
      </c>
      <c r="K79" s="100">
        <f t="shared" si="266"/>
        <v>297.04236467988409</v>
      </c>
      <c r="L79" s="97">
        <f t="shared" si="267"/>
        <v>-47.742687049305609</v>
      </c>
      <c r="M79" s="98">
        <f t="shared" si="268"/>
        <v>21.364640162478779</v>
      </c>
      <c r="O79" s="74" t="s">
        <v>35</v>
      </c>
      <c r="P79" s="99"/>
      <c r="Q79" s="100"/>
      <c r="R79" s="97"/>
      <c r="S79" s="97"/>
      <c r="T79" s="99"/>
      <c r="U79" s="100"/>
      <c r="V79" s="97"/>
      <c r="W79" s="97"/>
      <c r="X79" s="99"/>
      <c r="Y79" s="100"/>
      <c r="Z79" s="97"/>
      <c r="AA79" s="98"/>
    </row>
    <row r="80" spans="1:27">
      <c r="A80" s="74" t="s">
        <v>36</v>
      </c>
      <c r="B80" s="99">
        <f t="shared" si="257"/>
        <v>22.222222222222229</v>
      </c>
      <c r="C80" s="100">
        <f t="shared" si="258"/>
        <v>15.978237472297096</v>
      </c>
      <c r="D80" s="97">
        <f t="shared" si="259"/>
        <v>-63.276711668079393</v>
      </c>
      <c r="E80" s="97">
        <f t="shared" si="260"/>
        <v>-60.745126136233445</v>
      </c>
      <c r="F80" s="99">
        <f t="shared" si="261"/>
        <v>-100</v>
      </c>
      <c r="G80" s="100">
        <f t="shared" si="262"/>
        <v>-100</v>
      </c>
      <c r="H80" s="97">
        <f t="shared" si="263"/>
        <v>-100</v>
      </c>
      <c r="I80" s="97">
        <f t="shared" si="264"/>
        <v>-100</v>
      </c>
      <c r="J80" s="99">
        <f t="shared" si="265"/>
        <v>10</v>
      </c>
      <c r="K80" s="100">
        <f t="shared" si="266"/>
        <v>4.0383521454328957</v>
      </c>
      <c r="L80" s="97">
        <f t="shared" si="267"/>
        <v>-71.023030300593888</v>
      </c>
      <c r="M80" s="98">
        <f t="shared" si="268"/>
        <v>-67.218555203477266</v>
      </c>
      <c r="O80" s="74" t="s">
        <v>36</v>
      </c>
      <c r="P80" s="99">
        <f t="shared" ref="P80:AA87" si="269">P10*100/AD10-100</f>
        <v>125</v>
      </c>
      <c r="Q80" s="100">
        <f t="shared" si="269"/>
        <v>122.34176080329928</v>
      </c>
      <c r="R80" s="97">
        <f t="shared" si="269"/>
        <v>573.23459225980207</v>
      </c>
      <c r="S80" s="97">
        <f t="shared" si="269"/>
        <v>508.54618029117921</v>
      </c>
      <c r="T80" s="99"/>
      <c r="U80" s="100"/>
      <c r="V80" s="97"/>
      <c r="W80" s="97"/>
      <c r="X80" s="99">
        <f t="shared" si="269"/>
        <v>150</v>
      </c>
      <c r="Y80" s="100">
        <f t="shared" si="269"/>
        <v>147.85865022551417</v>
      </c>
      <c r="Z80" s="97">
        <f t="shared" si="269"/>
        <v>753.20819613123433</v>
      </c>
      <c r="AA80" s="98">
        <f t="shared" si="269"/>
        <v>628.71722695215465</v>
      </c>
    </row>
    <row r="81" spans="1:27">
      <c r="A81" s="74" t="s">
        <v>37</v>
      </c>
      <c r="B81" s="99">
        <f t="shared" si="257"/>
        <v>-35.294117647058826</v>
      </c>
      <c r="C81" s="100">
        <f t="shared" si="258"/>
        <v>-22.402619488899418</v>
      </c>
      <c r="D81" s="97">
        <f t="shared" si="259"/>
        <v>-49.010720822801353</v>
      </c>
      <c r="E81" s="97">
        <f t="shared" si="260"/>
        <v>-48.043409259231268</v>
      </c>
      <c r="F81" s="99">
        <f t="shared" si="261"/>
        <v>0</v>
      </c>
      <c r="G81" s="100">
        <f t="shared" si="262"/>
        <v>49.624363308838269</v>
      </c>
      <c r="H81" s="97">
        <f t="shared" si="263"/>
        <v>-93.282019396382296</v>
      </c>
      <c r="I81" s="97">
        <f t="shared" si="264"/>
        <v>-86.096331282386132</v>
      </c>
      <c r="J81" s="99">
        <f t="shared" si="265"/>
        <v>-33.333333333333329</v>
      </c>
      <c r="K81" s="100">
        <f t="shared" si="266"/>
        <v>-19.552245299871842</v>
      </c>
      <c r="L81" s="97">
        <f t="shared" si="267"/>
        <v>-49.468976307044407</v>
      </c>
      <c r="M81" s="98">
        <f t="shared" si="268"/>
        <v>-48.492421348644307</v>
      </c>
      <c r="O81" s="74" t="s">
        <v>37</v>
      </c>
      <c r="P81" s="99">
        <f t="shared" si="269"/>
        <v>-5.5555555555555571</v>
      </c>
      <c r="Q81" s="100">
        <f t="shared" si="269"/>
        <v>-4.5606361901676991</v>
      </c>
      <c r="R81" s="97">
        <f t="shared" si="269"/>
        <v>-9.5129330334185909</v>
      </c>
      <c r="S81" s="97">
        <f t="shared" si="269"/>
        <v>1.0863563289094884</v>
      </c>
      <c r="T81" s="99"/>
      <c r="U81" s="100"/>
      <c r="V81" s="97"/>
      <c r="W81" s="97"/>
      <c r="X81" s="99">
        <f t="shared" si="269"/>
        <v>0</v>
      </c>
      <c r="Y81" s="100">
        <f t="shared" si="269"/>
        <v>-0.62812338429267811</v>
      </c>
      <c r="Z81" s="97">
        <f t="shared" si="269"/>
        <v>-8.566498096088381</v>
      </c>
      <c r="AA81" s="98">
        <f t="shared" si="269"/>
        <v>2.2933849636011985</v>
      </c>
    </row>
    <row r="82" spans="1:27">
      <c r="A82" s="74" t="s">
        <v>38</v>
      </c>
      <c r="B82" s="99">
        <f t="shared" si="257"/>
        <v>-40</v>
      </c>
      <c r="C82" s="100">
        <f t="shared" si="258"/>
        <v>-36.891076718477471</v>
      </c>
      <c r="D82" s="97">
        <f t="shared" si="259"/>
        <v>-57.738926323883511</v>
      </c>
      <c r="E82" s="97">
        <f t="shared" si="260"/>
        <v>-64.916948455139163</v>
      </c>
      <c r="F82" s="99">
        <f t="shared" si="261"/>
        <v>0</v>
      </c>
      <c r="G82" s="100">
        <f t="shared" si="262"/>
        <v>-16.732026143790847</v>
      </c>
      <c r="H82" s="97">
        <f t="shared" si="263"/>
        <v>-73.333333333333329</v>
      </c>
      <c r="I82" s="97">
        <f t="shared" si="264"/>
        <v>-74.155069582504979</v>
      </c>
      <c r="J82" s="99">
        <f t="shared" si="265"/>
        <v>-38.095238095238095</v>
      </c>
      <c r="K82" s="100">
        <f t="shared" si="266"/>
        <v>-35.879127817312153</v>
      </c>
      <c r="L82" s="97">
        <f t="shared" si="267"/>
        <v>-58.879573885481712</v>
      </c>
      <c r="M82" s="98">
        <f t="shared" si="268"/>
        <v>-65.583854550882222</v>
      </c>
      <c r="O82" s="74" t="s">
        <v>38</v>
      </c>
      <c r="P82" s="99">
        <f t="shared" si="269"/>
        <v>0</v>
      </c>
      <c r="Q82" s="100">
        <f t="shared" si="269"/>
        <v>-1.0884518201482507</v>
      </c>
      <c r="R82" s="97">
        <f t="shared" si="269"/>
        <v>11.513040542873213</v>
      </c>
      <c r="S82" s="97">
        <f t="shared" si="269"/>
        <v>65.505074834245562</v>
      </c>
      <c r="T82" s="99">
        <f t="shared" si="269"/>
        <v>0</v>
      </c>
      <c r="U82" s="100">
        <f t="shared" si="269"/>
        <v>4.7945205479452113</v>
      </c>
      <c r="V82" s="97">
        <f t="shared" si="269"/>
        <v>387.5</v>
      </c>
      <c r="W82" s="97">
        <f t="shared" si="269"/>
        <v>618.57142857142856</v>
      </c>
      <c r="X82" s="99">
        <f t="shared" si="269"/>
        <v>0</v>
      </c>
      <c r="Y82" s="100">
        <f t="shared" si="269"/>
        <v>-0.80892767525836007</v>
      </c>
      <c r="Z82" s="97">
        <f t="shared" si="269"/>
        <v>18.179950302315362</v>
      </c>
      <c r="AA82" s="98">
        <f t="shared" si="269"/>
        <v>75.242111506906184</v>
      </c>
    </row>
    <row r="83" spans="1:27">
      <c r="A83" s="74" t="s">
        <v>39</v>
      </c>
      <c r="B83" s="99">
        <f t="shared" si="257"/>
        <v>7.6923076923076934</v>
      </c>
      <c r="C83" s="100">
        <f t="shared" si="258"/>
        <v>11.836213558524761</v>
      </c>
      <c r="D83" s="97">
        <f t="shared" si="259"/>
        <v>49.713261648745515</v>
      </c>
      <c r="E83" s="97">
        <f t="shared" si="260"/>
        <v>93.996126533247264</v>
      </c>
      <c r="F83" s="99">
        <f t="shared" si="261"/>
        <v>-100</v>
      </c>
      <c r="G83" s="100">
        <f t="shared" si="262"/>
        <v>-100</v>
      </c>
      <c r="H83" s="97">
        <f t="shared" si="263"/>
        <v>-100</v>
      </c>
      <c r="I83" s="97">
        <f t="shared" si="264"/>
        <v>-100</v>
      </c>
      <c r="J83" s="99">
        <f t="shared" si="265"/>
        <v>0</v>
      </c>
      <c r="K83" s="100">
        <f t="shared" si="266"/>
        <v>4.684286118653489</v>
      </c>
      <c r="L83" s="97">
        <f t="shared" si="267"/>
        <v>39.23333333333332</v>
      </c>
      <c r="M83" s="98">
        <f t="shared" si="268"/>
        <v>83.343502135448432</v>
      </c>
      <c r="O83" s="74" t="s">
        <v>39</v>
      </c>
      <c r="P83" s="99">
        <f t="shared" si="269"/>
        <v>-13.333333333333329</v>
      </c>
      <c r="Q83" s="100">
        <f t="shared" si="269"/>
        <v>-5.2349549466171226</v>
      </c>
      <c r="R83" s="97">
        <f t="shared" si="269"/>
        <v>-2.8720626631853747</v>
      </c>
      <c r="S83" s="97">
        <f t="shared" si="269"/>
        <v>21.968503937007867</v>
      </c>
      <c r="T83" s="99">
        <f t="shared" si="269"/>
        <v>0</v>
      </c>
      <c r="U83" s="100">
        <f t="shared" si="269"/>
        <v>11.313868613138695</v>
      </c>
      <c r="V83" s="97">
        <f t="shared" si="269"/>
        <v>75</v>
      </c>
      <c r="W83" s="97">
        <f t="shared" si="269"/>
        <v>429.41176470588232</v>
      </c>
      <c r="X83" s="99">
        <f t="shared" si="269"/>
        <v>-12.5</v>
      </c>
      <c r="Y83" s="100">
        <f t="shared" si="269"/>
        <v>-4.3253445810172906</v>
      </c>
      <c r="Z83" s="97">
        <f t="shared" si="269"/>
        <v>0.2506265664160594</v>
      </c>
      <c r="AA83" s="98">
        <f t="shared" si="269"/>
        <v>27.350427350427353</v>
      </c>
    </row>
    <row r="84" spans="1:27">
      <c r="A84" s="74" t="s">
        <v>40</v>
      </c>
      <c r="B84" s="99">
        <f t="shared" si="257"/>
        <v>-50</v>
      </c>
      <c r="C84" s="100">
        <f t="shared" si="258"/>
        <v>-45.023139069730966</v>
      </c>
      <c r="D84" s="97">
        <f t="shared" si="259"/>
        <v>-64.741379310344826</v>
      </c>
      <c r="E84" s="97">
        <f t="shared" si="260"/>
        <v>-72.070844686648499</v>
      </c>
      <c r="F84" s="99">
        <f t="shared" si="261"/>
        <v>0</v>
      </c>
      <c r="G84" s="100">
        <f t="shared" si="262"/>
        <v>31.951499262657705</v>
      </c>
      <c r="H84" s="97">
        <f t="shared" si="263"/>
        <v>-95.022624434389144</v>
      </c>
      <c r="I84" s="97">
        <f t="shared" si="264"/>
        <v>-93.421052631578945</v>
      </c>
      <c r="J84" s="99">
        <f t="shared" si="265"/>
        <v>-40</v>
      </c>
      <c r="K84" s="100">
        <f t="shared" si="266"/>
        <v>-30.15727350400303</v>
      </c>
      <c r="L84" s="97">
        <f t="shared" si="267"/>
        <v>-84.599406528189917</v>
      </c>
      <c r="M84" s="98">
        <f t="shared" si="268"/>
        <v>-85.058697972251863</v>
      </c>
      <c r="O84" s="74" t="s">
        <v>40</v>
      </c>
      <c r="P84" s="99">
        <f t="shared" si="269"/>
        <v>100</v>
      </c>
      <c r="Q84" s="100">
        <f t="shared" si="269"/>
        <v>70.680768458397495</v>
      </c>
      <c r="R84" s="97">
        <f t="shared" si="269"/>
        <v>18.367346938775498</v>
      </c>
      <c r="S84" s="97">
        <f t="shared" si="269"/>
        <v>35.424354243542439</v>
      </c>
      <c r="T84" s="99"/>
      <c r="U84" s="100"/>
      <c r="V84" s="97"/>
      <c r="W84" s="97"/>
      <c r="X84" s="99">
        <f t="shared" si="269"/>
        <v>150</v>
      </c>
      <c r="Y84" s="100">
        <f t="shared" si="269"/>
        <v>111.53356985072631</v>
      </c>
      <c r="Z84" s="97">
        <f t="shared" si="269"/>
        <v>243.87755102040819</v>
      </c>
      <c r="AA84" s="98">
        <f t="shared" si="269"/>
        <v>245.75645756457567</v>
      </c>
    </row>
    <row r="85" spans="1:27">
      <c r="A85" s="74" t="s">
        <v>41</v>
      </c>
      <c r="B85" s="99">
        <f t="shared" si="257"/>
        <v>0</v>
      </c>
      <c r="C85" s="100">
        <f t="shared" si="258"/>
        <v>-16.915824915824913</v>
      </c>
      <c r="D85" s="97">
        <f t="shared" si="259"/>
        <v>43.333333333333343</v>
      </c>
      <c r="E85" s="97">
        <f t="shared" si="260"/>
        <v>72.222222222222229</v>
      </c>
      <c r="F85" s="99">
        <f t="shared" si="261"/>
        <v>-50</v>
      </c>
      <c r="G85" s="100">
        <f t="shared" si="262"/>
        <v>-33.12051649928263</v>
      </c>
      <c r="H85" s="97">
        <f t="shared" si="263"/>
        <v>-93.928571428571431</v>
      </c>
      <c r="I85" s="97">
        <f t="shared" si="264"/>
        <v>-95.5</v>
      </c>
      <c r="J85" s="99">
        <f t="shared" si="265"/>
        <v>-33.333333333333329</v>
      </c>
      <c r="K85" s="100">
        <f t="shared" si="266"/>
        <v>-29.339252042740412</v>
      </c>
      <c r="L85" s="97">
        <f t="shared" si="267"/>
        <v>-30.576923076923066</v>
      </c>
      <c r="M85" s="98">
        <f t="shared" si="268"/>
        <v>-69.915254237288138</v>
      </c>
      <c r="O85" s="74" t="s">
        <v>41</v>
      </c>
      <c r="P85" s="99">
        <f t="shared" si="269"/>
        <v>-75</v>
      </c>
      <c r="Q85" s="100">
        <f t="shared" si="269"/>
        <v>-84.946509931958218</v>
      </c>
      <c r="R85" s="97">
        <f t="shared" si="269"/>
        <v>-85.714285714285722</v>
      </c>
      <c r="S85" s="97">
        <f t="shared" si="269"/>
        <v>-95.396419437340157</v>
      </c>
      <c r="T85" s="99">
        <f t="shared" si="269"/>
        <v>100</v>
      </c>
      <c r="U85" s="100">
        <f t="shared" si="269"/>
        <v>107.71424922304058</v>
      </c>
      <c r="V85" s="97">
        <f t="shared" si="269"/>
        <v>180</v>
      </c>
      <c r="W85" s="97">
        <f t="shared" si="269"/>
        <v>257.14285714285717</v>
      </c>
      <c r="X85" s="99">
        <f t="shared" si="269"/>
        <v>-40</v>
      </c>
      <c r="Y85" s="100">
        <f t="shared" si="269"/>
        <v>-47.894671255821933</v>
      </c>
      <c r="Z85" s="97">
        <f t="shared" si="269"/>
        <v>-70.786516853932596</v>
      </c>
      <c r="AA85" s="98">
        <f t="shared" si="269"/>
        <v>-71.837708830548934</v>
      </c>
    </row>
    <row r="86" spans="1:27" ht="15.75" thickBot="1">
      <c r="A86" s="74" t="s">
        <v>42</v>
      </c>
      <c r="B86" s="99" t="str">
        <f t="shared" si="257"/>
        <v/>
      </c>
      <c r="C86" s="100" t="str">
        <f t="shared" si="258"/>
        <v/>
      </c>
      <c r="D86" s="97" t="str">
        <f t="shared" si="259"/>
        <v/>
      </c>
      <c r="E86" s="97" t="str">
        <f t="shared" si="260"/>
        <v/>
      </c>
      <c r="F86" s="99">
        <f t="shared" si="261"/>
        <v>-33.333333333333329</v>
      </c>
      <c r="G86" s="100">
        <f t="shared" si="262"/>
        <v>-71.638421465102979</v>
      </c>
      <c r="H86" s="97">
        <f t="shared" si="263"/>
        <v>-54.507160909856779</v>
      </c>
      <c r="I86" s="97">
        <f t="shared" si="264"/>
        <v>-77.823285550172315</v>
      </c>
      <c r="J86" s="99">
        <f t="shared" si="265"/>
        <v>-33.333333333333329</v>
      </c>
      <c r="K86" s="100">
        <f t="shared" si="266"/>
        <v>-71.638421465102979</v>
      </c>
      <c r="L86" s="97">
        <f t="shared" si="267"/>
        <v>-54.507160909856779</v>
      </c>
      <c r="M86" s="98">
        <f t="shared" si="268"/>
        <v>-77.823285550172315</v>
      </c>
      <c r="O86" s="74" t="s">
        <v>42</v>
      </c>
      <c r="P86" s="99"/>
      <c r="Q86" s="100"/>
      <c r="R86" s="97"/>
      <c r="S86" s="97"/>
      <c r="T86" s="99">
        <f t="shared" si="269"/>
        <v>125</v>
      </c>
      <c r="U86" s="100">
        <f t="shared" si="269"/>
        <v>238.63865150912699</v>
      </c>
      <c r="V86" s="97">
        <f t="shared" si="269"/>
        <v>348.6501079913607</v>
      </c>
      <c r="W86" s="97">
        <f t="shared" si="269"/>
        <v>644.82886904761904</v>
      </c>
      <c r="X86" s="99">
        <f t="shared" si="269"/>
        <v>125</v>
      </c>
      <c r="Y86" s="100">
        <f t="shared" si="269"/>
        <v>238.63865150912699</v>
      </c>
      <c r="Z86" s="97">
        <f t="shared" si="269"/>
        <v>348.6501079913607</v>
      </c>
      <c r="AA86" s="98">
        <f t="shared" si="269"/>
        <v>644.82886904761904</v>
      </c>
    </row>
    <row r="87" spans="1:27" ht="15.75" thickBot="1">
      <c r="A87" s="81" t="s">
        <v>3</v>
      </c>
      <c r="B87" s="101">
        <f t="shared" si="257"/>
        <v>-15.151515151515156</v>
      </c>
      <c r="C87" s="102">
        <f t="shared" si="258"/>
        <v>-16.348125370528578</v>
      </c>
      <c r="D87" s="103">
        <f t="shared" si="259"/>
        <v>-32.378685648943261</v>
      </c>
      <c r="E87" s="103">
        <f t="shared" si="260"/>
        <v>-28.953459039929612</v>
      </c>
      <c r="F87" s="101">
        <f t="shared" si="261"/>
        <v>-25</v>
      </c>
      <c r="G87" s="102">
        <f t="shared" si="262"/>
        <v>-71.365167037583163</v>
      </c>
      <c r="H87" s="103">
        <f t="shared" si="263"/>
        <v>-71.269746831006813</v>
      </c>
      <c r="I87" s="103">
        <f t="shared" si="264"/>
        <v>-82.470254659035717</v>
      </c>
      <c r="J87" s="101">
        <f t="shared" si="265"/>
        <v>-17.073170731707322</v>
      </c>
      <c r="K87" s="102">
        <f t="shared" si="266"/>
        <v>-70.618712736241349</v>
      </c>
      <c r="L87" s="103">
        <f t="shared" si="267"/>
        <v>-46.859587317564163</v>
      </c>
      <c r="M87" s="104">
        <f t="shared" si="268"/>
        <v>-49.532101879729836</v>
      </c>
      <c r="O87" s="81" t="s">
        <v>3</v>
      </c>
      <c r="P87" s="101">
        <f t="shared" si="269"/>
        <v>0</v>
      </c>
      <c r="Q87" s="102">
        <f t="shared" si="269"/>
        <v>-36.557647324355081</v>
      </c>
      <c r="R87" s="103">
        <f t="shared" si="269"/>
        <v>5.386619706110622</v>
      </c>
      <c r="S87" s="103">
        <f t="shared" si="269"/>
        <v>35.430130395067124</v>
      </c>
      <c r="T87" s="101">
        <f t="shared" si="269"/>
        <v>128.57142857142858</v>
      </c>
      <c r="U87" s="102">
        <f t="shared" si="269"/>
        <v>237.44282908858077</v>
      </c>
      <c r="V87" s="103">
        <f t="shared" si="269"/>
        <v>529.12414965986397</v>
      </c>
      <c r="W87" s="103">
        <f t="shared" si="269"/>
        <v>877.94908940397352</v>
      </c>
      <c r="X87" s="101">
        <f t="shared" si="269"/>
        <v>12.328767123287676</v>
      </c>
      <c r="Y87" s="102">
        <f t="shared" si="269"/>
        <v>218.76409553864397</v>
      </c>
      <c r="Z87" s="103">
        <f t="shared" si="269"/>
        <v>52.728141985673375</v>
      </c>
      <c r="AA87" s="104">
        <f t="shared" si="269"/>
        <v>102.52023904606358</v>
      </c>
    </row>
  </sheetData>
  <mergeCells count="79">
    <mergeCell ref="AH5:AI5"/>
    <mergeCell ref="P4:S4"/>
    <mergeCell ref="T4:W4"/>
    <mergeCell ref="X4:AA4"/>
    <mergeCell ref="AC4:AC6"/>
    <mergeCell ref="AD4:AG4"/>
    <mergeCell ref="AJ5:AK5"/>
    <mergeCell ref="AL5:AM5"/>
    <mergeCell ref="AN5:AO5"/>
    <mergeCell ref="O19:AA19"/>
    <mergeCell ref="AC19:AO19"/>
    <mergeCell ref="O4:O6"/>
    <mergeCell ref="AH4:AK4"/>
    <mergeCell ref="AL4:AO4"/>
    <mergeCell ref="P5:Q5"/>
    <mergeCell ref="R5:S5"/>
    <mergeCell ref="T5:U5"/>
    <mergeCell ref="V5:W5"/>
    <mergeCell ref="X5:Y5"/>
    <mergeCell ref="Z5:AA5"/>
    <mergeCell ref="AD5:AE5"/>
    <mergeCell ref="AF5:AG5"/>
    <mergeCell ref="O31:AA31"/>
    <mergeCell ref="AC31:AO31"/>
    <mergeCell ref="O43:AA43"/>
    <mergeCell ref="AC43:AO43"/>
    <mergeCell ref="O58:O60"/>
    <mergeCell ref="P58:S58"/>
    <mergeCell ref="T58:W58"/>
    <mergeCell ref="X58:AA58"/>
    <mergeCell ref="P59:Q59"/>
    <mergeCell ref="R59:S59"/>
    <mergeCell ref="T59:U59"/>
    <mergeCell ref="V59:W59"/>
    <mergeCell ref="X59:Y59"/>
    <mergeCell ref="Z59:AA59"/>
    <mergeCell ref="O74:O76"/>
    <mergeCell ref="P74:S74"/>
    <mergeCell ref="T74:W74"/>
    <mergeCell ref="X74:AA74"/>
    <mergeCell ref="P75:Q75"/>
    <mergeCell ref="R75:S75"/>
    <mergeCell ref="T75:U75"/>
    <mergeCell ref="V75:W75"/>
    <mergeCell ref="X75:Y75"/>
    <mergeCell ref="Z75:AA75"/>
    <mergeCell ref="A4:A6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A19:M19"/>
    <mergeCell ref="A31:M31"/>
    <mergeCell ref="A43:M43"/>
    <mergeCell ref="A58:A60"/>
    <mergeCell ref="B58:E58"/>
    <mergeCell ref="F58:I58"/>
    <mergeCell ref="J58:M58"/>
    <mergeCell ref="B59:C59"/>
    <mergeCell ref="D59:E59"/>
    <mergeCell ref="F59:G59"/>
    <mergeCell ref="H59:I59"/>
    <mergeCell ref="J59:K59"/>
    <mergeCell ref="L59:M59"/>
    <mergeCell ref="A74:A76"/>
    <mergeCell ref="B74:E74"/>
    <mergeCell ref="F74:I74"/>
    <mergeCell ref="J74:M74"/>
    <mergeCell ref="B75:C75"/>
    <mergeCell ref="D75:E75"/>
    <mergeCell ref="F75:G75"/>
    <mergeCell ref="H75:I75"/>
    <mergeCell ref="J75:K75"/>
    <mergeCell ref="L75:M7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eht12">
    <tabColor theme="9" tint="0.39997558519241921"/>
  </sheetPr>
  <dimension ref="A1:AX33"/>
  <sheetViews>
    <sheetView workbookViewId="0">
      <selection activeCell="G7" sqref="G7:H16"/>
    </sheetView>
  </sheetViews>
  <sheetFormatPr defaultRowHeight="15"/>
  <cols>
    <col min="18" max="18" width="10.28515625" customWidth="1"/>
    <col min="22" max="22" width="10.28515625" customWidth="1"/>
    <col min="23" max="23" width="10.5703125" customWidth="1"/>
    <col min="27" max="27" width="9.140625" customWidth="1"/>
    <col min="28" max="28" width="11.28515625" customWidth="1"/>
    <col min="32" max="32" width="8.42578125" customWidth="1"/>
    <col min="33" max="33" width="11.140625" customWidth="1"/>
  </cols>
  <sheetData>
    <row r="1" spans="1:50">
      <c r="A1" t="s">
        <v>197</v>
      </c>
      <c r="R1" t="s">
        <v>151</v>
      </c>
      <c r="AI1" t="s">
        <v>152</v>
      </c>
    </row>
    <row r="2" spans="1:50" s="200" customFormat="1" ht="15.75" customHeight="1">
      <c r="A2" s="1" t="s">
        <v>182</v>
      </c>
      <c r="R2" s="1" t="s">
        <v>125</v>
      </c>
      <c r="AI2" s="1" t="s">
        <v>126</v>
      </c>
    </row>
    <row r="3" spans="1:50" ht="15.75" thickBot="1"/>
    <row r="4" spans="1:50" ht="15.75" customHeight="1">
      <c r="A4" s="314" t="s">
        <v>29</v>
      </c>
      <c r="B4" s="317" t="s">
        <v>1</v>
      </c>
      <c r="C4" s="318"/>
      <c r="D4" s="318"/>
      <c r="E4" s="318"/>
      <c r="F4" s="319"/>
      <c r="G4" s="318" t="s">
        <v>2</v>
      </c>
      <c r="H4" s="318"/>
      <c r="I4" s="318"/>
      <c r="J4" s="318"/>
      <c r="K4" s="318"/>
      <c r="L4" s="317" t="s">
        <v>3</v>
      </c>
      <c r="M4" s="318"/>
      <c r="N4" s="318"/>
      <c r="O4" s="318"/>
      <c r="P4" s="319"/>
      <c r="R4" s="314" t="s">
        <v>29</v>
      </c>
      <c r="S4" s="317" t="s">
        <v>1</v>
      </c>
      <c r="T4" s="318"/>
      <c r="U4" s="318"/>
      <c r="V4" s="318"/>
      <c r="W4" s="319"/>
      <c r="X4" s="318" t="s">
        <v>2</v>
      </c>
      <c r="Y4" s="318"/>
      <c r="Z4" s="318"/>
      <c r="AA4" s="318"/>
      <c r="AB4" s="318"/>
      <c r="AC4" s="317" t="s">
        <v>3</v>
      </c>
      <c r="AD4" s="318"/>
      <c r="AE4" s="318"/>
      <c r="AF4" s="318"/>
      <c r="AG4" s="319"/>
      <c r="AI4" s="314" t="s">
        <v>29</v>
      </c>
      <c r="AJ4" s="317" t="s">
        <v>1</v>
      </c>
      <c r="AK4" s="318"/>
      <c r="AL4" s="318"/>
      <c r="AM4" s="318"/>
      <c r="AN4" s="319"/>
      <c r="AO4" s="318" t="s">
        <v>2</v>
      </c>
      <c r="AP4" s="318"/>
      <c r="AQ4" s="318"/>
      <c r="AR4" s="318"/>
      <c r="AS4" s="318"/>
      <c r="AT4" s="317" t="s">
        <v>3</v>
      </c>
      <c r="AU4" s="318"/>
      <c r="AV4" s="318"/>
      <c r="AW4" s="318"/>
      <c r="AX4" s="319"/>
    </row>
    <row r="5" spans="1:50" ht="29.25" customHeight="1">
      <c r="A5" s="315"/>
      <c r="B5" s="320" t="s">
        <v>3</v>
      </c>
      <c r="C5" s="310"/>
      <c r="D5" s="309" t="s">
        <v>59</v>
      </c>
      <c r="E5" s="310"/>
      <c r="F5" s="321" t="s">
        <v>102</v>
      </c>
      <c r="G5" s="320" t="s">
        <v>3</v>
      </c>
      <c r="H5" s="310"/>
      <c r="I5" s="309" t="s">
        <v>59</v>
      </c>
      <c r="J5" s="310"/>
      <c r="K5" s="321" t="s">
        <v>102</v>
      </c>
      <c r="L5" s="320" t="s">
        <v>3</v>
      </c>
      <c r="M5" s="310"/>
      <c r="N5" s="309" t="s">
        <v>59</v>
      </c>
      <c r="O5" s="310"/>
      <c r="P5" s="321" t="s">
        <v>102</v>
      </c>
      <c r="R5" s="315"/>
      <c r="S5" s="320" t="s">
        <v>3</v>
      </c>
      <c r="T5" s="310"/>
      <c r="U5" s="309" t="s">
        <v>59</v>
      </c>
      <c r="V5" s="310"/>
      <c r="W5" s="321" t="s">
        <v>102</v>
      </c>
      <c r="X5" s="320" t="s">
        <v>3</v>
      </c>
      <c r="Y5" s="310"/>
      <c r="Z5" s="309" t="s">
        <v>59</v>
      </c>
      <c r="AA5" s="310"/>
      <c r="AB5" s="321" t="s">
        <v>102</v>
      </c>
      <c r="AC5" s="320" t="s">
        <v>3</v>
      </c>
      <c r="AD5" s="310"/>
      <c r="AE5" s="309" t="s">
        <v>59</v>
      </c>
      <c r="AF5" s="310"/>
      <c r="AG5" s="321" t="s">
        <v>102</v>
      </c>
      <c r="AI5" s="315"/>
      <c r="AJ5" s="320" t="s">
        <v>3</v>
      </c>
      <c r="AK5" s="310"/>
      <c r="AL5" s="309" t="s">
        <v>59</v>
      </c>
      <c r="AM5" s="310"/>
      <c r="AN5" s="321" t="s">
        <v>102</v>
      </c>
      <c r="AO5" s="320" t="s">
        <v>3</v>
      </c>
      <c r="AP5" s="310"/>
      <c r="AQ5" s="309" t="s">
        <v>59</v>
      </c>
      <c r="AR5" s="310"/>
      <c r="AS5" s="321" t="s">
        <v>102</v>
      </c>
      <c r="AT5" s="320" t="s">
        <v>3</v>
      </c>
      <c r="AU5" s="310"/>
      <c r="AV5" s="309" t="s">
        <v>59</v>
      </c>
      <c r="AW5" s="310"/>
      <c r="AX5" s="321" t="s">
        <v>102</v>
      </c>
    </row>
    <row r="6" spans="1:50" ht="44.25" customHeight="1" thickBot="1">
      <c r="A6" s="316"/>
      <c r="B6" s="203" t="s">
        <v>26</v>
      </c>
      <c r="C6" s="108" t="s">
        <v>49</v>
      </c>
      <c r="D6" s="69" t="s">
        <v>31</v>
      </c>
      <c r="E6" s="69" t="s">
        <v>32</v>
      </c>
      <c r="F6" s="322"/>
      <c r="G6" s="203" t="s">
        <v>26</v>
      </c>
      <c r="H6" s="108" t="s">
        <v>49</v>
      </c>
      <c r="I6" s="69" t="s">
        <v>31</v>
      </c>
      <c r="J6" s="69" t="s">
        <v>32</v>
      </c>
      <c r="K6" s="322"/>
      <c r="L6" s="203" t="s">
        <v>26</v>
      </c>
      <c r="M6" s="108" t="s">
        <v>49</v>
      </c>
      <c r="N6" s="69" t="s">
        <v>31</v>
      </c>
      <c r="O6" s="69" t="s">
        <v>32</v>
      </c>
      <c r="P6" s="322"/>
      <c r="R6" s="316"/>
      <c r="S6" s="107" t="s">
        <v>26</v>
      </c>
      <c r="T6" s="108" t="s">
        <v>49</v>
      </c>
      <c r="U6" s="69" t="s">
        <v>31</v>
      </c>
      <c r="V6" s="69" t="s">
        <v>32</v>
      </c>
      <c r="W6" s="322"/>
      <c r="X6" s="107" t="s">
        <v>26</v>
      </c>
      <c r="Y6" s="108" t="s">
        <v>49</v>
      </c>
      <c r="Z6" s="69" t="s">
        <v>31</v>
      </c>
      <c r="AA6" s="69" t="s">
        <v>32</v>
      </c>
      <c r="AB6" s="322"/>
      <c r="AC6" s="107" t="s">
        <v>26</v>
      </c>
      <c r="AD6" s="108" t="s">
        <v>49</v>
      </c>
      <c r="AE6" s="69" t="s">
        <v>31</v>
      </c>
      <c r="AF6" s="69" t="s">
        <v>32</v>
      </c>
      <c r="AG6" s="322"/>
      <c r="AI6" s="316"/>
      <c r="AJ6" s="107" t="s">
        <v>26</v>
      </c>
      <c r="AK6" s="108" t="s">
        <v>49</v>
      </c>
      <c r="AL6" s="69" t="s">
        <v>31</v>
      </c>
      <c r="AM6" s="69" t="s">
        <v>32</v>
      </c>
      <c r="AN6" s="322"/>
      <c r="AO6" s="107" t="s">
        <v>26</v>
      </c>
      <c r="AP6" s="108" t="s">
        <v>49</v>
      </c>
      <c r="AQ6" s="69" t="s">
        <v>31</v>
      </c>
      <c r="AR6" s="69" t="s">
        <v>32</v>
      </c>
      <c r="AS6" s="322"/>
      <c r="AT6" s="107" t="s">
        <v>26</v>
      </c>
      <c r="AU6" s="108" t="s">
        <v>49</v>
      </c>
      <c r="AV6" s="69" t="s">
        <v>31</v>
      </c>
      <c r="AW6" s="69" t="s">
        <v>32</v>
      </c>
      <c r="AX6" s="322"/>
    </row>
    <row r="7" spans="1:50">
      <c r="A7" s="74" t="s">
        <v>33</v>
      </c>
      <c r="B7" s="111">
        <v>15987</v>
      </c>
      <c r="C7" s="77">
        <v>3935.3326843867039</v>
      </c>
      <c r="D7" s="75"/>
      <c r="E7" s="76"/>
      <c r="F7" s="98"/>
      <c r="G7" s="111">
        <v>985</v>
      </c>
      <c r="H7" s="77">
        <v>236.35961317325913</v>
      </c>
      <c r="I7" s="75"/>
      <c r="J7" s="76"/>
      <c r="K7" s="98"/>
      <c r="L7" s="111">
        <f>B7+G7</f>
        <v>16972</v>
      </c>
      <c r="M7" s="77">
        <f t="shared" ref="M7:P7" si="0">C7+H7</f>
        <v>4171.6922975599628</v>
      </c>
      <c r="N7" s="75">
        <f t="shared" si="0"/>
        <v>0</v>
      </c>
      <c r="O7" s="76">
        <f t="shared" si="0"/>
        <v>0</v>
      </c>
      <c r="P7" s="98">
        <f t="shared" si="0"/>
        <v>0</v>
      </c>
      <c r="R7" s="74" t="s">
        <v>33</v>
      </c>
      <c r="S7" s="109">
        <v>24525</v>
      </c>
      <c r="T7" s="110">
        <v>5419.2638361821264</v>
      </c>
      <c r="U7" s="75"/>
      <c r="V7" s="76"/>
      <c r="W7" s="78"/>
      <c r="X7" s="77">
        <v>1142</v>
      </c>
      <c r="Y7" s="77">
        <v>296.26461856791479</v>
      </c>
      <c r="Z7" s="75"/>
      <c r="AA7" s="76"/>
      <c r="AB7" s="77"/>
      <c r="AC7" s="111">
        <v>25667</v>
      </c>
      <c r="AD7" s="77">
        <v>5715.5284547500141</v>
      </c>
      <c r="AE7" s="75"/>
      <c r="AF7" s="76"/>
      <c r="AG7" s="78"/>
      <c r="AI7" s="74" t="s">
        <v>33</v>
      </c>
      <c r="AJ7" s="109">
        <v>9489</v>
      </c>
      <c r="AK7" s="110">
        <v>2533.5218800000189</v>
      </c>
      <c r="AL7" s="75">
        <v>3</v>
      </c>
      <c r="AM7" s="76">
        <v>1.2204999999999999</v>
      </c>
      <c r="AN7" s="78">
        <v>0.24012</v>
      </c>
      <c r="AO7" s="77">
        <v>362</v>
      </c>
      <c r="AP7" s="77">
        <v>103.17764499999994</v>
      </c>
      <c r="AQ7" s="75"/>
      <c r="AR7" s="76"/>
      <c r="AS7" s="77"/>
      <c r="AT7" s="111">
        <v>9851</v>
      </c>
      <c r="AU7" s="77">
        <v>2636.6995250000186</v>
      </c>
      <c r="AV7" s="75">
        <v>3</v>
      </c>
      <c r="AW7" s="76">
        <v>1.2204999999999999</v>
      </c>
      <c r="AX7" s="78">
        <v>0.24012</v>
      </c>
    </row>
    <row r="8" spans="1:50">
      <c r="A8" s="74" t="s">
        <v>34</v>
      </c>
      <c r="B8" s="111">
        <v>10281</v>
      </c>
      <c r="C8" s="77">
        <v>7651.7666023835736</v>
      </c>
      <c r="D8" s="79">
        <v>1</v>
      </c>
      <c r="E8" s="80">
        <v>0.76093051178147997</v>
      </c>
      <c r="F8" s="98">
        <v>6.7940224266203594E-2</v>
      </c>
      <c r="G8" s="111">
        <v>571</v>
      </c>
      <c r="H8" s="77">
        <v>424.85219887753857</v>
      </c>
      <c r="I8" s="79">
        <v>2</v>
      </c>
      <c r="J8" s="80">
        <v>1.6633729231264631</v>
      </c>
      <c r="K8" s="98">
        <v>0.11495465363092559</v>
      </c>
      <c r="L8" s="111">
        <f t="shared" ref="L8:L16" si="1">B8+G8</f>
        <v>10852</v>
      </c>
      <c r="M8" s="77">
        <f t="shared" ref="M8:M16" si="2">C8+H8</f>
        <v>8076.6188012611119</v>
      </c>
      <c r="N8" s="79">
        <f t="shared" ref="N8:N16" si="3">D8+I8</f>
        <v>3</v>
      </c>
      <c r="O8" s="80">
        <f t="shared" ref="O8:O16" si="4">E8+J8</f>
        <v>2.4243034349079431</v>
      </c>
      <c r="P8" s="98">
        <f t="shared" ref="P8:P16" si="5">F8+K8</f>
        <v>0.18289487789712919</v>
      </c>
      <c r="R8" s="74" t="s">
        <v>34</v>
      </c>
      <c r="S8" s="109">
        <v>9769</v>
      </c>
      <c r="T8" s="110">
        <v>7314.5315620636684</v>
      </c>
      <c r="U8" s="79">
        <v>1</v>
      </c>
      <c r="V8" s="80">
        <v>0.80500000000000005</v>
      </c>
      <c r="W8" s="78">
        <v>0.8</v>
      </c>
      <c r="X8" s="77">
        <v>580</v>
      </c>
      <c r="Y8" s="77">
        <v>433.7064965159845</v>
      </c>
      <c r="Z8" s="79"/>
      <c r="AA8" s="80"/>
      <c r="AB8" s="77"/>
      <c r="AC8" s="111">
        <v>10349</v>
      </c>
      <c r="AD8" s="77">
        <v>7748.2380585796518</v>
      </c>
      <c r="AE8" s="79">
        <v>1</v>
      </c>
      <c r="AF8" s="80">
        <v>0.80500000000000005</v>
      </c>
      <c r="AG8" s="78">
        <v>0.8</v>
      </c>
      <c r="AI8" s="74" t="s">
        <v>34</v>
      </c>
      <c r="AJ8" s="109">
        <v>7467</v>
      </c>
      <c r="AK8" s="110">
        <v>5365.5054850000179</v>
      </c>
      <c r="AL8" s="79"/>
      <c r="AM8" s="80"/>
      <c r="AN8" s="78"/>
      <c r="AO8" s="77">
        <v>306</v>
      </c>
      <c r="AP8" s="77">
        <v>226.79174600000013</v>
      </c>
      <c r="AQ8" s="79"/>
      <c r="AR8" s="80"/>
      <c r="AS8" s="77"/>
      <c r="AT8" s="111">
        <v>7773</v>
      </c>
      <c r="AU8" s="77">
        <v>5592.2972310000177</v>
      </c>
      <c r="AV8" s="79"/>
      <c r="AW8" s="80"/>
      <c r="AX8" s="78"/>
    </row>
    <row r="9" spans="1:50">
      <c r="A9" s="74" t="s">
        <v>35</v>
      </c>
      <c r="B9" s="111">
        <v>14287</v>
      </c>
      <c r="C9" s="77">
        <v>21009.633134741307</v>
      </c>
      <c r="D9" s="79">
        <v>4</v>
      </c>
      <c r="E9" s="80">
        <v>5.757114287858319</v>
      </c>
      <c r="F9" s="98">
        <v>0.3919298471302079</v>
      </c>
      <c r="G9" s="111">
        <v>703</v>
      </c>
      <c r="H9" s="77">
        <v>1026.8800822307139</v>
      </c>
      <c r="I9" s="79"/>
      <c r="J9" s="80"/>
      <c r="K9" s="98"/>
      <c r="L9" s="111">
        <f t="shared" si="1"/>
        <v>14990</v>
      </c>
      <c r="M9" s="77">
        <f t="shared" si="2"/>
        <v>22036.51321697202</v>
      </c>
      <c r="N9" s="79">
        <f t="shared" si="3"/>
        <v>4</v>
      </c>
      <c r="O9" s="80">
        <f t="shared" si="4"/>
        <v>5.757114287858319</v>
      </c>
      <c r="P9" s="98">
        <f t="shared" si="5"/>
        <v>0.3919298471302079</v>
      </c>
      <c r="R9" s="74" t="s">
        <v>35</v>
      </c>
      <c r="S9" s="109">
        <v>13489</v>
      </c>
      <c r="T9" s="110">
        <v>20013.000537519918</v>
      </c>
      <c r="U9" s="79">
        <v>1</v>
      </c>
      <c r="V9" s="80">
        <v>1.45</v>
      </c>
      <c r="W9" s="78">
        <v>0.75</v>
      </c>
      <c r="X9" s="77">
        <v>663</v>
      </c>
      <c r="Y9" s="77">
        <v>985.44980979850186</v>
      </c>
      <c r="Z9" s="112"/>
      <c r="AA9" s="80"/>
      <c r="AB9" s="77"/>
      <c r="AC9" s="111">
        <v>14152</v>
      </c>
      <c r="AD9" s="77">
        <v>20998.450347318401</v>
      </c>
      <c r="AE9" s="79">
        <v>1</v>
      </c>
      <c r="AF9" s="80">
        <v>1.45</v>
      </c>
      <c r="AG9" s="78">
        <v>0.75</v>
      </c>
      <c r="AI9" s="74" t="s">
        <v>35</v>
      </c>
      <c r="AJ9" s="109">
        <v>12265</v>
      </c>
      <c r="AK9" s="110">
        <v>17904.426621999988</v>
      </c>
      <c r="AL9" s="79"/>
      <c r="AM9" s="80"/>
      <c r="AN9" s="78"/>
      <c r="AO9" s="77">
        <v>433</v>
      </c>
      <c r="AP9" s="77">
        <v>626.99752399999988</v>
      </c>
      <c r="AQ9" s="112"/>
      <c r="AR9" s="80"/>
      <c r="AS9" s="77"/>
      <c r="AT9" s="111">
        <v>12698</v>
      </c>
      <c r="AU9" s="77">
        <v>18531.424145999987</v>
      </c>
      <c r="AV9" s="79"/>
      <c r="AW9" s="80"/>
      <c r="AX9" s="78"/>
    </row>
    <row r="10" spans="1:50">
      <c r="A10" s="74" t="s">
        <v>36</v>
      </c>
      <c r="B10" s="111">
        <v>22620</v>
      </c>
      <c r="C10" s="77">
        <v>75018.508646219489</v>
      </c>
      <c r="D10" s="79">
        <v>11</v>
      </c>
      <c r="E10" s="80">
        <v>37.391383761068589</v>
      </c>
      <c r="F10" s="98">
        <v>3.7090521215239818</v>
      </c>
      <c r="G10" s="111">
        <v>1110</v>
      </c>
      <c r="H10" s="77">
        <v>3618.9939505445705</v>
      </c>
      <c r="I10" s="79"/>
      <c r="J10" s="80"/>
      <c r="K10" s="98"/>
      <c r="L10" s="111">
        <f t="shared" si="1"/>
        <v>23730</v>
      </c>
      <c r="M10" s="77">
        <f t="shared" si="2"/>
        <v>78637.502596764054</v>
      </c>
      <c r="N10" s="79">
        <f t="shared" si="3"/>
        <v>11</v>
      </c>
      <c r="O10" s="80">
        <f t="shared" si="4"/>
        <v>37.391383761068589</v>
      </c>
      <c r="P10" s="98">
        <f t="shared" si="5"/>
        <v>3.7090521215239818</v>
      </c>
      <c r="R10" s="74" t="s">
        <v>36</v>
      </c>
      <c r="S10" s="109">
        <v>22282</v>
      </c>
      <c r="T10" s="110">
        <v>74741.936986893052</v>
      </c>
      <c r="U10" s="79">
        <v>9</v>
      </c>
      <c r="V10" s="80">
        <v>32.24</v>
      </c>
      <c r="W10" s="78">
        <v>10.100000000000001</v>
      </c>
      <c r="X10" s="77">
        <v>965</v>
      </c>
      <c r="Y10" s="77">
        <v>3192.6910682537291</v>
      </c>
      <c r="Z10" s="79">
        <v>1</v>
      </c>
      <c r="AA10" s="80">
        <v>3.7</v>
      </c>
      <c r="AB10" s="77">
        <v>2.7</v>
      </c>
      <c r="AC10" s="111">
        <v>23247</v>
      </c>
      <c r="AD10" s="77">
        <v>77934.628055147041</v>
      </c>
      <c r="AE10" s="79">
        <v>10</v>
      </c>
      <c r="AF10" s="80">
        <v>35.940000000000005</v>
      </c>
      <c r="AG10" s="78">
        <v>12.8</v>
      </c>
      <c r="AI10" s="74" t="s">
        <v>36</v>
      </c>
      <c r="AJ10" s="109">
        <v>22755</v>
      </c>
      <c r="AK10" s="110">
        <v>75450.064631000379</v>
      </c>
      <c r="AL10" s="79">
        <v>4</v>
      </c>
      <c r="AM10" s="80">
        <v>14.5002</v>
      </c>
      <c r="AN10" s="78">
        <v>1.5002199999999997</v>
      </c>
      <c r="AO10" s="77">
        <v>733</v>
      </c>
      <c r="AP10" s="77">
        <v>2413.4719749999981</v>
      </c>
      <c r="AQ10" s="79"/>
      <c r="AR10" s="80"/>
      <c r="AS10" s="77"/>
      <c r="AT10" s="111">
        <v>23488</v>
      </c>
      <c r="AU10" s="77">
        <v>77863.536606000373</v>
      </c>
      <c r="AV10" s="79">
        <v>4</v>
      </c>
      <c r="AW10" s="80">
        <v>14.5002</v>
      </c>
      <c r="AX10" s="78">
        <v>1.5002199999999997</v>
      </c>
    </row>
    <row r="11" spans="1:50">
      <c r="A11" s="74" t="s">
        <v>37</v>
      </c>
      <c r="B11" s="111">
        <v>16703</v>
      </c>
      <c r="C11" s="77">
        <v>119792.81190779005</v>
      </c>
      <c r="D11" s="79">
        <v>11</v>
      </c>
      <c r="E11" s="80">
        <v>95.47999999999999</v>
      </c>
      <c r="F11" s="98">
        <v>11.7</v>
      </c>
      <c r="G11" s="111">
        <v>878</v>
      </c>
      <c r="H11" s="77">
        <v>6395.1447113571649</v>
      </c>
      <c r="I11" s="79">
        <v>1</v>
      </c>
      <c r="J11" s="80">
        <v>7.5859552197580999</v>
      </c>
      <c r="K11" s="98">
        <v>1.6123153448682499E-2</v>
      </c>
      <c r="L11" s="111">
        <f t="shared" si="1"/>
        <v>17581</v>
      </c>
      <c r="M11" s="77">
        <f t="shared" si="2"/>
        <v>126187.95661914721</v>
      </c>
      <c r="N11" s="79">
        <f t="shared" si="3"/>
        <v>12</v>
      </c>
      <c r="O11" s="80">
        <f t="shared" si="4"/>
        <v>103.0659552197581</v>
      </c>
      <c r="P11" s="98">
        <f t="shared" si="5"/>
        <v>11.716123153448681</v>
      </c>
      <c r="R11" s="74" t="s">
        <v>37</v>
      </c>
      <c r="S11" s="109">
        <v>17245</v>
      </c>
      <c r="T11" s="110">
        <v>123960.58132972867</v>
      </c>
      <c r="U11" s="79">
        <v>17</v>
      </c>
      <c r="V11" s="80">
        <v>123.04539067055393</v>
      </c>
      <c r="W11" s="78">
        <v>22.945999999999998</v>
      </c>
      <c r="X11" s="77">
        <v>842</v>
      </c>
      <c r="Y11" s="77">
        <v>6161.4345728447679</v>
      </c>
      <c r="Z11" s="79">
        <v>1</v>
      </c>
      <c r="AA11" s="80">
        <v>5.07</v>
      </c>
      <c r="AB11" s="77">
        <v>0.24</v>
      </c>
      <c r="AC11" s="111">
        <v>18087</v>
      </c>
      <c r="AD11" s="77">
        <v>130122.01590257339</v>
      </c>
      <c r="AE11" s="79">
        <v>18</v>
      </c>
      <c r="AF11" s="80">
        <v>128.11539067055392</v>
      </c>
      <c r="AG11" s="78">
        <v>23.185999999999996</v>
      </c>
      <c r="AI11" s="74" t="s">
        <v>37</v>
      </c>
      <c r="AJ11" s="109">
        <v>18809</v>
      </c>
      <c r="AK11" s="110">
        <v>134306.09833300029</v>
      </c>
      <c r="AL11" s="79">
        <v>18</v>
      </c>
      <c r="AM11" s="80">
        <v>128.92520000000002</v>
      </c>
      <c r="AN11" s="78">
        <v>25.358319999999992</v>
      </c>
      <c r="AO11" s="77">
        <v>763</v>
      </c>
      <c r="AP11" s="77">
        <v>5524.1986930000039</v>
      </c>
      <c r="AQ11" s="79"/>
      <c r="AR11" s="80"/>
      <c r="AS11" s="77"/>
      <c r="AT11" s="111">
        <v>19572</v>
      </c>
      <c r="AU11" s="77">
        <v>139830.29702600031</v>
      </c>
      <c r="AV11" s="79">
        <v>18</v>
      </c>
      <c r="AW11" s="80">
        <v>128.92520000000002</v>
      </c>
      <c r="AX11" s="78">
        <v>25.358319999999992</v>
      </c>
    </row>
    <row r="12" spans="1:50">
      <c r="A12" s="74" t="s">
        <v>38</v>
      </c>
      <c r="B12" s="111">
        <v>11563</v>
      </c>
      <c r="C12" s="77">
        <v>161548.61833999836</v>
      </c>
      <c r="D12" s="79">
        <v>12</v>
      </c>
      <c r="E12" s="80">
        <v>182.69499999999999</v>
      </c>
      <c r="F12" s="98">
        <v>20.885000000000002</v>
      </c>
      <c r="G12" s="111">
        <v>623</v>
      </c>
      <c r="H12" s="77">
        <v>8739.1219808612277</v>
      </c>
      <c r="I12" s="79">
        <v>1</v>
      </c>
      <c r="J12" s="80">
        <v>12.74</v>
      </c>
      <c r="K12" s="98">
        <v>1.04</v>
      </c>
      <c r="L12" s="111">
        <f t="shared" si="1"/>
        <v>12186</v>
      </c>
      <c r="M12" s="77">
        <f t="shared" si="2"/>
        <v>170287.74032085959</v>
      </c>
      <c r="N12" s="79">
        <f t="shared" si="3"/>
        <v>13</v>
      </c>
      <c r="O12" s="80">
        <f t="shared" si="4"/>
        <v>195.435</v>
      </c>
      <c r="P12" s="98">
        <f t="shared" si="5"/>
        <v>21.925000000000001</v>
      </c>
      <c r="R12" s="74" t="s">
        <v>38</v>
      </c>
      <c r="S12" s="109">
        <v>12449</v>
      </c>
      <c r="T12" s="110">
        <v>173838.186021286</v>
      </c>
      <c r="U12" s="79">
        <v>20</v>
      </c>
      <c r="V12" s="80">
        <v>289.491549689441</v>
      </c>
      <c r="W12" s="78">
        <v>49.418999999999983</v>
      </c>
      <c r="X12" s="77">
        <v>593</v>
      </c>
      <c r="Y12" s="77">
        <v>8365.7763759033314</v>
      </c>
      <c r="Z12" s="79">
        <v>1</v>
      </c>
      <c r="AA12" s="80">
        <v>15.3</v>
      </c>
      <c r="AB12" s="77">
        <v>3.9</v>
      </c>
      <c r="AC12" s="111">
        <v>13042</v>
      </c>
      <c r="AD12" s="77">
        <v>182203.96239718955</v>
      </c>
      <c r="AE12" s="79">
        <v>21</v>
      </c>
      <c r="AF12" s="80">
        <v>304.79154968944101</v>
      </c>
      <c r="AG12" s="78">
        <v>53.318999999999981</v>
      </c>
      <c r="AI12" s="74" t="s">
        <v>38</v>
      </c>
      <c r="AJ12" s="109">
        <v>14047</v>
      </c>
      <c r="AK12" s="110">
        <v>195624.00247500066</v>
      </c>
      <c r="AL12" s="79">
        <v>20</v>
      </c>
      <c r="AM12" s="80">
        <v>292.67719999999997</v>
      </c>
      <c r="AN12" s="78">
        <v>44.316789999999997</v>
      </c>
      <c r="AO12" s="77">
        <v>543</v>
      </c>
      <c r="AP12" s="77">
        <v>7610.82762</v>
      </c>
      <c r="AQ12" s="79">
        <v>1</v>
      </c>
      <c r="AR12" s="80">
        <v>14.6</v>
      </c>
      <c r="AS12" s="77">
        <v>0.8</v>
      </c>
      <c r="AT12" s="111">
        <v>14590</v>
      </c>
      <c r="AU12" s="77">
        <v>203234.83009500065</v>
      </c>
      <c r="AV12" s="79">
        <v>21</v>
      </c>
      <c r="AW12" s="80">
        <v>307.27719999999999</v>
      </c>
      <c r="AX12" s="78">
        <v>45.116789999999995</v>
      </c>
    </row>
    <row r="13" spans="1:50">
      <c r="A13" s="74" t="s">
        <v>39</v>
      </c>
      <c r="B13" s="111">
        <v>5970</v>
      </c>
      <c r="C13" s="77">
        <v>173553.51345857439</v>
      </c>
      <c r="D13" s="79">
        <v>14</v>
      </c>
      <c r="E13" s="80">
        <v>499.27600000000001</v>
      </c>
      <c r="F13" s="98">
        <v>41.769999999999996</v>
      </c>
      <c r="G13" s="111">
        <v>538</v>
      </c>
      <c r="H13" s="77">
        <v>16559.278285140201</v>
      </c>
      <c r="I13" s="79"/>
      <c r="J13" s="80"/>
      <c r="K13" s="98"/>
      <c r="L13" s="111">
        <f t="shared" si="1"/>
        <v>6508</v>
      </c>
      <c r="M13" s="77">
        <f t="shared" si="2"/>
        <v>190112.7917437146</v>
      </c>
      <c r="N13" s="79">
        <f t="shared" si="3"/>
        <v>14</v>
      </c>
      <c r="O13" s="80">
        <f t="shared" si="4"/>
        <v>499.27600000000001</v>
      </c>
      <c r="P13" s="98">
        <f t="shared" si="5"/>
        <v>41.769999999999996</v>
      </c>
      <c r="R13" s="74" t="s">
        <v>39</v>
      </c>
      <c r="S13" s="109">
        <v>6370</v>
      </c>
      <c r="T13" s="110">
        <v>185069.1353494229</v>
      </c>
      <c r="U13" s="79">
        <v>13</v>
      </c>
      <c r="V13" s="80">
        <v>446.43499999999995</v>
      </c>
      <c r="W13" s="78">
        <v>27.900000000000002</v>
      </c>
      <c r="X13" s="77">
        <v>490</v>
      </c>
      <c r="Y13" s="77">
        <v>15210.287354434427</v>
      </c>
      <c r="Z13" s="79">
        <v>1</v>
      </c>
      <c r="AA13" s="80">
        <v>30.5</v>
      </c>
      <c r="AB13" s="77">
        <v>2.1</v>
      </c>
      <c r="AC13" s="111">
        <v>6860</v>
      </c>
      <c r="AD13" s="77">
        <v>200279.42270385736</v>
      </c>
      <c r="AE13" s="79">
        <v>14</v>
      </c>
      <c r="AF13" s="80">
        <v>476.93499999999995</v>
      </c>
      <c r="AG13" s="78">
        <v>30.000000000000004</v>
      </c>
      <c r="AI13" s="74" t="s">
        <v>39</v>
      </c>
      <c r="AJ13" s="109">
        <v>7273</v>
      </c>
      <c r="AK13" s="110">
        <v>211000.99922699985</v>
      </c>
      <c r="AL13" s="79">
        <v>15</v>
      </c>
      <c r="AM13" s="80">
        <v>471.09669999999994</v>
      </c>
      <c r="AN13" s="78">
        <v>28.724999999999998</v>
      </c>
      <c r="AO13" s="77">
        <v>450</v>
      </c>
      <c r="AP13" s="77">
        <v>13911.858295999997</v>
      </c>
      <c r="AQ13" s="79">
        <v>1</v>
      </c>
      <c r="AR13" s="80">
        <v>27.4</v>
      </c>
      <c r="AS13" s="77">
        <v>1.2</v>
      </c>
      <c r="AT13" s="111">
        <v>7723</v>
      </c>
      <c r="AU13" s="77">
        <v>224912.85752299984</v>
      </c>
      <c r="AV13" s="79">
        <v>16</v>
      </c>
      <c r="AW13" s="80">
        <v>498.49669999999992</v>
      </c>
      <c r="AX13" s="78">
        <v>29.924999999999997</v>
      </c>
    </row>
    <row r="14" spans="1:50">
      <c r="A14" s="74" t="s">
        <v>40</v>
      </c>
      <c r="B14" s="111">
        <v>790</v>
      </c>
      <c r="C14" s="77">
        <v>51373.245300328344</v>
      </c>
      <c r="D14" s="79">
        <v>2</v>
      </c>
      <c r="E14" s="80">
        <v>140.18</v>
      </c>
      <c r="F14" s="98">
        <v>4.09</v>
      </c>
      <c r="G14" s="111">
        <v>189</v>
      </c>
      <c r="H14" s="77">
        <v>13365.853539720749</v>
      </c>
      <c r="I14" s="79">
        <v>1</v>
      </c>
      <c r="J14" s="80">
        <v>80.53</v>
      </c>
      <c r="K14" s="98">
        <v>1.1000000000000001</v>
      </c>
      <c r="L14" s="111">
        <f t="shared" si="1"/>
        <v>979</v>
      </c>
      <c r="M14" s="77">
        <f t="shared" si="2"/>
        <v>64739.09884004909</v>
      </c>
      <c r="N14" s="79">
        <f t="shared" si="3"/>
        <v>3</v>
      </c>
      <c r="O14" s="80">
        <f t="shared" si="4"/>
        <v>220.71</v>
      </c>
      <c r="P14" s="98">
        <f t="shared" si="5"/>
        <v>5.1899999999999995</v>
      </c>
      <c r="R14" s="74" t="s">
        <v>40</v>
      </c>
      <c r="S14" s="109">
        <v>820</v>
      </c>
      <c r="T14" s="110">
        <v>53895.176741704963</v>
      </c>
      <c r="U14" s="79">
        <v>4</v>
      </c>
      <c r="V14" s="80">
        <v>254.98000000000002</v>
      </c>
      <c r="W14" s="78">
        <v>11.6</v>
      </c>
      <c r="X14" s="77">
        <v>187</v>
      </c>
      <c r="Y14" s="77">
        <v>13240.751944309677</v>
      </c>
      <c r="Z14" s="79">
        <v>1</v>
      </c>
      <c r="AA14" s="80">
        <v>61.03</v>
      </c>
      <c r="AB14" s="77">
        <v>22.1</v>
      </c>
      <c r="AC14" s="111">
        <v>1007</v>
      </c>
      <c r="AD14" s="77">
        <v>67135.928686014697</v>
      </c>
      <c r="AE14" s="79">
        <v>5</v>
      </c>
      <c r="AF14" s="80">
        <v>316.01</v>
      </c>
      <c r="AG14" s="78">
        <v>33.700000000000003</v>
      </c>
      <c r="AI14" s="74" t="s">
        <v>40</v>
      </c>
      <c r="AJ14" s="109">
        <v>942</v>
      </c>
      <c r="AK14" s="110">
        <v>61869.499383999995</v>
      </c>
      <c r="AL14" s="79">
        <v>2</v>
      </c>
      <c r="AM14" s="80">
        <v>149.38999999999999</v>
      </c>
      <c r="AN14" s="78">
        <v>9.8000000000000007</v>
      </c>
      <c r="AO14" s="77">
        <v>179</v>
      </c>
      <c r="AP14" s="77">
        <v>12423.806950999995</v>
      </c>
      <c r="AQ14" s="79"/>
      <c r="AR14" s="80"/>
      <c r="AS14" s="77"/>
      <c r="AT14" s="111">
        <v>1121</v>
      </c>
      <c r="AU14" s="77">
        <v>74293.306334999987</v>
      </c>
      <c r="AV14" s="79">
        <v>2</v>
      </c>
      <c r="AW14" s="80">
        <v>149.38999999999999</v>
      </c>
      <c r="AX14" s="78">
        <v>9.8000000000000007</v>
      </c>
    </row>
    <row r="15" spans="1:50">
      <c r="A15" s="74" t="s">
        <v>41</v>
      </c>
      <c r="B15" s="111">
        <v>183</v>
      </c>
      <c r="C15" s="77">
        <v>29226.858545402825</v>
      </c>
      <c r="D15" s="79">
        <v>1</v>
      </c>
      <c r="E15" s="80">
        <v>123.38</v>
      </c>
      <c r="F15" s="98">
        <v>1.72</v>
      </c>
      <c r="G15" s="111">
        <v>214</v>
      </c>
      <c r="H15" s="77">
        <v>45640.647660722854</v>
      </c>
      <c r="I15" s="79">
        <v>1</v>
      </c>
      <c r="J15" s="80">
        <v>326.30500000000001</v>
      </c>
      <c r="K15" s="98">
        <v>8.5000000000000006E-2</v>
      </c>
      <c r="L15" s="111">
        <f t="shared" si="1"/>
        <v>397</v>
      </c>
      <c r="M15" s="77">
        <f t="shared" si="2"/>
        <v>74867.506206125676</v>
      </c>
      <c r="N15" s="79">
        <f t="shared" si="3"/>
        <v>2</v>
      </c>
      <c r="O15" s="80">
        <f t="shared" si="4"/>
        <v>449.685</v>
      </c>
      <c r="P15" s="98">
        <f t="shared" si="5"/>
        <v>1.8049999999999999</v>
      </c>
      <c r="R15" s="74" t="s">
        <v>41</v>
      </c>
      <c r="S15" s="109">
        <v>209</v>
      </c>
      <c r="T15" s="110">
        <v>34308.634962820273</v>
      </c>
      <c r="U15" s="79">
        <v>1</v>
      </c>
      <c r="V15" s="80">
        <v>148.5</v>
      </c>
      <c r="W15" s="78">
        <v>1.2</v>
      </c>
      <c r="X15" s="77">
        <v>197</v>
      </c>
      <c r="Y15" s="77">
        <v>41652.99490512687</v>
      </c>
      <c r="Z15" s="79">
        <v>2</v>
      </c>
      <c r="AA15" s="80">
        <v>487.9</v>
      </c>
      <c r="AB15" s="77">
        <v>1.4</v>
      </c>
      <c r="AC15" s="111">
        <v>406</v>
      </c>
      <c r="AD15" s="77">
        <v>75961.629867947122</v>
      </c>
      <c r="AE15" s="79">
        <v>3</v>
      </c>
      <c r="AF15" s="80">
        <v>636.4</v>
      </c>
      <c r="AG15" s="78">
        <v>2.5999999999999996</v>
      </c>
      <c r="AI15" s="74" t="s">
        <v>41</v>
      </c>
      <c r="AJ15" s="109">
        <v>214</v>
      </c>
      <c r="AK15" s="110">
        <v>36466.172359000011</v>
      </c>
      <c r="AL15" s="79">
        <v>4</v>
      </c>
      <c r="AM15" s="80">
        <v>986.48220000000003</v>
      </c>
      <c r="AN15" s="78">
        <v>8.4</v>
      </c>
      <c r="AO15" s="77">
        <v>165</v>
      </c>
      <c r="AP15" s="77">
        <v>36674.301281000007</v>
      </c>
      <c r="AQ15" s="79">
        <v>1</v>
      </c>
      <c r="AR15" s="80">
        <v>234.89</v>
      </c>
      <c r="AS15" s="77">
        <v>0.5</v>
      </c>
      <c r="AT15" s="111">
        <v>379</v>
      </c>
      <c r="AU15" s="77">
        <v>73140.473640000011</v>
      </c>
      <c r="AV15" s="79">
        <v>5</v>
      </c>
      <c r="AW15" s="80">
        <v>1221.3722</v>
      </c>
      <c r="AX15" s="78">
        <v>8.9</v>
      </c>
    </row>
    <row r="16" spans="1:50" ht="15.75" thickBot="1">
      <c r="A16" s="74" t="s">
        <v>42</v>
      </c>
      <c r="B16" s="111">
        <v>9</v>
      </c>
      <c r="C16" s="77">
        <v>6159.5293051076369</v>
      </c>
      <c r="D16" s="79"/>
      <c r="E16" s="80"/>
      <c r="F16" s="98"/>
      <c r="G16" s="111">
        <v>107</v>
      </c>
      <c r="H16" s="77">
        <v>369418.40856480197</v>
      </c>
      <c r="I16" s="79">
        <v>6</v>
      </c>
      <c r="J16" s="80">
        <v>26572.07067267879</v>
      </c>
      <c r="K16" s="98">
        <v>18.900000000000002</v>
      </c>
      <c r="L16" s="111">
        <f t="shared" si="1"/>
        <v>116</v>
      </c>
      <c r="M16" s="77">
        <f t="shared" si="2"/>
        <v>375577.93786990963</v>
      </c>
      <c r="N16" s="79">
        <f t="shared" si="3"/>
        <v>6</v>
      </c>
      <c r="O16" s="80">
        <f t="shared" si="4"/>
        <v>26572.07067267879</v>
      </c>
      <c r="P16" s="98">
        <f t="shared" si="5"/>
        <v>18.900000000000002</v>
      </c>
      <c r="R16" s="74" t="s">
        <v>42</v>
      </c>
      <c r="S16" s="109">
        <v>12</v>
      </c>
      <c r="T16" s="110">
        <v>9685.2452530703558</v>
      </c>
      <c r="U16" s="79"/>
      <c r="V16" s="80"/>
      <c r="W16" s="78"/>
      <c r="X16" s="77">
        <v>93</v>
      </c>
      <c r="Y16" s="77">
        <v>288207.69387193507</v>
      </c>
      <c r="Z16" s="79">
        <v>9</v>
      </c>
      <c r="AA16" s="80">
        <v>93690.379891879566</v>
      </c>
      <c r="AB16" s="77">
        <v>41.545000000000002</v>
      </c>
      <c r="AC16" s="111">
        <v>105</v>
      </c>
      <c r="AD16" s="77">
        <v>297892.93912500539</v>
      </c>
      <c r="AE16" s="79">
        <v>9</v>
      </c>
      <c r="AF16" s="80">
        <v>93690.379891879566</v>
      </c>
      <c r="AG16" s="78">
        <v>41.545000000000002</v>
      </c>
      <c r="AI16" s="74" t="s">
        <v>42</v>
      </c>
      <c r="AJ16" s="109">
        <v>10</v>
      </c>
      <c r="AK16" s="110">
        <v>7306.958274999999</v>
      </c>
      <c r="AL16" s="79"/>
      <c r="AM16" s="80"/>
      <c r="AN16" s="78"/>
      <c r="AO16" s="77">
        <v>67</v>
      </c>
      <c r="AP16" s="77">
        <v>183444.93797299999</v>
      </c>
      <c r="AQ16" s="79">
        <v>4</v>
      </c>
      <c r="AR16" s="80">
        <v>27666.7709</v>
      </c>
      <c r="AS16" s="77">
        <v>9.26</v>
      </c>
      <c r="AT16" s="111">
        <v>77</v>
      </c>
      <c r="AU16" s="77">
        <v>190751.896248</v>
      </c>
      <c r="AV16" s="79">
        <v>4</v>
      </c>
      <c r="AW16" s="80">
        <v>27666.7709</v>
      </c>
      <c r="AX16" s="78">
        <v>9.26</v>
      </c>
    </row>
    <row r="17" spans="1:50" ht="15.75" thickBot="1">
      <c r="A17" s="81" t="s">
        <v>3</v>
      </c>
      <c r="B17" s="113">
        <f>SUM(B7:B16)</f>
        <v>98393</v>
      </c>
      <c r="C17" s="114">
        <f t="shared" ref="C17:P17" si="6">SUM(C7:C16)</f>
        <v>649269.81792493281</v>
      </c>
      <c r="D17" s="82">
        <f t="shared" si="6"/>
        <v>56</v>
      </c>
      <c r="E17" s="83">
        <f t="shared" si="6"/>
        <v>1084.9204285607084</v>
      </c>
      <c r="F17" s="104">
        <f t="shared" si="6"/>
        <v>84.333922192920397</v>
      </c>
      <c r="G17" s="84">
        <f t="shared" si="6"/>
        <v>5918</v>
      </c>
      <c r="H17" s="84">
        <f t="shared" si="6"/>
        <v>465425.54058743024</v>
      </c>
      <c r="I17" s="82">
        <f t="shared" si="6"/>
        <v>12</v>
      </c>
      <c r="J17" s="83">
        <f t="shared" si="6"/>
        <v>27000.895000821674</v>
      </c>
      <c r="K17" s="103">
        <f t="shared" si="6"/>
        <v>21.25607780707961</v>
      </c>
      <c r="L17" s="115">
        <f t="shared" si="6"/>
        <v>104311</v>
      </c>
      <c r="M17" s="84">
        <f t="shared" si="6"/>
        <v>1114695.3585123629</v>
      </c>
      <c r="N17" s="82">
        <f t="shared" si="6"/>
        <v>68</v>
      </c>
      <c r="O17" s="83">
        <f t="shared" si="6"/>
        <v>28085.815429382383</v>
      </c>
      <c r="P17" s="104">
        <f t="shared" si="6"/>
        <v>105.59</v>
      </c>
      <c r="R17" s="81" t="s">
        <v>3</v>
      </c>
      <c r="S17" s="113">
        <v>107170</v>
      </c>
      <c r="T17" s="114">
        <v>688245.69258068455</v>
      </c>
      <c r="U17" s="82">
        <v>66</v>
      </c>
      <c r="V17" s="83">
        <v>1296.9469403599949</v>
      </c>
      <c r="W17" s="85">
        <v>124.71499999999999</v>
      </c>
      <c r="X17" s="84">
        <v>5752</v>
      </c>
      <c r="Y17" s="84">
        <v>377747.05101769028</v>
      </c>
      <c r="Z17" s="82">
        <v>16</v>
      </c>
      <c r="AA17" s="83">
        <v>94293.879891879566</v>
      </c>
      <c r="AB17" s="84">
        <v>73.984999999999999</v>
      </c>
      <c r="AC17" s="115">
        <v>112922</v>
      </c>
      <c r="AD17" s="84">
        <v>1065992.7435983827</v>
      </c>
      <c r="AE17" s="82">
        <v>82</v>
      </c>
      <c r="AF17" s="83">
        <v>95590.82683223956</v>
      </c>
      <c r="AG17" s="85">
        <v>198.7</v>
      </c>
      <c r="AI17" s="81" t="s">
        <v>3</v>
      </c>
      <c r="AJ17" s="113">
        <f>SUM(AJ7:AJ16)</f>
        <v>93271</v>
      </c>
      <c r="AK17" s="114">
        <f t="shared" ref="AK17:AX17" si="7">SUM(AK7:AK16)</f>
        <v>747827.24867100106</v>
      </c>
      <c r="AL17" s="82">
        <f t="shared" si="7"/>
        <v>66</v>
      </c>
      <c r="AM17" s="83">
        <f t="shared" si="7"/>
        <v>2044.2919999999999</v>
      </c>
      <c r="AN17" s="85">
        <f t="shared" si="7"/>
        <v>118.34044999999999</v>
      </c>
      <c r="AO17" s="84">
        <f t="shared" si="7"/>
        <v>4001</v>
      </c>
      <c r="AP17" s="84">
        <f t="shared" si="7"/>
        <v>262960.36970400001</v>
      </c>
      <c r="AQ17" s="82">
        <f t="shared" si="7"/>
        <v>7</v>
      </c>
      <c r="AR17" s="83">
        <f t="shared" si="7"/>
        <v>27943.660899999999</v>
      </c>
      <c r="AS17" s="84">
        <f t="shared" si="7"/>
        <v>11.76</v>
      </c>
      <c r="AT17" s="115">
        <f t="shared" si="7"/>
        <v>97272</v>
      </c>
      <c r="AU17" s="84">
        <f t="shared" si="7"/>
        <v>1010787.6183750011</v>
      </c>
      <c r="AV17" s="82">
        <f t="shared" si="7"/>
        <v>73</v>
      </c>
      <c r="AW17" s="83">
        <f t="shared" si="7"/>
        <v>29987.9529</v>
      </c>
      <c r="AX17" s="85">
        <f t="shared" si="7"/>
        <v>130.10045</v>
      </c>
    </row>
    <row r="18" spans="1:50" ht="15.75" thickBot="1">
      <c r="A18" s="327" t="s">
        <v>60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9"/>
      <c r="R18" s="327" t="s">
        <v>60</v>
      </c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9"/>
      <c r="AI18" s="327" t="s">
        <v>60</v>
      </c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9"/>
    </row>
    <row r="19" spans="1:50">
      <c r="A19" s="74" t="s">
        <v>33</v>
      </c>
      <c r="B19" s="109">
        <f>IF(ISBLANK(B7),"",B7*100/B7)</f>
        <v>100</v>
      </c>
      <c r="C19" s="110">
        <f t="shared" ref="C19:M19" si="8">IF(ISBLANK(C7),"",C7*100/C7)</f>
        <v>100</v>
      </c>
      <c r="D19" s="95" t="str">
        <f>IF(ISBLANK(D7),"",D7*100/B7)</f>
        <v/>
      </c>
      <c r="E19" s="96" t="str">
        <f>IF(ISBLANK(E7),"",E7*100/C7)</f>
        <v/>
      </c>
      <c r="F19" s="98" t="str">
        <f>IF(ISBLANK(F7),"",F7*100/C7)</f>
        <v/>
      </c>
      <c r="G19" s="77">
        <f t="shared" ref="G19:H29" si="9">IF(ISBLANK(G7),"",G7*100/G7)</f>
        <v>100</v>
      </c>
      <c r="H19" s="77">
        <f t="shared" si="8"/>
        <v>100</v>
      </c>
      <c r="I19" s="95" t="str">
        <f t="shared" ref="I19:J29" si="10">IF(ISBLANK(I7),"",I7*100/G7)</f>
        <v/>
      </c>
      <c r="J19" s="96" t="str">
        <f t="shared" si="10"/>
        <v/>
      </c>
      <c r="K19" s="97" t="str">
        <f t="shared" ref="K19:K29" si="11">IF(ISBLANK(K7),"",K7*100/H7)</f>
        <v/>
      </c>
      <c r="L19" s="111">
        <f t="shared" ref="L19:M29" si="12">IF(ISBLANK(L7),"",L7*100/L7)</f>
        <v>100</v>
      </c>
      <c r="M19" s="77">
        <f t="shared" si="8"/>
        <v>100</v>
      </c>
      <c r="N19" s="95">
        <f t="shared" ref="N19:O29" si="13">IF(ISBLANK(N7),"",N7*100/L7)</f>
        <v>0</v>
      </c>
      <c r="O19" s="96">
        <f t="shared" si="13"/>
        <v>0</v>
      </c>
      <c r="P19" s="98">
        <f t="shared" ref="P19:P29" si="14">IF(ISBLANK(P7),"",P7*100/M7)</f>
        <v>0</v>
      </c>
      <c r="R19" s="74" t="s">
        <v>33</v>
      </c>
      <c r="S19" s="109">
        <f>S7*100/$S7</f>
        <v>100</v>
      </c>
      <c r="T19" s="110">
        <f>T7*100/$T7</f>
        <v>100</v>
      </c>
      <c r="U19" s="126"/>
      <c r="V19" s="127"/>
      <c r="W19" s="128"/>
      <c r="X19" s="77">
        <f>X7*100/$X7</f>
        <v>100</v>
      </c>
      <c r="Y19" s="77">
        <f>Y7*100/$Y7</f>
        <v>100</v>
      </c>
      <c r="Z19" s="126"/>
      <c r="AA19" s="127"/>
      <c r="AB19" s="129"/>
      <c r="AC19" s="111">
        <f>AC7*100/$AC7</f>
        <v>100</v>
      </c>
      <c r="AD19" s="77">
        <f>AD7*100/$AD7</f>
        <v>100</v>
      </c>
      <c r="AE19" s="126"/>
      <c r="AF19" s="127"/>
      <c r="AG19" s="128"/>
      <c r="AI19" s="74" t="s">
        <v>33</v>
      </c>
      <c r="AJ19" s="109">
        <f>AJ7*100/AJ7</f>
        <v>100</v>
      </c>
      <c r="AK19" s="110">
        <f>AK7*100/AK7</f>
        <v>100</v>
      </c>
      <c r="AL19" s="126">
        <f>AL7*100/AJ7</f>
        <v>3.1615554852987671E-2</v>
      </c>
      <c r="AM19" s="127">
        <f>AM7*100/AK7</f>
        <v>4.8174046162174487E-2</v>
      </c>
      <c r="AN19" s="128">
        <f>AN7*100/AK7</f>
        <v>9.4777156611727479E-3</v>
      </c>
      <c r="AO19" s="77">
        <f t="shared" ref="AK19:AU29" si="15">AO7*100/AO7</f>
        <v>100</v>
      </c>
      <c r="AP19" s="77">
        <f t="shared" si="15"/>
        <v>100</v>
      </c>
      <c r="AQ19" s="126"/>
      <c r="AR19" s="127"/>
      <c r="AS19" s="129"/>
      <c r="AT19" s="111">
        <f t="shared" ref="AT19:AT29" si="16">AT7*100/AT7</f>
        <v>100</v>
      </c>
      <c r="AU19" s="77">
        <f t="shared" si="15"/>
        <v>100</v>
      </c>
      <c r="AV19" s="126">
        <f t="shared" ref="AV19:AW19" si="17">AV7*100/AT7</f>
        <v>3.0453761039488377E-2</v>
      </c>
      <c r="AW19" s="127">
        <f t="shared" si="17"/>
        <v>4.6288930097182435E-2</v>
      </c>
      <c r="AX19" s="128">
        <f>AX7*100/AU7</f>
        <v>9.1068397336627992E-3</v>
      </c>
    </row>
    <row r="20" spans="1:50">
      <c r="A20" s="74" t="s">
        <v>34</v>
      </c>
      <c r="B20" s="109">
        <f t="shared" ref="B20:C29" si="18">IF(ISBLANK(B8),"",B8*100/B8)</f>
        <v>100</v>
      </c>
      <c r="C20" s="110">
        <f t="shared" si="18"/>
        <v>100</v>
      </c>
      <c r="D20" s="99">
        <f t="shared" ref="D20:E29" si="19">IF(ISBLANK(D8),"",D8*100/B8)</f>
        <v>9.7266802840190649E-3</v>
      </c>
      <c r="E20" s="100">
        <f t="shared" si="19"/>
        <v>9.9445076061839797E-3</v>
      </c>
      <c r="F20" s="98">
        <f t="shared" ref="F20:F29" si="20">IF(ISBLANK(F8),"",F8*100/C8)</f>
        <v>8.8790246483785569E-4</v>
      </c>
      <c r="G20" s="77">
        <f t="shared" si="9"/>
        <v>100</v>
      </c>
      <c r="H20" s="77">
        <f t="shared" si="9"/>
        <v>100</v>
      </c>
      <c r="I20" s="99">
        <f t="shared" si="10"/>
        <v>0.35026269702276708</v>
      </c>
      <c r="J20" s="100">
        <f t="shared" si="10"/>
        <v>0.39151802144865949</v>
      </c>
      <c r="K20" s="97">
        <f t="shared" si="11"/>
        <v>2.7057563532597056E-2</v>
      </c>
      <c r="L20" s="111">
        <f t="shared" si="12"/>
        <v>100</v>
      </c>
      <c r="M20" s="77">
        <f t="shared" si="12"/>
        <v>100</v>
      </c>
      <c r="N20" s="99">
        <f t="shared" si="13"/>
        <v>2.7644673792849243E-2</v>
      </c>
      <c r="O20" s="100">
        <f t="shared" si="13"/>
        <v>3.0016316165985248E-2</v>
      </c>
      <c r="P20" s="98">
        <f t="shared" si="14"/>
        <v>2.2644980826453183E-3</v>
      </c>
      <c r="R20" s="74" t="s">
        <v>34</v>
      </c>
      <c r="S20" s="109">
        <f t="shared" ref="S20:S29" si="21">S8*100/$S8</f>
        <v>100</v>
      </c>
      <c r="T20" s="110">
        <f t="shared" ref="T20:T29" si="22">T8*100/$T8</f>
        <v>100</v>
      </c>
      <c r="U20" s="130">
        <f t="shared" ref="U20:U29" si="23">U8*100/$S8</f>
        <v>1.0236462278636503E-2</v>
      </c>
      <c r="V20" s="131">
        <f t="shared" ref="V20:W29" si="24">V8*100/$T8</f>
        <v>1.1005489458478504E-2</v>
      </c>
      <c r="W20" s="128">
        <f t="shared" si="24"/>
        <v>1.0937132381096649E-2</v>
      </c>
      <c r="X20" s="77">
        <f t="shared" ref="X20:X29" si="25">X8*100/$X8</f>
        <v>100</v>
      </c>
      <c r="Y20" s="77">
        <f t="shared" ref="Y20:Y29" si="26">Y8*100/$Y8</f>
        <v>100</v>
      </c>
      <c r="Z20" s="130"/>
      <c r="AA20" s="131"/>
      <c r="AB20" s="129"/>
      <c r="AC20" s="111">
        <f t="shared" ref="AC20:AC29" si="27">AC8*100/$AC8</f>
        <v>100</v>
      </c>
      <c r="AD20" s="77">
        <f t="shared" ref="AD20:AD29" si="28">AD8*100/$AD8</f>
        <v>100</v>
      </c>
      <c r="AE20" s="130"/>
      <c r="AF20" s="131"/>
      <c r="AG20" s="128"/>
      <c r="AI20" s="74" t="s">
        <v>34</v>
      </c>
      <c r="AJ20" s="109">
        <f t="shared" ref="AJ20:AJ29" si="29">AJ8*100/AJ8</f>
        <v>100</v>
      </c>
      <c r="AK20" s="110">
        <f t="shared" si="15"/>
        <v>100</v>
      </c>
      <c r="AL20" s="130"/>
      <c r="AM20" s="131"/>
      <c r="AN20" s="128"/>
      <c r="AO20" s="77">
        <f t="shared" si="15"/>
        <v>100</v>
      </c>
      <c r="AP20" s="77">
        <f t="shared" si="15"/>
        <v>100</v>
      </c>
      <c r="AQ20" s="130"/>
      <c r="AR20" s="131"/>
      <c r="AS20" s="129"/>
      <c r="AT20" s="111">
        <f t="shared" si="16"/>
        <v>100</v>
      </c>
      <c r="AU20" s="77">
        <f t="shared" si="15"/>
        <v>100</v>
      </c>
      <c r="AV20" s="130"/>
      <c r="AW20" s="131"/>
      <c r="AX20" s="128"/>
    </row>
    <row r="21" spans="1:50">
      <c r="A21" s="74" t="s">
        <v>35</v>
      </c>
      <c r="B21" s="109">
        <f t="shared" si="18"/>
        <v>100</v>
      </c>
      <c r="C21" s="110">
        <f t="shared" si="18"/>
        <v>100</v>
      </c>
      <c r="D21" s="99">
        <f t="shared" si="19"/>
        <v>2.799748022677959E-2</v>
      </c>
      <c r="E21" s="100">
        <f t="shared" si="19"/>
        <v>2.7402259958258936E-2</v>
      </c>
      <c r="F21" s="98">
        <f t="shared" si="20"/>
        <v>1.8654768725214761E-3</v>
      </c>
      <c r="G21" s="77">
        <f t="shared" si="9"/>
        <v>100</v>
      </c>
      <c r="H21" s="77">
        <f t="shared" si="9"/>
        <v>100</v>
      </c>
      <c r="I21" s="99" t="str">
        <f t="shared" si="10"/>
        <v/>
      </c>
      <c r="J21" s="100" t="str">
        <f t="shared" si="10"/>
        <v/>
      </c>
      <c r="K21" s="97" t="str">
        <f t="shared" si="11"/>
        <v/>
      </c>
      <c r="L21" s="111">
        <f t="shared" si="12"/>
        <v>100</v>
      </c>
      <c r="M21" s="77">
        <f t="shared" si="12"/>
        <v>100</v>
      </c>
      <c r="N21" s="99">
        <f t="shared" si="13"/>
        <v>2.6684456304202801E-2</v>
      </c>
      <c r="O21" s="100">
        <f t="shared" si="13"/>
        <v>2.6125341296845097E-2</v>
      </c>
      <c r="P21" s="98">
        <f t="shared" si="14"/>
        <v>1.7785474647066782E-3</v>
      </c>
      <c r="R21" s="74" t="s">
        <v>35</v>
      </c>
      <c r="S21" s="109">
        <f t="shared" si="21"/>
        <v>100</v>
      </c>
      <c r="T21" s="110">
        <f t="shared" si="22"/>
        <v>100</v>
      </c>
      <c r="U21" s="130">
        <f t="shared" si="23"/>
        <v>7.413447994662317E-3</v>
      </c>
      <c r="V21" s="131">
        <f t="shared" si="24"/>
        <v>7.2452903665373566E-3</v>
      </c>
      <c r="W21" s="128">
        <f t="shared" si="24"/>
        <v>3.7475639826917363E-3</v>
      </c>
      <c r="X21" s="77">
        <f t="shared" si="25"/>
        <v>100</v>
      </c>
      <c r="Y21" s="77">
        <f t="shared" si="26"/>
        <v>100</v>
      </c>
      <c r="Z21" s="130"/>
      <c r="AA21" s="131"/>
      <c r="AB21" s="129"/>
      <c r="AC21" s="111">
        <f t="shared" si="27"/>
        <v>100</v>
      </c>
      <c r="AD21" s="77">
        <f t="shared" si="28"/>
        <v>100</v>
      </c>
      <c r="AE21" s="130"/>
      <c r="AF21" s="131"/>
      <c r="AG21" s="128"/>
      <c r="AI21" s="74" t="s">
        <v>35</v>
      </c>
      <c r="AJ21" s="109">
        <f t="shared" si="29"/>
        <v>100</v>
      </c>
      <c r="AK21" s="110">
        <f t="shared" si="15"/>
        <v>100</v>
      </c>
      <c r="AL21" s="130"/>
      <c r="AM21" s="131"/>
      <c r="AN21" s="128"/>
      <c r="AO21" s="77">
        <f t="shared" si="15"/>
        <v>100</v>
      </c>
      <c r="AP21" s="77">
        <f t="shared" si="15"/>
        <v>100</v>
      </c>
      <c r="AQ21" s="130"/>
      <c r="AR21" s="131"/>
      <c r="AS21" s="129"/>
      <c r="AT21" s="111">
        <f t="shared" si="16"/>
        <v>100</v>
      </c>
      <c r="AU21" s="77">
        <f t="shared" si="15"/>
        <v>100</v>
      </c>
      <c r="AV21" s="130"/>
      <c r="AW21" s="131"/>
      <c r="AX21" s="128"/>
    </row>
    <row r="22" spans="1:50">
      <c r="A22" s="74" t="s">
        <v>36</v>
      </c>
      <c r="B22" s="109">
        <f t="shared" si="18"/>
        <v>100</v>
      </c>
      <c r="C22" s="110">
        <f t="shared" si="18"/>
        <v>100</v>
      </c>
      <c r="D22" s="99">
        <f t="shared" si="19"/>
        <v>4.8629531388152077E-2</v>
      </c>
      <c r="E22" s="100">
        <f t="shared" si="19"/>
        <v>4.9842878025478987E-2</v>
      </c>
      <c r="F22" s="98">
        <f t="shared" si="20"/>
        <v>4.9441826936543571E-3</v>
      </c>
      <c r="G22" s="77">
        <f t="shared" si="9"/>
        <v>100</v>
      </c>
      <c r="H22" s="77">
        <f t="shared" si="9"/>
        <v>100</v>
      </c>
      <c r="I22" s="99" t="str">
        <f t="shared" si="10"/>
        <v/>
      </c>
      <c r="J22" s="100" t="str">
        <f t="shared" si="10"/>
        <v/>
      </c>
      <c r="K22" s="97" t="str">
        <f t="shared" si="11"/>
        <v/>
      </c>
      <c r="L22" s="111">
        <f t="shared" si="12"/>
        <v>100</v>
      </c>
      <c r="M22" s="77">
        <f t="shared" si="12"/>
        <v>100</v>
      </c>
      <c r="N22" s="99">
        <f t="shared" si="13"/>
        <v>4.6354825115887066E-2</v>
      </c>
      <c r="O22" s="100">
        <f t="shared" si="13"/>
        <v>4.7549047879614691E-2</v>
      </c>
      <c r="P22" s="98">
        <f t="shared" si="14"/>
        <v>4.7166453651805188E-3</v>
      </c>
      <c r="R22" s="74" t="s">
        <v>36</v>
      </c>
      <c r="S22" s="109">
        <f t="shared" si="21"/>
        <v>100</v>
      </c>
      <c r="T22" s="110">
        <f t="shared" si="22"/>
        <v>100</v>
      </c>
      <c r="U22" s="130">
        <f t="shared" si="23"/>
        <v>4.0391347275828021E-2</v>
      </c>
      <c r="V22" s="131">
        <f t="shared" si="24"/>
        <v>4.3135087609053664E-2</v>
      </c>
      <c r="W22" s="128">
        <f t="shared" si="24"/>
        <v>1.3513163301843736E-2</v>
      </c>
      <c r="X22" s="77">
        <f t="shared" si="25"/>
        <v>100</v>
      </c>
      <c r="Y22" s="77">
        <f t="shared" si="26"/>
        <v>100</v>
      </c>
      <c r="Z22" s="130">
        <f t="shared" ref="Z22:Z29" si="30">Z10*100/$X10</f>
        <v>0.10362694300518134</v>
      </c>
      <c r="AA22" s="131">
        <f t="shared" ref="AA22:AB29" si="31">AA10*100/$Y10</f>
        <v>0.11588969683884097</v>
      </c>
      <c r="AB22" s="129">
        <f t="shared" si="31"/>
        <v>8.4568157152667731E-2</v>
      </c>
      <c r="AC22" s="111">
        <f t="shared" si="27"/>
        <v>100</v>
      </c>
      <c r="AD22" s="77">
        <f t="shared" si="28"/>
        <v>100</v>
      </c>
      <c r="AE22" s="130">
        <f t="shared" ref="AE22:AE29" si="32">AE10*100/$AC10</f>
        <v>4.3016303178904806E-2</v>
      </c>
      <c r="AF22" s="131">
        <f t="shared" ref="AF22:AG29" si="33">AF10*100/$AD10</f>
        <v>4.6115572623979972E-2</v>
      </c>
      <c r="AG22" s="128">
        <f t="shared" si="33"/>
        <v>1.6424021413103604E-2</v>
      </c>
      <c r="AI22" s="74" t="s">
        <v>36</v>
      </c>
      <c r="AJ22" s="109">
        <f t="shared" si="29"/>
        <v>100</v>
      </c>
      <c r="AK22" s="110">
        <f t="shared" si="15"/>
        <v>100</v>
      </c>
      <c r="AL22" s="130">
        <f t="shared" ref="AL22:AM27" si="34">AL10*100/AJ10</f>
        <v>1.7578554163920016E-2</v>
      </c>
      <c r="AM22" s="131">
        <f t="shared" si="34"/>
        <v>1.9218273795940873E-2</v>
      </c>
      <c r="AN22" s="128">
        <f t="shared" ref="AN22:AN27" si="35">AN10*100/AK10</f>
        <v>1.9883614511624951E-3</v>
      </c>
      <c r="AO22" s="77">
        <f t="shared" si="15"/>
        <v>100</v>
      </c>
      <c r="AP22" s="77">
        <f t="shared" si="15"/>
        <v>100</v>
      </c>
      <c r="AQ22" s="130"/>
      <c r="AR22" s="131"/>
      <c r="AS22" s="129"/>
      <c r="AT22" s="111">
        <f t="shared" si="16"/>
        <v>100</v>
      </c>
      <c r="AU22" s="77">
        <f t="shared" si="15"/>
        <v>100</v>
      </c>
      <c r="AV22" s="130">
        <f t="shared" ref="AV22:AW29" si="36">AV10*100/AT10</f>
        <v>1.7029972752043598E-2</v>
      </c>
      <c r="AW22" s="131">
        <f t="shared" si="36"/>
        <v>1.8622580776638618E-2</v>
      </c>
      <c r="AX22" s="128">
        <f t="shared" ref="AX22:AX29" si="37">AX10*100/AU10</f>
        <v>1.9267298473627111E-3</v>
      </c>
    </row>
    <row r="23" spans="1:50">
      <c r="A23" s="74" t="s">
        <v>37</v>
      </c>
      <c r="B23" s="109">
        <f t="shared" si="18"/>
        <v>100</v>
      </c>
      <c r="C23" s="110">
        <f t="shared" si="18"/>
        <v>100</v>
      </c>
      <c r="D23" s="99">
        <f t="shared" si="19"/>
        <v>6.5856432976112073E-2</v>
      </c>
      <c r="E23" s="100">
        <f t="shared" si="19"/>
        <v>7.9704281483512773E-2</v>
      </c>
      <c r="F23" s="98">
        <f t="shared" si="20"/>
        <v>9.766863147853997E-3</v>
      </c>
      <c r="G23" s="77">
        <f t="shared" si="9"/>
        <v>100</v>
      </c>
      <c r="H23" s="77">
        <f t="shared" si="9"/>
        <v>100.00000000000001</v>
      </c>
      <c r="I23" s="99">
        <f t="shared" si="10"/>
        <v>0.11389521640091116</v>
      </c>
      <c r="J23" s="100">
        <f t="shared" si="10"/>
        <v>0.11862054045917318</v>
      </c>
      <c r="K23" s="97">
        <f t="shared" si="11"/>
        <v>2.521155372770427E-4</v>
      </c>
      <c r="L23" s="111">
        <f t="shared" si="12"/>
        <v>100</v>
      </c>
      <c r="M23" s="77">
        <f t="shared" si="12"/>
        <v>100</v>
      </c>
      <c r="N23" s="99">
        <f t="shared" si="13"/>
        <v>6.8255503099937428E-2</v>
      </c>
      <c r="O23" s="100">
        <f t="shared" si="13"/>
        <v>8.1676538697607617E-2</v>
      </c>
      <c r="P23" s="98">
        <f t="shared" si="14"/>
        <v>9.2846603331644163E-3</v>
      </c>
      <c r="R23" s="74" t="s">
        <v>37</v>
      </c>
      <c r="S23" s="109">
        <f t="shared" si="21"/>
        <v>100</v>
      </c>
      <c r="T23" s="110">
        <f t="shared" si="22"/>
        <v>100</v>
      </c>
      <c r="U23" s="130">
        <f t="shared" si="23"/>
        <v>9.8579298347347064E-2</v>
      </c>
      <c r="V23" s="131">
        <f t="shared" si="24"/>
        <v>9.9261708319404882E-2</v>
      </c>
      <c r="W23" s="128">
        <f t="shared" si="24"/>
        <v>1.8510723129770455E-2</v>
      </c>
      <c r="X23" s="77">
        <f t="shared" si="25"/>
        <v>100</v>
      </c>
      <c r="Y23" s="77">
        <f t="shared" si="26"/>
        <v>100.00000000000001</v>
      </c>
      <c r="Z23" s="130">
        <f t="shared" si="30"/>
        <v>0.11876484560570071</v>
      </c>
      <c r="AA23" s="131">
        <f t="shared" si="31"/>
        <v>8.228603160609646E-2</v>
      </c>
      <c r="AB23" s="129">
        <f t="shared" si="31"/>
        <v>3.8951967624187671E-3</v>
      </c>
      <c r="AC23" s="111">
        <f t="shared" si="27"/>
        <v>100</v>
      </c>
      <c r="AD23" s="77">
        <f t="shared" si="28"/>
        <v>100</v>
      </c>
      <c r="AE23" s="130">
        <f t="shared" si="32"/>
        <v>9.9518991540885712E-2</v>
      </c>
      <c r="AF23" s="131">
        <f t="shared" si="33"/>
        <v>9.8457889529223172E-2</v>
      </c>
      <c r="AG23" s="128">
        <f t="shared" si="33"/>
        <v>1.7818660308306405E-2</v>
      </c>
      <c r="AI23" s="74" t="s">
        <v>37</v>
      </c>
      <c r="AJ23" s="109">
        <f t="shared" si="29"/>
        <v>100</v>
      </c>
      <c r="AK23" s="110">
        <f t="shared" si="15"/>
        <v>100</v>
      </c>
      <c r="AL23" s="130">
        <f t="shared" si="34"/>
        <v>9.56988675634005E-2</v>
      </c>
      <c r="AM23" s="131">
        <f t="shared" si="34"/>
        <v>9.5993556212422462E-2</v>
      </c>
      <c r="AN23" s="128">
        <f t="shared" si="35"/>
        <v>1.888098925867554E-2</v>
      </c>
      <c r="AO23" s="77">
        <f t="shared" si="15"/>
        <v>100</v>
      </c>
      <c r="AP23" s="77">
        <f t="shared" si="15"/>
        <v>100</v>
      </c>
      <c r="AQ23" s="130"/>
      <c r="AR23" s="131"/>
      <c r="AS23" s="129"/>
      <c r="AT23" s="111">
        <f t="shared" si="16"/>
        <v>100</v>
      </c>
      <c r="AU23" s="77">
        <f t="shared" si="15"/>
        <v>100</v>
      </c>
      <c r="AV23" s="130">
        <f t="shared" si="36"/>
        <v>9.1968117719190681E-2</v>
      </c>
      <c r="AW23" s="131">
        <f t="shared" si="36"/>
        <v>9.2201191545797423E-2</v>
      </c>
      <c r="AX23" s="128">
        <f t="shared" si="37"/>
        <v>1.8135068393142884E-2</v>
      </c>
    </row>
    <row r="24" spans="1:50">
      <c r="A24" s="74" t="s">
        <v>38</v>
      </c>
      <c r="B24" s="109">
        <f t="shared" si="18"/>
        <v>100</v>
      </c>
      <c r="C24" s="110">
        <f t="shared" si="18"/>
        <v>100</v>
      </c>
      <c r="D24" s="99">
        <f t="shared" si="19"/>
        <v>0.10377929603044193</v>
      </c>
      <c r="E24" s="100">
        <f t="shared" si="19"/>
        <v>0.11308979419155202</v>
      </c>
      <c r="F24" s="98">
        <f t="shared" si="20"/>
        <v>1.2927996670355314E-2</v>
      </c>
      <c r="G24" s="77">
        <f t="shared" si="9"/>
        <v>100</v>
      </c>
      <c r="H24" s="77">
        <f t="shared" si="9"/>
        <v>100</v>
      </c>
      <c r="I24" s="99">
        <f t="shared" si="10"/>
        <v>0.16051364365971107</v>
      </c>
      <c r="J24" s="100">
        <f t="shared" si="10"/>
        <v>0.14578123555090247</v>
      </c>
      <c r="K24" s="97">
        <f t="shared" si="11"/>
        <v>1.1900509024563466E-2</v>
      </c>
      <c r="L24" s="111">
        <f t="shared" si="12"/>
        <v>100</v>
      </c>
      <c r="M24" s="77">
        <f t="shared" si="12"/>
        <v>100</v>
      </c>
      <c r="N24" s="99">
        <f t="shared" si="13"/>
        <v>0.10667979648777286</v>
      </c>
      <c r="O24" s="100">
        <f t="shared" si="13"/>
        <v>0.11476751035145422</v>
      </c>
      <c r="P24" s="98">
        <f t="shared" si="14"/>
        <v>1.2875266275005161E-2</v>
      </c>
      <c r="R24" s="74" t="s">
        <v>38</v>
      </c>
      <c r="S24" s="109">
        <f t="shared" si="21"/>
        <v>100</v>
      </c>
      <c r="T24" s="110">
        <f t="shared" si="22"/>
        <v>99.999999999999986</v>
      </c>
      <c r="U24" s="130">
        <f t="shared" si="23"/>
        <v>0.16065547433528798</v>
      </c>
      <c r="V24" s="131">
        <f t="shared" si="24"/>
        <v>0.16652932034966908</v>
      </c>
      <c r="W24" s="128">
        <f t="shared" si="24"/>
        <v>2.8428161344222009E-2</v>
      </c>
      <c r="X24" s="77">
        <f t="shared" si="25"/>
        <v>100</v>
      </c>
      <c r="Y24" s="77">
        <f t="shared" si="26"/>
        <v>100</v>
      </c>
      <c r="Z24" s="130">
        <f t="shared" si="30"/>
        <v>0.16863406408094436</v>
      </c>
      <c r="AA24" s="131">
        <f t="shared" si="31"/>
        <v>0.18288798687076924</v>
      </c>
      <c r="AB24" s="129">
        <f t="shared" si="31"/>
        <v>4.6618506457254905E-2</v>
      </c>
      <c r="AC24" s="111">
        <f t="shared" si="27"/>
        <v>100</v>
      </c>
      <c r="AD24" s="77">
        <f t="shared" si="28"/>
        <v>100</v>
      </c>
      <c r="AE24" s="130">
        <f t="shared" si="32"/>
        <v>0.16101824873485662</v>
      </c>
      <c r="AF24" s="131">
        <f t="shared" si="33"/>
        <v>0.16728041787863027</v>
      </c>
      <c r="AG24" s="128">
        <f t="shared" si="33"/>
        <v>2.9263359203884367E-2</v>
      </c>
      <c r="AI24" s="74" t="s">
        <v>38</v>
      </c>
      <c r="AJ24" s="109">
        <f t="shared" si="29"/>
        <v>100</v>
      </c>
      <c r="AK24" s="110">
        <f t="shared" si="15"/>
        <v>100</v>
      </c>
      <c r="AL24" s="130">
        <f t="shared" si="34"/>
        <v>0.14237915569160675</v>
      </c>
      <c r="AM24" s="131">
        <f t="shared" si="34"/>
        <v>0.14961211114029938</v>
      </c>
      <c r="AN24" s="128">
        <f t="shared" si="35"/>
        <v>2.2654065676661211E-2</v>
      </c>
      <c r="AO24" s="77">
        <f t="shared" si="15"/>
        <v>100</v>
      </c>
      <c r="AP24" s="77">
        <f t="shared" si="15"/>
        <v>100</v>
      </c>
      <c r="AQ24" s="130">
        <f t="shared" ref="AQ24:AR25" si="38">AQ12*100/AO12</f>
        <v>0.18416206261510129</v>
      </c>
      <c r="AR24" s="131">
        <f t="shared" si="38"/>
        <v>0.19183196268476252</v>
      </c>
      <c r="AS24" s="129">
        <f>AS12*100/AP12</f>
        <v>1.0511340421082878E-2</v>
      </c>
      <c r="AT24" s="111">
        <f t="shared" si="16"/>
        <v>100</v>
      </c>
      <c r="AU24" s="77">
        <f t="shared" si="15"/>
        <v>100</v>
      </c>
      <c r="AV24" s="130">
        <f t="shared" si="36"/>
        <v>0.14393420150788211</v>
      </c>
      <c r="AW24" s="131">
        <f t="shared" si="36"/>
        <v>0.15119317877568797</v>
      </c>
      <c r="AX24" s="128">
        <f t="shared" si="37"/>
        <v>2.2199339541805148E-2</v>
      </c>
    </row>
    <row r="25" spans="1:50">
      <c r="A25" s="74" t="s">
        <v>39</v>
      </c>
      <c r="B25" s="109">
        <f t="shared" si="18"/>
        <v>100</v>
      </c>
      <c r="C25" s="110">
        <f t="shared" si="18"/>
        <v>99.999999999999986</v>
      </c>
      <c r="D25" s="99">
        <f t="shared" si="19"/>
        <v>0.23450586264656617</v>
      </c>
      <c r="E25" s="100">
        <f t="shared" si="19"/>
        <v>0.2876784169046353</v>
      </c>
      <c r="F25" s="98">
        <f t="shared" si="20"/>
        <v>2.4067504695011611E-2</v>
      </c>
      <c r="G25" s="77">
        <f t="shared" si="9"/>
        <v>100</v>
      </c>
      <c r="H25" s="77">
        <f t="shared" si="9"/>
        <v>100</v>
      </c>
      <c r="I25" s="99" t="str">
        <f t="shared" si="10"/>
        <v/>
      </c>
      <c r="J25" s="100" t="str">
        <f t="shared" si="10"/>
        <v/>
      </c>
      <c r="K25" s="97" t="str">
        <f t="shared" si="11"/>
        <v/>
      </c>
      <c r="L25" s="111">
        <f t="shared" si="12"/>
        <v>100</v>
      </c>
      <c r="M25" s="77">
        <f t="shared" si="12"/>
        <v>100</v>
      </c>
      <c r="N25" s="99">
        <f t="shared" si="13"/>
        <v>0.21511985248924401</v>
      </c>
      <c r="O25" s="100">
        <f t="shared" si="13"/>
        <v>0.26262093961202732</v>
      </c>
      <c r="P25" s="98">
        <f t="shared" si="14"/>
        <v>2.1971167545795076E-2</v>
      </c>
      <c r="R25" s="74" t="s">
        <v>39</v>
      </c>
      <c r="S25" s="109">
        <f t="shared" si="21"/>
        <v>100</v>
      </c>
      <c r="T25" s="110">
        <f t="shared" si="22"/>
        <v>99.999999999999986</v>
      </c>
      <c r="U25" s="130">
        <f t="shared" si="23"/>
        <v>0.20408163265306123</v>
      </c>
      <c r="V25" s="131">
        <f t="shared" si="24"/>
        <v>0.24122606892667478</v>
      </c>
      <c r="W25" s="128">
        <f t="shared" si="24"/>
        <v>1.5075447317200102E-2</v>
      </c>
      <c r="X25" s="77">
        <f t="shared" si="25"/>
        <v>100</v>
      </c>
      <c r="Y25" s="77">
        <f t="shared" si="26"/>
        <v>100</v>
      </c>
      <c r="Z25" s="130">
        <f t="shared" si="30"/>
        <v>0.20408163265306123</v>
      </c>
      <c r="AA25" s="131">
        <f t="shared" si="31"/>
        <v>0.20052218139789443</v>
      </c>
      <c r="AB25" s="129">
        <f t="shared" si="31"/>
        <v>1.3806445276576337E-2</v>
      </c>
      <c r="AC25" s="111">
        <f t="shared" si="27"/>
        <v>100</v>
      </c>
      <c r="AD25" s="77">
        <f t="shared" si="28"/>
        <v>100</v>
      </c>
      <c r="AE25" s="130">
        <f t="shared" si="32"/>
        <v>0.20408163265306123</v>
      </c>
      <c r="AF25" s="131">
        <f t="shared" si="33"/>
        <v>0.23813479865338869</v>
      </c>
      <c r="AG25" s="128">
        <f t="shared" si="33"/>
        <v>1.497907253525462E-2</v>
      </c>
      <c r="AI25" s="74" t="s">
        <v>39</v>
      </c>
      <c r="AJ25" s="109">
        <f t="shared" si="29"/>
        <v>100</v>
      </c>
      <c r="AK25" s="110">
        <f t="shared" si="15"/>
        <v>100</v>
      </c>
      <c r="AL25" s="130">
        <f t="shared" si="34"/>
        <v>0.2062422659150282</v>
      </c>
      <c r="AM25" s="131">
        <f t="shared" si="34"/>
        <v>0.22326752087708504</v>
      </c>
      <c r="AN25" s="128">
        <f t="shared" si="35"/>
        <v>1.3613679605894647E-2</v>
      </c>
      <c r="AO25" s="77">
        <f t="shared" si="15"/>
        <v>100</v>
      </c>
      <c r="AP25" s="77">
        <f t="shared" si="15"/>
        <v>100</v>
      </c>
      <c r="AQ25" s="130">
        <f t="shared" si="38"/>
        <v>0.22222222222222221</v>
      </c>
      <c r="AR25" s="131">
        <f t="shared" si="38"/>
        <v>0.19695427754520889</v>
      </c>
      <c r="AS25" s="129">
        <f>AS13*100/AP13</f>
        <v>8.6257347830018486E-3</v>
      </c>
      <c r="AT25" s="111">
        <f t="shared" si="16"/>
        <v>100</v>
      </c>
      <c r="AU25" s="77">
        <f t="shared" si="15"/>
        <v>100</v>
      </c>
      <c r="AV25" s="130">
        <f t="shared" si="36"/>
        <v>0.20717337822089862</v>
      </c>
      <c r="AW25" s="131">
        <f t="shared" si="36"/>
        <v>0.22163993001112578</v>
      </c>
      <c r="AX25" s="128">
        <f t="shared" si="37"/>
        <v>1.3305153084429524E-2</v>
      </c>
    </row>
    <row r="26" spans="1:50">
      <c r="A26" s="74" t="s">
        <v>40</v>
      </c>
      <c r="B26" s="109">
        <f t="shared" si="18"/>
        <v>100</v>
      </c>
      <c r="C26" s="110">
        <f t="shared" si="18"/>
        <v>99.999999999999986</v>
      </c>
      <c r="D26" s="99">
        <f t="shared" si="19"/>
        <v>0.25316455696202533</v>
      </c>
      <c r="E26" s="100">
        <f t="shared" si="19"/>
        <v>0.27286576734739409</v>
      </c>
      <c r="F26" s="98">
        <f t="shared" si="20"/>
        <v>7.9613424771782116E-3</v>
      </c>
      <c r="G26" s="77">
        <f t="shared" si="9"/>
        <v>100</v>
      </c>
      <c r="H26" s="77">
        <f t="shared" si="9"/>
        <v>100</v>
      </c>
      <c r="I26" s="99">
        <f t="shared" si="10"/>
        <v>0.52910052910052907</v>
      </c>
      <c r="J26" s="100">
        <f t="shared" si="10"/>
        <v>0.60250547980853086</v>
      </c>
      <c r="K26" s="97">
        <f t="shared" si="11"/>
        <v>8.229927080459257E-3</v>
      </c>
      <c r="L26" s="111">
        <f t="shared" si="12"/>
        <v>100</v>
      </c>
      <c r="M26" s="77">
        <f t="shared" si="12"/>
        <v>100</v>
      </c>
      <c r="N26" s="99">
        <f t="shared" si="13"/>
        <v>0.30643513789581206</v>
      </c>
      <c r="O26" s="100">
        <f t="shared" si="13"/>
        <v>0.34092226174681278</v>
      </c>
      <c r="P26" s="98">
        <f t="shared" si="14"/>
        <v>8.0167937042542638E-3</v>
      </c>
      <c r="R26" s="74" t="s">
        <v>40</v>
      </c>
      <c r="S26" s="109">
        <f t="shared" si="21"/>
        <v>100</v>
      </c>
      <c r="T26" s="110">
        <f t="shared" si="22"/>
        <v>100</v>
      </c>
      <c r="U26" s="130">
        <f t="shared" si="23"/>
        <v>0.48780487804878048</v>
      </c>
      <c r="V26" s="131">
        <f t="shared" si="24"/>
        <v>0.4731035603093075</v>
      </c>
      <c r="W26" s="128">
        <f t="shared" si="24"/>
        <v>2.1523261822840877E-2</v>
      </c>
      <c r="X26" s="77">
        <f t="shared" si="25"/>
        <v>100</v>
      </c>
      <c r="Y26" s="77">
        <f t="shared" si="26"/>
        <v>100</v>
      </c>
      <c r="Z26" s="130">
        <f t="shared" si="30"/>
        <v>0.53475935828877008</v>
      </c>
      <c r="AA26" s="131">
        <f t="shared" si="31"/>
        <v>0.46092548411669437</v>
      </c>
      <c r="AB26" s="129">
        <f t="shared" si="31"/>
        <v>0.16690894968014003</v>
      </c>
      <c r="AC26" s="111">
        <f t="shared" si="27"/>
        <v>100</v>
      </c>
      <c r="AD26" s="77">
        <f t="shared" si="28"/>
        <v>100</v>
      </c>
      <c r="AE26" s="130">
        <f t="shared" si="32"/>
        <v>0.49652432969215493</v>
      </c>
      <c r="AF26" s="131">
        <f t="shared" si="33"/>
        <v>0.47070176310204087</v>
      </c>
      <c r="AG26" s="128">
        <f t="shared" si="33"/>
        <v>5.0196669145086484E-2</v>
      </c>
      <c r="AI26" s="74" t="s">
        <v>40</v>
      </c>
      <c r="AJ26" s="109">
        <f t="shared" si="29"/>
        <v>100</v>
      </c>
      <c r="AK26" s="110">
        <f t="shared" si="15"/>
        <v>100</v>
      </c>
      <c r="AL26" s="130">
        <f t="shared" si="34"/>
        <v>0.21231422505307856</v>
      </c>
      <c r="AM26" s="131">
        <f t="shared" si="34"/>
        <v>0.24145984933996989</v>
      </c>
      <c r="AN26" s="128">
        <f t="shared" si="35"/>
        <v>1.5839791977586889E-2</v>
      </c>
      <c r="AO26" s="77">
        <f t="shared" si="15"/>
        <v>100</v>
      </c>
      <c r="AP26" s="77">
        <f t="shared" si="15"/>
        <v>100</v>
      </c>
      <c r="AQ26" s="130"/>
      <c r="AR26" s="131"/>
      <c r="AS26" s="129"/>
      <c r="AT26" s="111">
        <f t="shared" si="16"/>
        <v>100</v>
      </c>
      <c r="AU26" s="77">
        <f t="shared" si="15"/>
        <v>100</v>
      </c>
      <c r="AV26" s="130">
        <f t="shared" si="36"/>
        <v>0.17841213202497769</v>
      </c>
      <c r="AW26" s="131">
        <f t="shared" si="36"/>
        <v>0.20108137242725127</v>
      </c>
      <c r="AX26" s="128">
        <f t="shared" si="37"/>
        <v>1.3190959567488204E-2</v>
      </c>
    </row>
    <row r="27" spans="1:50">
      <c r="A27" s="74" t="s">
        <v>41</v>
      </c>
      <c r="B27" s="109">
        <f t="shared" si="18"/>
        <v>100</v>
      </c>
      <c r="C27" s="110">
        <f t="shared" si="18"/>
        <v>100</v>
      </c>
      <c r="D27" s="99">
        <f t="shared" si="19"/>
        <v>0.54644808743169404</v>
      </c>
      <c r="E27" s="100">
        <f t="shared" si="19"/>
        <v>0.4221459511576785</v>
      </c>
      <c r="F27" s="98">
        <f t="shared" si="20"/>
        <v>5.8849978601978204E-3</v>
      </c>
      <c r="G27" s="77">
        <f t="shared" si="9"/>
        <v>100</v>
      </c>
      <c r="H27" s="77">
        <f t="shared" si="9"/>
        <v>100</v>
      </c>
      <c r="I27" s="99">
        <f t="shared" si="10"/>
        <v>0.46728971962616822</v>
      </c>
      <c r="J27" s="100">
        <f t="shared" si="10"/>
        <v>0.71494384222073504</v>
      </c>
      <c r="K27" s="97">
        <f t="shared" si="11"/>
        <v>1.8623749739894418E-4</v>
      </c>
      <c r="L27" s="111">
        <f t="shared" si="12"/>
        <v>100</v>
      </c>
      <c r="M27" s="77">
        <f t="shared" si="12"/>
        <v>100</v>
      </c>
      <c r="N27" s="99">
        <f t="shared" si="13"/>
        <v>0.50377833753148615</v>
      </c>
      <c r="O27" s="100">
        <f t="shared" si="13"/>
        <v>0.60064108287769669</v>
      </c>
      <c r="P27" s="98">
        <f t="shared" si="14"/>
        <v>2.4109257693590903E-3</v>
      </c>
      <c r="R27" s="74" t="s">
        <v>41</v>
      </c>
      <c r="S27" s="109">
        <f t="shared" si="21"/>
        <v>100</v>
      </c>
      <c r="T27" s="110">
        <f t="shared" si="22"/>
        <v>100</v>
      </c>
      <c r="U27" s="130">
        <f t="shared" si="23"/>
        <v>0.4784688995215311</v>
      </c>
      <c r="V27" s="131">
        <f t="shared" si="24"/>
        <v>0.43283564082606935</v>
      </c>
      <c r="W27" s="128">
        <f t="shared" si="24"/>
        <v>3.497661744049045E-3</v>
      </c>
      <c r="X27" s="77">
        <f t="shared" si="25"/>
        <v>100</v>
      </c>
      <c r="Y27" s="77">
        <f t="shared" si="26"/>
        <v>100</v>
      </c>
      <c r="Z27" s="130">
        <f t="shared" si="30"/>
        <v>1.015228426395939</v>
      </c>
      <c r="AA27" s="131">
        <f t="shared" si="31"/>
        <v>1.1713443441733087</v>
      </c>
      <c r="AB27" s="129">
        <f t="shared" si="31"/>
        <v>3.361102852721115E-3</v>
      </c>
      <c r="AC27" s="111">
        <f t="shared" si="27"/>
        <v>100</v>
      </c>
      <c r="AD27" s="77">
        <f t="shared" si="28"/>
        <v>100</v>
      </c>
      <c r="AE27" s="130">
        <f t="shared" si="32"/>
        <v>0.73891625615763545</v>
      </c>
      <c r="AF27" s="131">
        <f t="shared" si="33"/>
        <v>0.83779139692806437</v>
      </c>
      <c r="AG27" s="128">
        <f t="shared" si="33"/>
        <v>3.4227806914094391E-3</v>
      </c>
      <c r="AI27" s="74" t="s">
        <v>41</v>
      </c>
      <c r="AJ27" s="109">
        <f t="shared" si="29"/>
        <v>100</v>
      </c>
      <c r="AK27" s="110">
        <f t="shared" si="15"/>
        <v>100</v>
      </c>
      <c r="AL27" s="130">
        <f t="shared" si="34"/>
        <v>1.8691588785046729</v>
      </c>
      <c r="AM27" s="131">
        <f t="shared" si="34"/>
        <v>2.7051980950683241</v>
      </c>
      <c r="AN27" s="128">
        <f t="shared" si="35"/>
        <v>2.303504715906067E-2</v>
      </c>
      <c r="AO27" s="77">
        <f t="shared" si="15"/>
        <v>100</v>
      </c>
      <c r="AP27" s="77">
        <f t="shared" si="15"/>
        <v>100</v>
      </c>
      <c r="AQ27" s="130">
        <f t="shared" ref="AQ27:AR29" si="39">AQ15*100/AO15</f>
        <v>0.60606060606060608</v>
      </c>
      <c r="AR27" s="131">
        <f t="shared" si="39"/>
        <v>0.64047573313057327</v>
      </c>
      <c r="AS27" s="129">
        <f>AS15*100/AP15</f>
        <v>1.3633524908054264E-3</v>
      </c>
      <c r="AT27" s="111">
        <f t="shared" si="16"/>
        <v>100</v>
      </c>
      <c r="AU27" s="77">
        <f t="shared" si="15"/>
        <v>100</v>
      </c>
      <c r="AV27" s="130">
        <f t="shared" si="36"/>
        <v>1.3192612137203166</v>
      </c>
      <c r="AW27" s="131">
        <f t="shared" si="36"/>
        <v>1.669899221615158</v>
      </c>
      <c r="AX27" s="128">
        <f t="shared" si="37"/>
        <v>1.2168365279948985E-2</v>
      </c>
    </row>
    <row r="28" spans="1:50" ht="15.75" thickBot="1">
      <c r="A28" s="74" t="s">
        <v>42</v>
      </c>
      <c r="B28" s="109">
        <f t="shared" si="18"/>
        <v>100</v>
      </c>
      <c r="C28" s="110">
        <f t="shared" si="18"/>
        <v>100</v>
      </c>
      <c r="D28" s="99" t="str">
        <f t="shared" si="19"/>
        <v/>
      </c>
      <c r="E28" s="100" t="str">
        <f t="shared" si="19"/>
        <v/>
      </c>
      <c r="F28" s="98" t="str">
        <f t="shared" si="20"/>
        <v/>
      </c>
      <c r="G28" s="77">
        <f t="shared" si="9"/>
        <v>100</v>
      </c>
      <c r="H28" s="77">
        <f t="shared" si="9"/>
        <v>100</v>
      </c>
      <c r="I28" s="99">
        <f t="shared" si="10"/>
        <v>5.6074766355140184</v>
      </c>
      <c r="J28" s="100">
        <f t="shared" si="10"/>
        <v>7.1929470910536981</v>
      </c>
      <c r="K28" s="97">
        <f t="shared" si="11"/>
        <v>5.1161500244199763E-3</v>
      </c>
      <c r="L28" s="111">
        <f t="shared" si="12"/>
        <v>100</v>
      </c>
      <c r="M28" s="77">
        <f t="shared" si="12"/>
        <v>100</v>
      </c>
      <c r="N28" s="99">
        <f t="shared" si="13"/>
        <v>5.1724137931034484</v>
      </c>
      <c r="O28" s="100">
        <f t="shared" si="13"/>
        <v>7.0749817796493302</v>
      </c>
      <c r="P28" s="98">
        <f t="shared" si="14"/>
        <v>5.0322444676040761E-3</v>
      </c>
      <c r="R28" s="74" t="s">
        <v>42</v>
      </c>
      <c r="S28" s="109">
        <f t="shared" si="21"/>
        <v>100</v>
      </c>
      <c r="T28" s="110">
        <f t="shared" si="22"/>
        <v>100</v>
      </c>
      <c r="U28" s="130"/>
      <c r="V28" s="131"/>
      <c r="W28" s="128"/>
      <c r="X28" s="77">
        <f t="shared" si="25"/>
        <v>100</v>
      </c>
      <c r="Y28" s="77">
        <f t="shared" si="26"/>
        <v>100</v>
      </c>
      <c r="Z28" s="130">
        <f t="shared" si="30"/>
        <v>9.67741935483871</v>
      </c>
      <c r="AA28" s="131">
        <f t="shared" si="31"/>
        <v>32.507938505455314</v>
      </c>
      <c r="AB28" s="129">
        <f t="shared" si="31"/>
        <v>1.4414951746035101E-2</v>
      </c>
      <c r="AC28" s="111">
        <f t="shared" si="27"/>
        <v>100</v>
      </c>
      <c r="AD28" s="77">
        <f t="shared" si="28"/>
        <v>100</v>
      </c>
      <c r="AE28" s="130">
        <f t="shared" si="32"/>
        <v>8.5714285714285712</v>
      </c>
      <c r="AF28" s="131">
        <f t="shared" si="33"/>
        <v>31.451024038056868</v>
      </c>
      <c r="AG28" s="128">
        <f t="shared" si="33"/>
        <v>1.3946285575626346E-2</v>
      </c>
      <c r="AI28" s="74" t="s">
        <v>42</v>
      </c>
      <c r="AJ28" s="109">
        <f t="shared" si="29"/>
        <v>100</v>
      </c>
      <c r="AK28" s="110">
        <f t="shared" si="15"/>
        <v>100</v>
      </c>
      <c r="AL28" s="130"/>
      <c r="AM28" s="131"/>
      <c r="AN28" s="128"/>
      <c r="AO28" s="77">
        <f t="shared" si="15"/>
        <v>100</v>
      </c>
      <c r="AP28" s="77">
        <f t="shared" si="15"/>
        <v>100</v>
      </c>
      <c r="AQ28" s="130">
        <f t="shared" si="39"/>
        <v>5.9701492537313436</v>
      </c>
      <c r="AR28" s="131">
        <f t="shared" si="39"/>
        <v>15.081784870003926</v>
      </c>
      <c r="AS28" s="129">
        <f>AS16*100/AP16</f>
        <v>5.0478362075943002E-3</v>
      </c>
      <c r="AT28" s="111">
        <f t="shared" si="16"/>
        <v>100</v>
      </c>
      <c r="AU28" s="77">
        <f t="shared" si="15"/>
        <v>100</v>
      </c>
      <c r="AV28" s="130">
        <f t="shared" si="36"/>
        <v>5.1948051948051948</v>
      </c>
      <c r="AW28" s="131">
        <f t="shared" si="36"/>
        <v>14.504060742877192</v>
      </c>
      <c r="AX28" s="128">
        <f t="shared" si="37"/>
        <v>4.8544733667868264E-3</v>
      </c>
    </row>
    <row r="29" spans="1:50" ht="15.75" thickBot="1">
      <c r="A29" s="81" t="s">
        <v>3</v>
      </c>
      <c r="B29" s="113">
        <f t="shared" si="18"/>
        <v>100</v>
      </c>
      <c r="C29" s="114">
        <f t="shared" si="18"/>
        <v>100</v>
      </c>
      <c r="D29" s="101">
        <f t="shared" si="19"/>
        <v>5.6914617909810658E-2</v>
      </c>
      <c r="E29" s="102">
        <f t="shared" si="19"/>
        <v>0.16709854649152112</v>
      </c>
      <c r="F29" s="104">
        <f t="shared" si="20"/>
        <v>1.2989040898659316E-2</v>
      </c>
      <c r="G29" s="84">
        <f t="shared" si="9"/>
        <v>100</v>
      </c>
      <c r="H29" s="84">
        <f t="shared" si="9"/>
        <v>100</v>
      </c>
      <c r="I29" s="101">
        <f t="shared" si="10"/>
        <v>0.20277120648867861</v>
      </c>
      <c r="J29" s="102">
        <f t="shared" si="10"/>
        <v>5.8013350463627065</v>
      </c>
      <c r="K29" s="103">
        <f t="shared" si="11"/>
        <v>4.5670200608783854E-3</v>
      </c>
      <c r="L29" s="115">
        <f t="shared" si="12"/>
        <v>100</v>
      </c>
      <c r="M29" s="84">
        <f t="shared" si="12"/>
        <v>100</v>
      </c>
      <c r="N29" s="101">
        <f t="shared" si="13"/>
        <v>6.5189673188829553E-2</v>
      </c>
      <c r="O29" s="102">
        <f t="shared" si="13"/>
        <v>2.5195956199965543</v>
      </c>
      <c r="P29" s="104">
        <f t="shared" si="14"/>
        <v>9.4725432553085243E-3</v>
      </c>
      <c r="R29" s="81" t="s">
        <v>3</v>
      </c>
      <c r="S29" s="113">
        <f t="shared" si="21"/>
        <v>100</v>
      </c>
      <c r="T29" s="114">
        <f t="shared" si="22"/>
        <v>100</v>
      </c>
      <c r="U29" s="132">
        <f t="shared" si="23"/>
        <v>6.1584398619016517E-2</v>
      </c>
      <c r="V29" s="133">
        <f t="shared" si="24"/>
        <v>0.18844243477890724</v>
      </c>
      <c r="W29" s="134">
        <f t="shared" si="24"/>
        <v>1.8120709122400991E-2</v>
      </c>
      <c r="X29" s="84">
        <f t="shared" si="25"/>
        <v>100</v>
      </c>
      <c r="Y29" s="84">
        <f t="shared" si="26"/>
        <v>100</v>
      </c>
      <c r="Z29" s="132">
        <f t="shared" si="30"/>
        <v>0.27816411682892905</v>
      </c>
      <c r="AA29" s="133">
        <f t="shared" si="31"/>
        <v>24.962174989279713</v>
      </c>
      <c r="AB29" s="135">
        <f t="shared" si="31"/>
        <v>1.9585857732224946E-2</v>
      </c>
      <c r="AC29" s="115">
        <f t="shared" si="27"/>
        <v>100</v>
      </c>
      <c r="AD29" s="84">
        <f t="shared" si="28"/>
        <v>100</v>
      </c>
      <c r="AE29" s="132">
        <f t="shared" si="32"/>
        <v>7.2616496342608167E-2</v>
      </c>
      <c r="AF29" s="133">
        <f t="shared" si="33"/>
        <v>8.9673055849856524</v>
      </c>
      <c r="AG29" s="134">
        <f t="shared" si="33"/>
        <v>1.863990174353955E-2</v>
      </c>
      <c r="AI29" s="81" t="s">
        <v>3</v>
      </c>
      <c r="AJ29" s="113">
        <f t="shared" si="29"/>
        <v>100</v>
      </c>
      <c r="AK29" s="114">
        <f t="shared" si="15"/>
        <v>100</v>
      </c>
      <c r="AL29" s="132">
        <f t="shared" ref="AL29:AM29" si="40">AL17*100/AJ17</f>
        <v>7.0761544317097497E-2</v>
      </c>
      <c r="AM29" s="133">
        <f t="shared" si="40"/>
        <v>0.27336420324787675</v>
      </c>
      <c r="AN29" s="134">
        <f>AN17*100/AK17</f>
        <v>1.582457047537494E-2</v>
      </c>
      <c r="AO29" s="84">
        <f t="shared" si="15"/>
        <v>100</v>
      </c>
      <c r="AP29" s="84">
        <f t="shared" si="15"/>
        <v>100</v>
      </c>
      <c r="AQ29" s="132">
        <f t="shared" si="39"/>
        <v>0.17495626093476632</v>
      </c>
      <c r="AR29" s="133">
        <f t="shared" si="39"/>
        <v>10.62656739167755</v>
      </c>
      <c r="AS29" s="135">
        <f>AS17*100/AP17</f>
        <v>4.4721567790757151E-3</v>
      </c>
      <c r="AT29" s="115">
        <f t="shared" si="16"/>
        <v>100</v>
      </c>
      <c r="AU29" s="84">
        <f t="shared" si="15"/>
        <v>100</v>
      </c>
      <c r="AV29" s="132">
        <f t="shared" si="36"/>
        <v>7.5047290073196812E-2</v>
      </c>
      <c r="AW29" s="133">
        <f t="shared" si="36"/>
        <v>2.9667906842992711</v>
      </c>
      <c r="AX29" s="134">
        <f t="shared" si="37"/>
        <v>1.2871195455397126E-2</v>
      </c>
    </row>
    <row r="30" spans="1:50">
      <c r="R30" s="93"/>
      <c r="S30" s="94"/>
      <c r="T30" s="94"/>
    </row>
    <row r="32" spans="1:50" ht="15" customHeight="1"/>
    <row r="33" ht="30.75" customHeight="1"/>
  </sheetData>
  <mergeCells count="42">
    <mergeCell ref="AJ4:AN4"/>
    <mergeCell ref="AG5:AG6"/>
    <mergeCell ref="AE5:AF5"/>
    <mergeCell ref="S4:W4"/>
    <mergeCell ref="X4:AB4"/>
    <mergeCell ref="AC4:AG4"/>
    <mergeCell ref="AI4:AI6"/>
    <mergeCell ref="W5:W6"/>
    <mergeCell ref="X5:Y5"/>
    <mergeCell ref="Z5:AA5"/>
    <mergeCell ref="AB5:AB6"/>
    <mergeCell ref="AC5:AD5"/>
    <mergeCell ref="R18:AG18"/>
    <mergeCell ref="AI18:AX18"/>
    <mergeCell ref="AO5:AP5"/>
    <mergeCell ref="AQ5:AR5"/>
    <mergeCell ref="AS5:AS6"/>
    <mergeCell ref="AT5:AU5"/>
    <mergeCell ref="AV5:AW5"/>
    <mergeCell ref="AX5:AX6"/>
    <mergeCell ref="R4:R6"/>
    <mergeCell ref="AJ5:AK5"/>
    <mergeCell ref="AL5:AM5"/>
    <mergeCell ref="AN5:AN6"/>
    <mergeCell ref="AO4:AS4"/>
    <mergeCell ref="AT4:AX4"/>
    <mergeCell ref="S5:T5"/>
    <mergeCell ref="U5:V5"/>
    <mergeCell ref="A18:P18"/>
    <mergeCell ref="A4:A6"/>
    <mergeCell ref="B4:F4"/>
    <mergeCell ref="G4:K4"/>
    <mergeCell ref="L4:P4"/>
    <mergeCell ref="B5:C5"/>
    <mergeCell ref="D5:E5"/>
    <mergeCell ref="F5:F6"/>
    <mergeCell ref="G5:H5"/>
    <mergeCell ref="I5:J5"/>
    <mergeCell ref="K5:K6"/>
    <mergeCell ref="L5:M5"/>
    <mergeCell ref="N5:O5"/>
    <mergeCell ref="P5:P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eht13">
    <tabColor theme="9" tint="0.39997558519241921"/>
  </sheetPr>
  <dimension ref="A1:AO87"/>
  <sheetViews>
    <sheetView workbookViewId="0">
      <selection activeCell="A7" sqref="A7:I16"/>
    </sheetView>
  </sheetViews>
  <sheetFormatPr defaultRowHeight="15"/>
  <sheetData>
    <row r="1" spans="1:41">
      <c r="A1" s="68" t="s">
        <v>198</v>
      </c>
      <c r="O1" s="68" t="s">
        <v>153</v>
      </c>
      <c r="AC1" t="s">
        <v>154</v>
      </c>
    </row>
    <row r="2" spans="1:41" s="200" customFormat="1" ht="15.75" customHeight="1">
      <c r="A2" s="1" t="s">
        <v>182</v>
      </c>
      <c r="O2" s="1" t="s">
        <v>125</v>
      </c>
      <c r="AC2" s="1" t="s">
        <v>126</v>
      </c>
    </row>
    <row r="3" spans="1:41" ht="15" customHeight="1" thickBot="1"/>
    <row r="4" spans="1:41">
      <c r="A4" s="304" t="s">
        <v>29</v>
      </c>
      <c r="B4" s="307" t="s">
        <v>1</v>
      </c>
      <c r="C4" s="307"/>
      <c r="D4" s="307"/>
      <c r="E4" s="307"/>
      <c r="F4" s="307" t="s">
        <v>2</v>
      </c>
      <c r="G4" s="307"/>
      <c r="H4" s="307"/>
      <c r="I4" s="307"/>
      <c r="J4" s="307" t="s">
        <v>3</v>
      </c>
      <c r="K4" s="307"/>
      <c r="L4" s="307"/>
      <c r="M4" s="308"/>
      <c r="O4" s="304" t="s">
        <v>29</v>
      </c>
      <c r="P4" s="307" t="s">
        <v>1</v>
      </c>
      <c r="Q4" s="307"/>
      <c r="R4" s="307"/>
      <c r="S4" s="307"/>
      <c r="T4" s="307" t="s">
        <v>2</v>
      </c>
      <c r="U4" s="307"/>
      <c r="V4" s="307"/>
      <c r="W4" s="307"/>
      <c r="X4" s="307" t="s">
        <v>3</v>
      </c>
      <c r="Y4" s="307"/>
      <c r="Z4" s="307"/>
      <c r="AA4" s="308"/>
      <c r="AC4" s="304" t="s">
        <v>29</v>
      </c>
      <c r="AD4" s="307" t="s">
        <v>1</v>
      </c>
      <c r="AE4" s="307"/>
      <c r="AF4" s="307"/>
      <c r="AG4" s="307"/>
      <c r="AH4" s="307" t="s">
        <v>2</v>
      </c>
      <c r="AI4" s="307"/>
      <c r="AJ4" s="307"/>
      <c r="AK4" s="307"/>
      <c r="AL4" s="307" t="s">
        <v>3</v>
      </c>
      <c r="AM4" s="307"/>
      <c r="AN4" s="307"/>
      <c r="AO4" s="308"/>
    </row>
    <row r="5" spans="1:41" ht="45" customHeight="1">
      <c r="A5" s="305"/>
      <c r="B5" s="309" t="s">
        <v>61</v>
      </c>
      <c r="C5" s="310"/>
      <c r="D5" s="309" t="s">
        <v>113</v>
      </c>
      <c r="E5" s="310"/>
      <c r="F5" s="309" t="s">
        <v>61</v>
      </c>
      <c r="G5" s="310"/>
      <c r="H5" s="309" t="s">
        <v>113</v>
      </c>
      <c r="I5" s="310"/>
      <c r="J5" s="309" t="s">
        <v>61</v>
      </c>
      <c r="K5" s="310"/>
      <c r="L5" s="309" t="s">
        <v>113</v>
      </c>
      <c r="M5" s="310"/>
      <c r="O5" s="305"/>
      <c r="P5" s="309" t="s">
        <v>61</v>
      </c>
      <c r="Q5" s="310"/>
      <c r="R5" s="309" t="s">
        <v>113</v>
      </c>
      <c r="S5" s="310"/>
      <c r="T5" s="309" t="s">
        <v>61</v>
      </c>
      <c r="U5" s="310"/>
      <c r="V5" s="309" t="s">
        <v>113</v>
      </c>
      <c r="W5" s="310"/>
      <c r="X5" s="309" t="s">
        <v>61</v>
      </c>
      <c r="Y5" s="310"/>
      <c r="Z5" s="309" t="s">
        <v>113</v>
      </c>
      <c r="AA5" s="310"/>
      <c r="AC5" s="305"/>
      <c r="AD5" s="309" t="s">
        <v>61</v>
      </c>
      <c r="AE5" s="310"/>
      <c r="AF5" s="309" t="s">
        <v>113</v>
      </c>
      <c r="AG5" s="310"/>
      <c r="AH5" s="309" t="s">
        <v>61</v>
      </c>
      <c r="AI5" s="310"/>
      <c r="AJ5" s="309" t="s">
        <v>113</v>
      </c>
      <c r="AK5" s="310"/>
      <c r="AL5" s="309" t="s">
        <v>61</v>
      </c>
      <c r="AM5" s="310"/>
      <c r="AN5" s="309" t="s">
        <v>113</v>
      </c>
      <c r="AO5" s="310"/>
    </row>
    <row r="6" spans="1:41" ht="45.75" thickBot="1">
      <c r="A6" s="306"/>
      <c r="B6" s="69" t="s">
        <v>31</v>
      </c>
      <c r="C6" s="69" t="s">
        <v>32</v>
      </c>
      <c r="D6" s="70" t="s">
        <v>8</v>
      </c>
      <c r="E6" s="71" t="s">
        <v>9</v>
      </c>
      <c r="F6" s="69" t="s">
        <v>31</v>
      </c>
      <c r="G6" s="69" t="s">
        <v>32</v>
      </c>
      <c r="H6" s="70" t="s">
        <v>8</v>
      </c>
      <c r="I6" s="71" t="s">
        <v>9</v>
      </c>
      <c r="J6" s="69" t="s">
        <v>31</v>
      </c>
      <c r="K6" s="69" t="s">
        <v>32</v>
      </c>
      <c r="L6" s="70" t="s">
        <v>8</v>
      </c>
      <c r="M6" s="71" t="s">
        <v>9</v>
      </c>
      <c r="O6" s="306"/>
      <c r="P6" s="69" t="s">
        <v>31</v>
      </c>
      <c r="Q6" s="69" t="s">
        <v>32</v>
      </c>
      <c r="R6" s="70" t="s">
        <v>8</v>
      </c>
      <c r="S6" s="71" t="s">
        <v>9</v>
      </c>
      <c r="T6" s="69" t="s">
        <v>31</v>
      </c>
      <c r="U6" s="69" t="s">
        <v>32</v>
      </c>
      <c r="V6" s="70" t="s">
        <v>8</v>
      </c>
      <c r="W6" s="71" t="s">
        <v>9</v>
      </c>
      <c r="X6" s="69" t="s">
        <v>31</v>
      </c>
      <c r="Y6" s="69" t="s">
        <v>32</v>
      </c>
      <c r="Z6" s="70" t="s">
        <v>8</v>
      </c>
      <c r="AA6" s="71" t="s">
        <v>9</v>
      </c>
      <c r="AC6" s="306"/>
      <c r="AD6" s="69" t="s">
        <v>31</v>
      </c>
      <c r="AE6" s="69" t="s">
        <v>32</v>
      </c>
      <c r="AF6" s="70" t="s">
        <v>8</v>
      </c>
      <c r="AG6" s="71" t="s">
        <v>9</v>
      </c>
      <c r="AH6" s="69" t="s">
        <v>31</v>
      </c>
      <c r="AI6" s="69" t="s">
        <v>32</v>
      </c>
      <c r="AJ6" s="70" t="s">
        <v>8</v>
      </c>
      <c r="AK6" s="71" t="s">
        <v>9</v>
      </c>
      <c r="AL6" s="69" t="s">
        <v>31</v>
      </c>
      <c r="AM6" s="69" t="s">
        <v>32</v>
      </c>
      <c r="AN6" s="70" t="s">
        <v>8</v>
      </c>
      <c r="AO6" s="71" t="s">
        <v>9</v>
      </c>
    </row>
    <row r="7" spans="1:41">
      <c r="A7" s="74" t="s">
        <v>33</v>
      </c>
      <c r="B7" s="75">
        <v>1</v>
      </c>
      <c r="C7" s="76">
        <v>0.26500000000000001</v>
      </c>
      <c r="D7" s="77">
        <v>0.105</v>
      </c>
      <c r="E7" s="77">
        <v>12.5</v>
      </c>
      <c r="F7" s="75"/>
      <c r="G7" s="76"/>
      <c r="H7" s="77"/>
      <c r="I7" s="77"/>
      <c r="J7" s="75">
        <f>B7+F7</f>
        <v>1</v>
      </c>
      <c r="K7" s="76">
        <f t="shared" ref="K7:M7" si="0">C7+G7</f>
        <v>0.26500000000000001</v>
      </c>
      <c r="L7" s="77">
        <f t="shared" si="0"/>
        <v>0.105</v>
      </c>
      <c r="M7" s="78">
        <f t="shared" si="0"/>
        <v>12.5</v>
      </c>
      <c r="O7" s="74" t="s">
        <v>33</v>
      </c>
      <c r="P7" s="75"/>
      <c r="Q7" s="76"/>
      <c r="R7" s="77"/>
      <c r="S7" s="77"/>
      <c r="T7" s="75"/>
      <c r="U7" s="76"/>
      <c r="V7" s="77"/>
      <c r="W7" s="77"/>
      <c r="X7" s="75"/>
      <c r="Y7" s="76"/>
      <c r="Z7" s="77"/>
      <c r="AA7" s="78"/>
      <c r="AC7" s="74" t="s">
        <v>33</v>
      </c>
      <c r="AD7" s="75">
        <v>3</v>
      </c>
      <c r="AE7" s="76">
        <v>1.2204999999999999</v>
      </c>
      <c r="AF7" s="77">
        <v>0.14007</v>
      </c>
      <c r="AG7" s="77">
        <v>8.4041999999999994</v>
      </c>
      <c r="AH7" s="75"/>
      <c r="AI7" s="76"/>
      <c r="AJ7" s="77"/>
      <c r="AK7" s="77"/>
      <c r="AL7" s="75">
        <v>3</v>
      </c>
      <c r="AM7" s="76">
        <v>1.2204999999999999</v>
      </c>
      <c r="AN7" s="77">
        <v>0.14007</v>
      </c>
      <c r="AO7" s="78">
        <v>8.4041999999999994</v>
      </c>
    </row>
    <row r="8" spans="1:41" ht="15.75" customHeight="1">
      <c r="A8" s="74" t="s">
        <v>34</v>
      </c>
      <c r="B8" s="79">
        <v>2</v>
      </c>
      <c r="C8" s="80">
        <v>1.04</v>
      </c>
      <c r="D8" s="77">
        <v>0.17</v>
      </c>
      <c r="E8" s="77">
        <v>15</v>
      </c>
      <c r="F8" s="79"/>
      <c r="G8" s="80"/>
      <c r="H8" s="77"/>
      <c r="I8" s="77"/>
      <c r="J8" s="79">
        <f t="shared" ref="J8:J16" si="1">B8+F8</f>
        <v>2</v>
      </c>
      <c r="K8" s="80">
        <f t="shared" ref="K8:K16" si="2">C8+G8</f>
        <v>1.04</v>
      </c>
      <c r="L8" s="77">
        <f t="shared" ref="L8:L16" si="3">D8+H8</f>
        <v>0.17</v>
      </c>
      <c r="M8" s="78">
        <f t="shared" ref="M8:M16" si="4">E8+I8</f>
        <v>15</v>
      </c>
      <c r="O8" s="74" t="s">
        <v>34</v>
      </c>
      <c r="P8" s="79"/>
      <c r="Q8" s="80"/>
      <c r="R8" s="77"/>
      <c r="S8" s="77"/>
      <c r="T8" s="79"/>
      <c r="U8" s="80"/>
      <c r="V8" s="77"/>
      <c r="W8" s="77"/>
      <c r="X8" s="79"/>
      <c r="Y8" s="80"/>
      <c r="Z8" s="77"/>
      <c r="AA8" s="78"/>
      <c r="AC8" s="74" t="s">
        <v>34</v>
      </c>
      <c r="AD8" s="79"/>
      <c r="AE8" s="80"/>
      <c r="AF8" s="77"/>
      <c r="AG8" s="77"/>
      <c r="AH8" s="79"/>
      <c r="AI8" s="80"/>
      <c r="AJ8" s="77"/>
      <c r="AK8" s="77"/>
      <c r="AL8" s="79"/>
      <c r="AM8" s="80"/>
      <c r="AN8" s="77"/>
      <c r="AO8" s="78"/>
    </row>
    <row r="9" spans="1:41">
      <c r="A9" s="74" t="s">
        <v>35</v>
      </c>
      <c r="B9" s="79">
        <v>6</v>
      </c>
      <c r="C9" s="80">
        <v>7.90484655617872</v>
      </c>
      <c r="D9" s="77">
        <v>0.95613019093830742</v>
      </c>
      <c r="E9" s="77">
        <v>171.14421198563235</v>
      </c>
      <c r="F9" s="79"/>
      <c r="G9" s="80"/>
      <c r="H9" s="77"/>
      <c r="I9" s="77"/>
      <c r="J9" s="79">
        <f t="shared" si="1"/>
        <v>6</v>
      </c>
      <c r="K9" s="80">
        <f t="shared" si="2"/>
        <v>7.90484655617872</v>
      </c>
      <c r="L9" s="77">
        <f t="shared" si="3"/>
        <v>0.95613019093830742</v>
      </c>
      <c r="M9" s="78">
        <f t="shared" si="4"/>
        <v>171.14421198563235</v>
      </c>
      <c r="O9" s="74" t="s">
        <v>35</v>
      </c>
      <c r="P9" s="79"/>
      <c r="Q9" s="80"/>
      <c r="R9" s="77"/>
      <c r="S9" s="77"/>
      <c r="T9" s="79"/>
      <c r="U9" s="80"/>
      <c r="V9" s="77"/>
      <c r="W9" s="77"/>
      <c r="X9" s="79"/>
      <c r="Y9" s="80"/>
      <c r="Z9" s="77"/>
      <c r="AA9" s="78"/>
      <c r="AC9" s="74" t="s">
        <v>35</v>
      </c>
      <c r="AD9" s="79">
        <v>7</v>
      </c>
      <c r="AE9" s="80">
        <v>8.3795999999999999</v>
      </c>
      <c r="AF9" s="77">
        <v>3.4598299999999997</v>
      </c>
      <c r="AG9" s="77">
        <v>259.976</v>
      </c>
      <c r="AH9" s="79"/>
      <c r="AI9" s="80"/>
      <c r="AJ9" s="77"/>
      <c r="AK9" s="77"/>
      <c r="AL9" s="79">
        <v>7</v>
      </c>
      <c r="AM9" s="80">
        <v>8.3795999999999999</v>
      </c>
      <c r="AN9" s="77">
        <v>3.4598299999999997</v>
      </c>
      <c r="AO9" s="78">
        <v>259.976</v>
      </c>
    </row>
    <row r="10" spans="1:41" ht="15.75" customHeight="1">
      <c r="A10" s="74" t="s">
        <v>36</v>
      </c>
      <c r="B10" s="79">
        <v>10</v>
      </c>
      <c r="C10" s="80">
        <v>32.908010586678429</v>
      </c>
      <c r="D10" s="77">
        <v>7.6567269519188352</v>
      </c>
      <c r="E10" s="77">
        <v>897.92721658579626</v>
      </c>
      <c r="F10" s="79"/>
      <c r="G10" s="80"/>
      <c r="H10" s="77"/>
      <c r="I10" s="77"/>
      <c r="J10" s="79">
        <f t="shared" si="1"/>
        <v>10</v>
      </c>
      <c r="K10" s="80">
        <f t="shared" si="2"/>
        <v>32.908010586678429</v>
      </c>
      <c r="L10" s="77">
        <f t="shared" si="3"/>
        <v>7.6567269519188352</v>
      </c>
      <c r="M10" s="78">
        <f t="shared" si="4"/>
        <v>897.92721658579626</v>
      </c>
      <c r="O10" s="74" t="s">
        <v>36</v>
      </c>
      <c r="P10" s="79">
        <v>15</v>
      </c>
      <c r="Q10" s="80">
        <v>56.409627039627061</v>
      </c>
      <c r="R10" s="77">
        <v>12.902843822843842</v>
      </c>
      <c r="S10" s="77">
        <v>1346.4773892773912</v>
      </c>
      <c r="T10" s="79"/>
      <c r="U10" s="80"/>
      <c r="V10" s="77"/>
      <c r="W10" s="77"/>
      <c r="X10" s="79">
        <v>15</v>
      </c>
      <c r="Y10" s="80">
        <v>56.409627039627061</v>
      </c>
      <c r="Z10" s="77">
        <v>12.902843822843842</v>
      </c>
      <c r="AA10" s="78">
        <v>1346.4773892773912</v>
      </c>
      <c r="AC10" s="74" t="s">
        <v>36</v>
      </c>
      <c r="AD10" s="79">
        <v>3</v>
      </c>
      <c r="AE10" s="80">
        <v>9.57</v>
      </c>
      <c r="AF10" s="77">
        <v>4.84</v>
      </c>
      <c r="AG10" s="77">
        <v>110</v>
      </c>
      <c r="AH10" s="79"/>
      <c r="AI10" s="80"/>
      <c r="AJ10" s="77"/>
      <c r="AK10" s="77"/>
      <c r="AL10" s="79">
        <v>3</v>
      </c>
      <c r="AM10" s="80">
        <v>9.57</v>
      </c>
      <c r="AN10" s="77">
        <v>4.84</v>
      </c>
      <c r="AO10" s="78">
        <v>110</v>
      </c>
    </row>
    <row r="11" spans="1:41">
      <c r="A11" s="74" t="s">
        <v>37</v>
      </c>
      <c r="B11" s="79">
        <v>29</v>
      </c>
      <c r="C11" s="80">
        <v>225.71182011048796</v>
      </c>
      <c r="D11" s="77">
        <v>25.432203142395036</v>
      </c>
      <c r="E11" s="77">
        <v>3183.9391213477002</v>
      </c>
      <c r="F11" s="79">
        <v>1</v>
      </c>
      <c r="G11" s="80">
        <v>6.61</v>
      </c>
      <c r="H11" s="77">
        <v>0.66</v>
      </c>
      <c r="I11" s="77">
        <v>185</v>
      </c>
      <c r="J11" s="79">
        <f t="shared" si="1"/>
        <v>30</v>
      </c>
      <c r="K11" s="80">
        <f t="shared" si="2"/>
        <v>232.32182011048798</v>
      </c>
      <c r="L11" s="77">
        <f t="shared" si="3"/>
        <v>26.092203142395036</v>
      </c>
      <c r="M11" s="78">
        <f t="shared" si="4"/>
        <v>3368.9391213477002</v>
      </c>
      <c r="O11" s="74" t="s">
        <v>37</v>
      </c>
      <c r="P11" s="79">
        <v>20</v>
      </c>
      <c r="Q11" s="80">
        <v>150.72837296037295</v>
      </c>
      <c r="R11" s="77">
        <v>22.351156177156177</v>
      </c>
      <c r="S11" s="77">
        <v>2465.9226107226104</v>
      </c>
      <c r="T11" s="79">
        <v>4</v>
      </c>
      <c r="U11" s="80">
        <v>33.700000000000003</v>
      </c>
      <c r="V11" s="77">
        <v>4.24</v>
      </c>
      <c r="W11" s="77">
        <v>443.4</v>
      </c>
      <c r="X11" s="79">
        <v>24</v>
      </c>
      <c r="Y11" s="80">
        <v>184.42837296037297</v>
      </c>
      <c r="Z11" s="77">
        <v>26.591156177156176</v>
      </c>
      <c r="AA11" s="78">
        <v>2909.3226107226105</v>
      </c>
      <c r="AC11" s="74" t="s">
        <v>37</v>
      </c>
      <c r="AD11" s="79">
        <v>10</v>
      </c>
      <c r="AE11" s="80">
        <v>77.649999999999991</v>
      </c>
      <c r="AF11" s="77">
        <v>11.799999999999999</v>
      </c>
      <c r="AG11" s="77">
        <v>816</v>
      </c>
      <c r="AH11" s="79"/>
      <c r="AI11" s="80"/>
      <c r="AJ11" s="77"/>
      <c r="AK11" s="77"/>
      <c r="AL11" s="79">
        <v>10</v>
      </c>
      <c r="AM11" s="80">
        <v>77.649999999999991</v>
      </c>
      <c r="AN11" s="77">
        <v>11.799999999999999</v>
      </c>
      <c r="AO11" s="78">
        <v>816</v>
      </c>
    </row>
    <row r="12" spans="1:41" ht="15.75" customHeight="1">
      <c r="A12" s="74" t="s">
        <v>38</v>
      </c>
      <c r="B12" s="79">
        <v>25</v>
      </c>
      <c r="C12" s="80">
        <v>378.6437684003925</v>
      </c>
      <c r="D12" s="77">
        <v>49.205000000000005</v>
      </c>
      <c r="E12" s="77">
        <v>5658.25</v>
      </c>
      <c r="F12" s="79">
        <v>2</v>
      </c>
      <c r="G12" s="80">
        <v>32.46</v>
      </c>
      <c r="H12" s="77">
        <v>11.55</v>
      </c>
      <c r="I12" s="77">
        <v>1077</v>
      </c>
      <c r="J12" s="79">
        <f t="shared" si="1"/>
        <v>27</v>
      </c>
      <c r="K12" s="80">
        <f t="shared" si="2"/>
        <v>411.10376840039248</v>
      </c>
      <c r="L12" s="77">
        <f t="shared" si="3"/>
        <v>60.75500000000001</v>
      </c>
      <c r="M12" s="78">
        <f t="shared" si="4"/>
        <v>6735.25</v>
      </c>
      <c r="O12" s="74" t="s">
        <v>38</v>
      </c>
      <c r="P12" s="79">
        <v>26</v>
      </c>
      <c r="Q12" s="80">
        <v>361.9260000000001</v>
      </c>
      <c r="R12" s="77">
        <v>44.097666666666662</v>
      </c>
      <c r="S12" s="77">
        <v>4929.1000000000004</v>
      </c>
      <c r="T12" s="79">
        <v>2</v>
      </c>
      <c r="U12" s="80">
        <v>31.380000000000003</v>
      </c>
      <c r="V12" s="77">
        <v>4.8</v>
      </c>
      <c r="W12" s="77">
        <v>381</v>
      </c>
      <c r="X12" s="79">
        <v>28</v>
      </c>
      <c r="Y12" s="80">
        <v>393.3060000000001</v>
      </c>
      <c r="Z12" s="77">
        <v>48.897666666666659</v>
      </c>
      <c r="AA12" s="78">
        <v>5310.1</v>
      </c>
      <c r="AC12" s="74" t="s">
        <v>38</v>
      </c>
      <c r="AD12" s="79">
        <v>5</v>
      </c>
      <c r="AE12" s="80">
        <v>73.900000000000006</v>
      </c>
      <c r="AF12" s="77">
        <v>1.5</v>
      </c>
      <c r="AG12" s="77">
        <v>98</v>
      </c>
      <c r="AH12" s="79"/>
      <c r="AI12" s="80"/>
      <c r="AJ12" s="77"/>
      <c r="AK12" s="77"/>
      <c r="AL12" s="79">
        <v>5</v>
      </c>
      <c r="AM12" s="80">
        <v>73.900000000000006</v>
      </c>
      <c r="AN12" s="77">
        <v>1.5</v>
      </c>
      <c r="AO12" s="78">
        <v>98</v>
      </c>
    </row>
    <row r="13" spans="1:41">
      <c r="A13" s="74" t="s">
        <v>39</v>
      </c>
      <c r="B13" s="79">
        <v>19</v>
      </c>
      <c r="C13" s="80">
        <v>604.44000000000005</v>
      </c>
      <c r="D13" s="77">
        <v>43.809999999999995</v>
      </c>
      <c r="E13" s="77">
        <v>5752</v>
      </c>
      <c r="F13" s="79">
        <v>5</v>
      </c>
      <c r="G13" s="80">
        <v>180.46</v>
      </c>
      <c r="H13" s="77">
        <v>6.9</v>
      </c>
      <c r="I13" s="77">
        <v>1110</v>
      </c>
      <c r="J13" s="79">
        <f t="shared" si="1"/>
        <v>24</v>
      </c>
      <c r="K13" s="80">
        <f t="shared" si="2"/>
        <v>784.90000000000009</v>
      </c>
      <c r="L13" s="77">
        <f t="shared" si="3"/>
        <v>50.709999999999994</v>
      </c>
      <c r="M13" s="78">
        <f t="shared" si="4"/>
        <v>6862</v>
      </c>
      <c r="O13" s="74" t="s">
        <v>39</v>
      </c>
      <c r="P13" s="79">
        <v>27</v>
      </c>
      <c r="Q13" s="80">
        <v>810.50499999999988</v>
      </c>
      <c r="R13" s="77">
        <v>79.60833333333332</v>
      </c>
      <c r="S13" s="77">
        <v>6825.5</v>
      </c>
      <c r="T13" s="79">
        <v>2</v>
      </c>
      <c r="U13" s="80">
        <v>60.230000000000004</v>
      </c>
      <c r="V13" s="77">
        <v>4.7</v>
      </c>
      <c r="W13" s="77">
        <v>460</v>
      </c>
      <c r="X13" s="79">
        <v>29</v>
      </c>
      <c r="Y13" s="80">
        <v>870.7349999999999</v>
      </c>
      <c r="Z13" s="77">
        <v>84.308333333333323</v>
      </c>
      <c r="AA13" s="78">
        <v>7285.5</v>
      </c>
      <c r="AC13" s="74" t="s">
        <v>39</v>
      </c>
      <c r="AD13" s="79">
        <v>13</v>
      </c>
      <c r="AE13" s="80">
        <v>441.39099999999996</v>
      </c>
      <c r="AF13" s="77">
        <v>26.999999999999996</v>
      </c>
      <c r="AG13" s="77">
        <v>2116</v>
      </c>
      <c r="AH13" s="79"/>
      <c r="AI13" s="80"/>
      <c r="AJ13" s="77"/>
      <c r="AK13" s="77"/>
      <c r="AL13" s="79">
        <v>13</v>
      </c>
      <c r="AM13" s="80">
        <v>441.39099999999996</v>
      </c>
      <c r="AN13" s="77">
        <v>26.999999999999996</v>
      </c>
      <c r="AO13" s="78">
        <v>2116</v>
      </c>
    </row>
    <row r="14" spans="1:41">
      <c r="A14" s="74" t="s">
        <v>40</v>
      </c>
      <c r="B14" s="79">
        <v>9</v>
      </c>
      <c r="C14" s="80">
        <v>607.54322085889578</v>
      </c>
      <c r="D14" s="77">
        <v>11.565</v>
      </c>
      <c r="E14" s="77">
        <v>1764</v>
      </c>
      <c r="F14" s="79">
        <v>7</v>
      </c>
      <c r="G14" s="80">
        <v>500.37045880848086</v>
      </c>
      <c r="H14" s="77">
        <v>10.200000000000001</v>
      </c>
      <c r="I14" s="77">
        <v>880</v>
      </c>
      <c r="J14" s="79">
        <f t="shared" si="1"/>
        <v>16</v>
      </c>
      <c r="K14" s="80">
        <f t="shared" si="2"/>
        <v>1107.9136796673765</v>
      </c>
      <c r="L14" s="77">
        <f t="shared" si="3"/>
        <v>21.765000000000001</v>
      </c>
      <c r="M14" s="78">
        <f t="shared" si="4"/>
        <v>2644</v>
      </c>
      <c r="O14" s="74" t="s">
        <v>40</v>
      </c>
      <c r="P14" s="79">
        <v>6</v>
      </c>
      <c r="Q14" s="80">
        <v>383.19499999999999</v>
      </c>
      <c r="R14" s="77">
        <v>11.499999999999998</v>
      </c>
      <c r="S14" s="77">
        <v>1139</v>
      </c>
      <c r="T14" s="79">
        <v>3</v>
      </c>
      <c r="U14" s="80">
        <v>218.26999999999998</v>
      </c>
      <c r="V14" s="77">
        <v>11.399999999999999</v>
      </c>
      <c r="W14" s="77">
        <v>1111</v>
      </c>
      <c r="X14" s="79">
        <v>9</v>
      </c>
      <c r="Y14" s="80">
        <v>601.46500000000003</v>
      </c>
      <c r="Z14" s="77">
        <v>22.9</v>
      </c>
      <c r="AA14" s="78">
        <v>2250</v>
      </c>
      <c r="AC14" s="74" t="s">
        <v>40</v>
      </c>
      <c r="AD14" s="79">
        <v>2</v>
      </c>
      <c r="AE14" s="80">
        <v>125.08</v>
      </c>
      <c r="AF14" s="77">
        <v>3.1</v>
      </c>
      <c r="AG14" s="77">
        <v>322</v>
      </c>
      <c r="AH14" s="79"/>
      <c r="AI14" s="80"/>
      <c r="AJ14" s="77"/>
      <c r="AK14" s="77"/>
      <c r="AL14" s="79">
        <v>2</v>
      </c>
      <c r="AM14" s="80">
        <v>125.08</v>
      </c>
      <c r="AN14" s="77">
        <v>3.1</v>
      </c>
      <c r="AO14" s="78">
        <v>322</v>
      </c>
    </row>
    <row r="15" spans="1:41">
      <c r="A15" s="74" t="s">
        <v>41</v>
      </c>
      <c r="B15" s="79">
        <v>3</v>
      </c>
      <c r="C15" s="80">
        <v>683.57500000000005</v>
      </c>
      <c r="D15" s="77">
        <v>6.0049999999999999</v>
      </c>
      <c r="E15" s="77">
        <v>880</v>
      </c>
      <c r="F15" s="79">
        <v>13</v>
      </c>
      <c r="G15" s="80">
        <v>2838.3296032217099</v>
      </c>
      <c r="H15" s="77">
        <v>52.001666666666672</v>
      </c>
      <c r="I15" s="77">
        <v>7166.6666666666697</v>
      </c>
      <c r="J15" s="79">
        <f t="shared" si="1"/>
        <v>16</v>
      </c>
      <c r="K15" s="80">
        <f t="shared" si="2"/>
        <v>3521.9046032217102</v>
      </c>
      <c r="L15" s="77">
        <f t="shared" si="3"/>
        <v>58.006666666666675</v>
      </c>
      <c r="M15" s="78">
        <f t="shared" si="4"/>
        <v>8046.6666666666697</v>
      </c>
      <c r="O15" s="74" t="s">
        <v>41</v>
      </c>
      <c r="P15" s="79">
        <v>3</v>
      </c>
      <c r="Q15" s="80">
        <v>563.11373023343401</v>
      </c>
      <c r="R15" s="77">
        <v>15.149999999999999</v>
      </c>
      <c r="S15" s="77">
        <v>1166.5</v>
      </c>
      <c r="T15" s="79">
        <v>8</v>
      </c>
      <c r="U15" s="80">
        <v>2225.73</v>
      </c>
      <c r="V15" s="77">
        <v>17.649999999999999</v>
      </c>
      <c r="W15" s="77">
        <v>1861.5</v>
      </c>
      <c r="X15" s="79">
        <v>11</v>
      </c>
      <c r="Y15" s="80">
        <v>2788.8437302334337</v>
      </c>
      <c r="Z15" s="77">
        <v>32.799999999999997</v>
      </c>
      <c r="AA15" s="78">
        <v>3028</v>
      </c>
      <c r="AC15" s="74" t="s">
        <v>41</v>
      </c>
      <c r="AD15" s="79">
        <v>1</v>
      </c>
      <c r="AE15" s="80">
        <v>189.07</v>
      </c>
      <c r="AF15" s="77">
        <v>1.3</v>
      </c>
      <c r="AG15" s="77">
        <v>70</v>
      </c>
      <c r="AH15" s="79">
        <v>3</v>
      </c>
      <c r="AI15" s="80">
        <v>763.92</v>
      </c>
      <c r="AJ15" s="77">
        <v>13.5</v>
      </c>
      <c r="AK15" s="77">
        <v>1091</v>
      </c>
      <c r="AL15" s="79">
        <v>4</v>
      </c>
      <c r="AM15" s="80">
        <v>952.99</v>
      </c>
      <c r="AN15" s="77">
        <v>14.8</v>
      </c>
      <c r="AO15" s="78">
        <v>1161</v>
      </c>
    </row>
    <row r="16" spans="1:41" ht="15.75" thickBot="1">
      <c r="A16" s="74" t="s">
        <v>42</v>
      </c>
      <c r="B16" s="79"/>
      <c r="C16" s="80"/>
      <c r="D16" s="77"/>
      <c r="E16" s="77"/>
      <c r="F16" s="79">
        <v>23</v>
      </c>
      <c r="G16" s="80">
        <v>213785.37815090624</v>
      </c>
      <c r="H16" s="77">
        <v>324.81327304808121</v>
      </c>
      <c r="I16" s="77">
        <v>38351.572783414202</v>
      </c>
      <c r="J16" s="79">
        <f t="shared" si="1"/>
        <v>23</v>
      </c>
      <c r="K16" s="80">
        <f t="shared" si="2"/>
        <v>213785.37815090624</v>
      </c>
      <c r="L16" s="77">
        <f t="shared" si="3"/>
        <v>324.81327304808121</v>
      </c>
      <c r="M16" s="78">
        <f t="shared" si="4"/>
        <v>38351.572783414202</v>
      </c>
      <c r="O16" s="74" t="s">
        <v>42</v>
      </c>
      <c r="P16" s="79"/>
      <c r="Q16" s="80"/>
      <c r="R16" s="77"/>
      <c r="S16" s="77"/>
      <c r="T16" s="79">
        <v>17</v>
      </c>
      <c r="U16" s="80">
        <v>96708.856451237138</v>
      </c>
      <c r="V16" s="77">
        <v>74.999999999999986</v>
      </c>
      <c r="W16" s="77">
        <v>7777.6</v>
      </c>
      <c r="X16" s="79">
        <v>17</v>
      </c>
      <c r="Y16" s="80">
        <v>96708.856451237138</v>
      </c>
      <c r="Z16" s="77">
        <v>74.999999999999986</v>
      </c>
      <c r="AA16" s="78">
        <v>7777.6</v>
      </c>
      <c r="AC16" s="74" t="s">
        <v>42</v>
      </c>
      <c r="AD16" s="79"/>
      <c r="AE16" s="80"/>
      <c r="AF16" s="77"/>
      <c r="AG16" s="77"/>
      <c r="AH16" s="79">
        <v>4</v>
      </c>
      <c r="AI16" s="80">
        <v>14872.5226</v>
      </c>
      <c r="AJ16" s="77">
        <v>11.26</v>
      </c>
      <c r="AK16" s="77">
        <v>1094.5999999999999</v>
      </c>
      <c r="AL16" s="79">
        <v>4</v>
      </c>
      <c r="AM16" s="80">
        <v>14872.5226</v>
      </c>
      <c r="AN16" s="77">
        <v>11.26</v>
      </c>
      <c r="AO16" s="78">
        <v>1094.5999999999999</v>
      </c>
    </row>
    <row r="17" spans="1:41" ht="15.75" thickBot="1">
      <c r="A17" s="81" t="s">
        <v>3</v>
      </c>
      <c r="B17" s="82">
        <f>SUM(B7:B16)</f>
        <v>104</v>
      </c>
      <c r="C17" s="83">
        <f t="shared" ref="C17:M17" si="5">SUM(C7:C16)</f>
        <v>2542.0316665126338</v>
      </c>
      <c r="D17" s="84">
        <f t="shared" si="5"/>
        <v>144.90506028525218</v>
      </c>
      <c r="E17" s="84">
        <f t="shared" si="5"/>
        <v>18334.760549919127</v>
      </c>
      <c r="F17" s="82">
        <f t="shared" si="5"/>
        <v>51</v>
      </c>
      <c r="G17" s="83">
        <f t="shared" si="5"/>
        <v>217343.60821293644</v>
      </c>
      <c r="H17" s="84">
        <f t="shared" si="5"/>
        <v>406.12493971474788</v>
      </c>
      <c r="I17" s="84">
        <f t="shared" si="5"/>
        <v>48770.239450080873</v>
      </c>
      <c r="J17" s="82">
        <f t="shared" si="5"/>
        <v>155</v>
      </c>
      <c r="K17" s="83">
        <f t="shared" si="5"/>
        <v>219885.63987944907</v>
      </c>
      <c r="L17" s="84">
        <f t="shared" si="5"/>
        <v>551.03</v>
      </c>
      <c r="M17" s="85">
        <f t="shared" si="5"/>
        <v>67105</v>
      </c>
      <c r="O17" s="81" t="s">
        <v>3</v>
      </c>
      <c r="P17" s="82">
        <v>97</v>
      </c>
      <c r="Q17" s="83">
        <v>2325.8777302334342</v>
      </c>
      <c r="R17" s="84">
        <v>185.61000000000004</v>
      </c>
      <c r="S17" s="84">
        <v>17872.5</v>
      </c>
      <c r="T17" s="82">
        <v>36</v>
      </c>
      <c r="U17" s="83">
        <v>99278.166451237135</v>
      </c>
      <c r="V17" s="84">
        <v>117.78999999999998</v>
      </c>
      <c r="W17" s="84">
        <v>12034.5</v>
      </c>
      <c r="X17" s="82">
        <v>133</v>
      </c>
      <c r="Y17" s="83">
        <v>101604.04418147057</v>
      </c>
      <c r="Z17" s="84">
        <v>303.39999999999998</v>
      </c>
      <c r="AA17" s="85">
        <v>29907</v>
      </c>
      <c r="AC17" s="81" t="s">
        <v>3</v>
      </c>
      <c r="AD17" s="82">
        <v>44</v>
      </c>
      <c r="AE17" s="83">
        <v>926.26109999999994</v>
      </c>
      <c r="AF17" s="84">
        <v>53.13989999999999</v>
      </c>
      <c r="AG17" s="84">
        <v>3800.3802000000001</v>
      </c>
      <c r="AH17" s="82">
        <v>7</v>
      </c>
      <c r="AI17" s="83">
        <v>15636.442599999998</v>
      </c>
      <c r="AJ17" s="84">
        <v>24.76</v>
      </c>
      <c r="AK17" s="84">
        <v>2185.6</v>
      </c>
      <c r="AL17" s="82">
        <v>51</v>
      </c>
      <c r="AM17" s="83">
        <v>16562.703700000002</v>
      </c>
      <c r="AN17" s="84">
        <v>77.899900000000002</v>
      </c>
      <c r="AO17" s="85">
        <v>5985.9802</v>
      </c>
    </row>
    <row r="18" spans="1:41" ht="15.75" thickBot="1">
      <c r="A18" s="86" t="s">
        <v>188</v>
      </c>
      <c r="B18" s="87">
        <f>P17</f>
        <v>97</v>
      </c>
      <c r="C18" s="88">
        <f t="shared" ref="C18:M18" si="6">Q17</f>
        <v>2325.8777302334342</v>
      </c>
      <c r="D18" s="89">
        <f t="shared" si="6"/>
        <v>185.61000000000004</v>
      </c>
      <c r="E18" s="89">
        <f t="shared" si="6"/>
        <v>17872.5</v>
      </c>
      <c r="F18" s="87">
        <f t="shared" si="6"/>
        <v>36</v>
      </c>
      <c r="G18" s="88">
        <f t="shared" si="6"/>
        <v>99278.166451237135</v>
      </c>
      <c r="H18" s="89">
        <f t="shared" si="6"/>
        <v>117.78999999999998</v>
      </c>
      <c r="I18" s="89">
        <f t="shared" si="6"/>
        <v>12034.5</v>
      </c>
      <c r="J18" s="87">
        <f t="shared" si="6"/>
        <v>133</v>
      </c>
      <c r="K18" s="88">
        <f t="shared" si="6"/>
        <v>101604.04418147057</v>
      </c>
      <c r="L18" s="89">
        <f t="shared" si="6"/>
        <v>303.39999999999998</v>
      </c>
      <c r="M18" s="90">
        <f t="shared" si="6"/>
        <v>29907</v>
      </c>
      <c r="O18" s="86" t="s">
        <v>43</v>
      </c>
      <c r="P18" s="87">
        <v>44</v>
      </c>
      <c r="Q18" s="88">
        <v>926.26109999999994</v>
      </c>
      <c r="R18" s="89">
        <v>53.13989999999999</v>
      </c>
      <c r="S18" s="89">
        <v>3800.3802000000001</v>
      </c>
      <c r="T18" s="87">
        <v>7</v>
      </c>
      <c r="U18" s="88">
        <v>15636.442599999998</v>
      </c>
      <c r="V18" s="89">
        <v>24.76</v>
      </c>
      <c r="W18" s="89">
        <v>2185.6</v>
      </c>
      <c r="X18" s="87">
        <v>51</v>
      </c>
      <c r="Y18" s="88">
        <v>16562.703700000002</v>
      </c>
      <c r="Z18" s="89">
        <v>77.899900000000002</v>
      </c>
      <c r="AA18" s="90">
        <v>5985.9802</v>
      </c>
      <c r="AC18" s="93"/>
    </row>
    <row r="19" spans="1:41" ht="15" customHeight="1" thickBot="1">
      <c r="A19" s="250" t="s">
        <v>45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2"/>
      <c r="O19" s="323" t="s">
        <v>45</v>
      </c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5"/>
      <c r="AC19" s="323" t="s">
        <v>45</v>
      </c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5"/>
    </row>
    <row r="20" spans="1:41" ht="15" customHeight="1">
      <c r="A20" s="74" t="s">
        <v>33</v>
      </c>
      <c r="B20" s="95">
        <f>IF(B7=0,"",B7*100/B$17)</f>
        <v>0.96153846153846156</v>
      </c>
      <c r="C20" s="96">
        <f t="shared" ref="C20:M20" si="7">IF(C7=0,"",C7*100/C$17)</f>
        <v>1.0424732448889931E-2</v>
      </c>
      <c r="D20" s="97">
        <f t="shared" si="7"/>
        <v>7.2461237580870363E-2</v>
      </c>
      <c r="E20" s="97">
        <f t="shared" si="7"/>
        <v>6.8176510764713191E-2</v>
      </c>
      <c r="F20" s="95" t="str">
        <f t="shared" si="7"/>
        <v/>
      </c>
      <c r="G20" s="96" t="str">
        <f t="shared" si="7"/>
        <v/>
      </c>
      <c r="H20" s="97" t="str">
        <f t="shared" si="7"/>
        <v/>
      </c>
      <c r="I20" s="97" t="str">
        <f t="shared" si="7"/>
        <v/>
      </c>
      <c r="J20" s="95">
        <f t="shared" si="7"/>
        <v>0.64516129032258063</v>
      </c>
      <c r="K20" s="96">
        <f t="shared" si="7"/>
        <v>1.205171925484923E-4</v>
      </c>
      <c r="L20" s="97">
        <f t="shared" si="7"/>
        <v>1.9055223853510699E-2</v>
      </c>
      <c r="M20" s="98">
        <f t="shared" si="7"/>
        <v>1.8627524029505998E-2</v>
      </c>
      <c r="O20" s="74" t="s">
        <v>33</v>
      </c>
      <c r="P20" s="95"/>
      <c r="Q20" s="96"/>
      <c r="R20" s="97"/>
      <c r="S20" s="97"/>
      <c r="T20" s="95"/>
      <c r="U20" s="96"/>
      <c r="V20" s="97"/>
      <c r="W20" s="97"/>
      <c r="X20" s="95"/>
      <c r="Y20" s="96"/>
      <c r="Z20" s="97"/>
      <c r="AA20" s="98"/>
      <c r="AC20" s="74" t="s">
        <v>33</v>
      </c>
      <c r="AD20" s="95">
        <v>6.8181818181818183</v>
      </c>
      <c r="AE20" s="96">
        <v>0.13176630217980653</v>
      </c>
      <c r="AF20" s="97">
        <v>0.26358724800009037</v>
      </c>
      <c r="AG20" s="97">
        <v>0.22114103215251987</v>
      </c>
      <c r="AH20" s="95"/>
      <c r="AI20" s="96"/>
      <c r="AJ20" s="97"/>
      <c r="AK20" s="97"/>
      <c r="AL20" s="95">
        <v>5.882352941176471</v>
      </c>
      <c r="AM20" s="96">
        <v>7.3689659738343316E-3</v>
      </c>
      <c r="AN20" s="97">
        <v>0.1798076762614586</v>
      </c>
      <c r="AO20" s="98">
        <v>0.1403980587840902</v>
      </c>
    </row>
    <row r="21" spans="1:41" ht="15" customHeight="1">
      <c r="A21" s="74" t="s">
        <v>34</v>
      </c>
      <c r="B21" s="99">
        <f t="shared" ref="B21:M30" si="8">IF(B8=0,"",B8*100/B$17)</f>
        <v>1.9230769230769231</v>
      </c>
      <c r="C21" s="100">
        <f t="shared" si="8"/>
        <v>4.0912157535266142E-2</v>
      </c>
      <c r="D21" s="97">
        <f t="shared" si="8"/>
        <v>0.11731819417855201</v>
      </c>
      <c r="E21" s="97">
        <f t="shared" si="8"/>
        <v>8.1811812917655824E-2</v>
      </c>
      <c r="F21" s="99" t="str">
        <f t="shared" si="8"/>
        <v/>
      </c>
      <c r="G21" s="100" t="str">
        <f t="shared" si="8"/>
        <v/>
      </c>
      <c r="H21" s="97" t="str">
        <f t="shared" si="8"/>
        <v/>
      </c>
      <c r="I21" s="97" t="str">
        <f t="shared" si="8"/>
        <v/>
      </c>
      <c r="J21" s="99">
        <f t="shared" si="8"/>
        <v>1.2903225806451613</v>
      </c>
      <c r="K21" s="100">
        <f t="shared" si="8"/>
        <v>4.7297313302049806E-4</v>
      </c>
      <c r="L21" s="97">
        <f t="shared" si="8"/>
        <v>3.0851314810445892E-2</v>
      </c>
      <c r="M21" s="98">
        <f t="shared" si="8"/>
        <v>2.2353028835407199E-2</v>
      </c>
      <c r="O21" s="74" t="s">
        <v>34</v>
      </c>
      <c r="P21" s="99"/>
      <c r="Q21" s="100"/>
      <c r="R21" s="97"/>
      <c r="S21" s="97"/>
      <c r="T21" s="99"/>
      <c r="U21" s="100"/>
      <c r="V21" s="97"/>
      <c r="W21" s="97"/>
      <c r="X21" s="99"/>
      <c r="Y21" s="100"/>
      <c r="Z21" s="97"/>
      <c r="AA21" s="98"/>
      <c r="AC21" s="74" t="s">
        <v>34</v>
      </c>
      <c r="AD21" s="99"/>
      <c r="AE21" s="100"/>
      <c r="AF21" s="97"/>
      <c r="AG21" s="97"/>
      <c r="AH21" s="99"/>
      <c r="AI21" s="100"/>
      <c r="AJ21" s="97"/>
      <c r="AK21" s="97"/>
      <c r="AL21" s="99"/>
      <c r="AM21" s="100"/>
      <c r="AN21" s="97"/>
      <c r="AO21" s="98"/>
    </row>
    <row r="22" spans="1:41">
      <c r="A22" s="74" t="s">
        <v>35</v>
      </c>
      <c r="B22" s="99">
        <f t="shared" si="8"/>
        <v>5.7692307692307692</v>
      </c>
      <c r="C22" s="100">
        <f t="shared" si="8"/>
        <v>0.31096569961393256</v>
      </c>
      <c r="D22" s="97">
        <f t="shared" si="8"/>
        <v>0.65983216117927268</v>
      </c>
      <c r="E22" s="97">
        <f t="shared" si="8"/>
        <v>0.9334412168605456</v>
      </c>
      <c r="F22" s="99" t="str">
        <f t="shared" si="8"/>
        <v/>
      </c>
      <c r="G22" s="100" t="str">
        <f t="shared" si="8"/>
        <v/>
      </c>
      <c r="H22" s="97" t="str">
        <f t="shared" si="8"/>
        <v/>
      </c>
      <c r="I22" s="97" t="str">
        <f t="shared" si="8"/>
        <v/>
      </c>
      <c r="J22" s="99">
        <f t="shared" si="8"/>
        <v>3.870967741935484</v>
      </c>
      <c r="K22" s="100">
        <f t="shared" si="8"/>
        <v>3.5949808093482154E-3</v>
      </c>
      <c r="L22" s="97">
        <f t="shared" si="8"/>
        <v>0.17351690306123213</v>
      </c>
      <c r="M22" s="98">
        <f t="shared" si="8"/>
        <v>0.25503943370185883</v>
      </c>
      <c r="O22" s="74" t="s">
        <v>35</v>
      </c>
      <c r="P22" s="99"/>
      <c r="Q22" s="100"/>
      <c r="R22" s="97"/>
      <c r="S22" s="97"/>
      <c r="T22" s="99"/>
      <c r="U22" s="100"/>
      <c r="V22" s="97"/>
      <c r="W22" s="97"/>
      <c r="X22" s="99"/>
      <c r="Y22" s="100"/>
      <c r="Z22" s="97"/>
      <c r="AA22" s="98"/>
      <c r="AC22" s="74" t="s">
        <v>35</v>
      </c>
      <c r="AD22" s="99">
        <v>15.909090909090908</v>
      </c>
      <c r="AE22" s="100">
        <v>0.90466932056198845</v>
      </c>
      <c r="AF22" s="97">
        <v>6.5107950899418334</v>
      </c>
      <c r="AG22" s="97">
        <v>6.8407892452444621</v>
      </c>
      <c r="AH22" s="99"/>
      <c r="AI22" s="100"/>
      <c r="AJ22" s="97"/>
      <c r="AK22" s="97"/>
      <c r="AL22" s="99">
        <v>13.725490196078431</v>
      </c>
      <c r="AM22" s="100">
        <v>5.0593189081804317E-2</v>
      </c>
      <c r="AN22" s="97">
        <v>4.4413792572262603</v>
      </c>
      <c r="AO22" s="98">
        <v>4.3430815223879291</v>
      </c>
    </row>
    <row r="23" spans="1:41">
      <c r="A23" s="74" t="s">
        <v>36</v>
      </c>
      <c r="B23" s="99">
        <f t="shared" si="8"/>
        <v>9.615384615384615</v>
      </c>
      <c r="C23" s="100">
        <f t="shared" si="8"/>
        <v>1.2945554935523018</v>
      </c>
      <c r="D23" s="97">
        <f t="shared" si="8"/>
        <v>5.2839610548080387</v>
      </c>
      <c r="E23" s="97">
        <f t="shared" si="8"/>
        <v>4.897403563799239</v>
      </c>
      <c r="F23" s="99" t="str">
        <f t="shared" si="8"/>
        <v/>
      </c>
      <c r="G23" s="100" t="str">
        <f t="shared" si="8"/>
        <v/>
      </c>
      <c r="H23" s="97" t="str">
        <f t="shared" si="8"/>
        <v/>
      </c>
      <c r="I23" s="97" t="str">
        <f t="shared" si="8"/>
        <v/>
      </c>
      <c r="J23" s="99">
        <f t="shared" si="8"/>
        <v>6.4516129032258061</v>
      </c>
      <c r="K23" s="100">
        <f t="shared" si="8"/>
        <v>1.4965966219858668E-2</v>
      </c>
      <c r="L23" s="97">
        <f t="shared" si="8"/>
        <v>1.3895299624192579</v>
      </c>
      <c r="M23" s="98">
        <f t="shared" si="8"/>
        <v>1.3380928642959486</v>
      </c>
      <c r="O23" s="74" t="s">
        <v>36</v>
      </c>
      <c r="P23" s="99">
        <f t="shared" ref="P23:AA30" si="9">P10*100/P$17</f>
        <v>15.463917525773196</v>
      </c>
      <c r="Q23" s="100">
        <f t="shared" si="9"/>
        <v>2.4253049206488408</v>
      </c>
      <c r="R23" s="97">
        <f t="shared" si="9"/>
        <v>6.951588719812424</v>
      </c>
      <c r="S23" s="97">
        <f t="shared" si="9"/>
        <v>7.5337943168409076</v>
      </c>
      <c r="T23" s="99"/>
      <c r="U23" s="100"/>
      <c r="V23" s="97"/>
      <c r="W23" s="97"/>
      <c r="X23" s="99">
        <f t="shared" si="9"/>
        <v>11.278195488721805</v>
      </c>
      <c r="Y23" s="100">
        <f t="shared" si="9"/>
        <v>5.5519076523052838E-2</v>
      </c>
      <c r="Z23" s="97">
        <f t="shared" si="9"/>
        <v>4.2527501064086497</v>
      </c>
      <c r="AA23" s="98">
        <f t="shared" si="9"/>
        <v>4.5022148302316891</v>
      </c>
      <c r="AC23" s="74" t="s">
        <v>36</v>
      </c>
      <c r="AD23" s="99">
        <v>6.8181818181818183</v>
      </c>
      <c r="AE23" s="100">
        <v>1.0331859990665699</v>
      </c>
      <c r="AF23" s="97">
        <v>9.1080336997246913</v>
      </c>
      <c r="AG23" s="97">
        <v>2.8944472450414303</v>
      </c>
      <c r="AH23" s="99"/>
      <c r="AI23" s="100"/>
      <c r="AJ23" s="97"/>
      <c r="AK23" s="97"/>
      <c r="AL23" s="99">
        <v>5.882352941176471</v>
      </c>
      <c r="AM23" s="100">
        <v>5.7780421441699759E-2</v>
      </c>
      <c r="AN23" s="97">
        <v>6.213101685624757</v>
      </c>
      <c r="AO23" s="98">
        <v>1.8376271942897506</v>
      </c>
    </row>
    <row r="24" spans="1:41">
      <c r="A24" s="74" t="s">
        <v>37</v>
      </c>
      <c r="B24" s="99">
        <f t="shared" si="8"/>
        <v>27.884615384615383</v>
      </c>
      <c r="C24" s="100">
        <f t="shared" si="8"/>
        <v>8.8791899441653239</v>
      </c>
      <c r="D24" s="97">
        <f t="shared" si="8"/>
        <v>17.550942039105188</v>
      </c>
      <c r="E24" s="97">
        <f t="shared" si="8"/>
        <v>17.365588782460232</v>
      </c>
      <c r="F24" s="99">
        <f t="shared" si="8"/>
        <v>1.9607843137254901</v>
      </c>
      <c r="G24" s="100">
        <f t="shared" si="8"/>
        <v>3.041267260790128E-3</v>
      </c>
      <c r="H24" s="97">
        <f t="shared" si="8"/>
        <v>0.1625115661361668</v>
      </c>
      <c r="I24" s="97">
        <f t="shared" si="8"/>
        <v>0.37932969385839915</v>
      </c>
      <c r="J24" s="99">
        <f t="shared" si="8"/>
        <v>19.35483870967742</v>
      </c>
      <c r="K24" s="100">
        <f t="shared" si="8"/>
        <v>0.10565574916027121</v>
      </c>
      <c r="L24" s="97">
        <f t="shared" si="8"/>
        <v>4.7351692543772641</v>
      </c>
      <c r="M24" s="98">
        <f t="shared" si="8"/>
        <v>5.0203995549477689</v>
      </c>
      <c r="O24" s="74" t="s">
        <v>37</v>
      </c>
      <c r="P24" s="99">
        <f t="shared" si="9"/>
        <v>20.618556701030929</v>
      </c>
      <c r="Q24" s="100">
        <f t="shared" si="9"/>
        <v>6.4804942667921432</v>
      </c>
      <c r="R24" s="97">
        <f t="shared" si="9"/>
        <v>12.041999987692567</v>
      </c>
      <c r="S24" s="97">
        <f t="shared" si="9"/>
        <v>13.797300941237156</v>
      </c>
      <c r="T24" s="99">
        <f t="shared" si="9"/>
        <v>11.111111111111111</v>
      </c>
      <c r="U24" s="100">
        <f t="shared" si="9"/>
        <v>3.3945026590063557E-2</v>
      </c>
      <c r="V24" s="97">
        <f t="shared" si="9"/>
        <v>3.5996264538585625</v>
      </c>
      <c r="W24" s="97">
        <f t="shared" si="9"/>
        <v>3.684407328929328</v>
      </c>
      <c r="X24" s="99">
        <f t="shared" si="9"/>
        <v>18.045112781954888</v>
      </c>
      <c r="Y24" s="100">
        <f t="shared" si="9"/>
        <v>0.18151676387110485</v>
      </c>
      <c r="Z24" s="97">
        <f t="shared" si="9"/>
        <v>8.7643889839011795</v>
      </c>
      <c r="AA24" s="98">
        <f t="shared" si="9"/>
        <v>9.7278985211576234</v>
      </c>
      <c r="AC24" s="74" t="s">
        <v>37</v>
      </c>
      <c r="AD24" s="99">
        <v>22.727272727272727</v>
      </c>
      <c r="AE24" s="100">
        <v>8.3831653947250935</v>
      </c>
      <c r="AF24" s="97">
        <v>22.205536705940361</v>
      </c>
      <c r="AG24" s="97">
        <v>21.471535926852791</v>
      </c>
      <c r="AH24" s="99"/>
      <c r="AI24" s="100"/>
      <c r="AJ24" s="97"/>
      <c r="AK24" s="97"/>
      <c r="AL24" s="99">
        <v>19.607843137254903</v>
      </c>
      <c r="AM24" s="100">
        <v>0.46882442266959096</v>
      </c>
      <c r="AN24" s="97">
        <v>15.147644605448788</v>
      </c>
      <c r="AO24" s="98">
        <v>13.631852641276696</v>
      </c>
    </row>
    <row r="25" spans="1:41">
      <c r="A25" s="74" t="s">
        <v>38</v>
      </c>
      <c r="B25" s="99">
        <f t="shared" si="8"/>
        <v>24.03846153846154</v>
      </c>
      <c r="C25" s="100">
        <f t="shared" si="8"/>
        <v>14.895320675522775</v>
      </c>
      <c r="D25" s="97">
        <f t="shared" si="8"/>
        <v>33.956716144445018</v>
      </c>
      <c r="E25" s="97">
        <f t="shared" si="8"/>
        <v>30.860779362755071</v>
      </c>
      <c r="F25" s="99">
        <f t="shared" si="8"/>
        <v>3.9215686274509802</v>
      </c>
      <c r="G25" s="100">
        <f t="shared" si="8"/>
        <v>1.4934876745120659E-2</v>
      </c>
      <c r="H25" s="97">
        <f t="shared" si="8"/>
        <v>2.8439524073829188</v>
      </c>
      <c r="I25" s="97">
        <f t="shared" si="8"/>
        <v>2.2083139474891671</v>
      </c>
      <c r="J25" s="99">
        <f t="shared" si="8"/>
        <v>17.419354838709676</v>
      </c>
      <c r="K25" s="100">
        <f t="shared" si="8"/>
        <v>0.18696253590083353</v>
      </c>
      <c r="L25" s="97">
        <f t="shared" si="8"/>
        <v>11.025715478286122</v>
      </c>
      <c r="M25" s="98">
        <f t="shared" si="8"/>
        <v>10.036882497578421</v>
      </c>
      <c r="O25" s="74" t="s">
        <v>38</v>
      </c>
      <c r="P25" s="99">
        <f t="shared" si="9"/>
        <v>26.804123711340207</v>
      </c>
      <c r="Q25" s="100">
        <f t="shared" si="9"/>
        <v>15.56083517613266</v>
      </c>
      <c r="R25" s="97">
        <f t="shared" si="9"/>
        <v>23.758238600650103</v>
      </c>
      <c r="S25" s="97">
        <f t="shared" si="9"/>
        <v>27.579241852007279</v>
      </c>
      <c r="T25" s="99">
        <f t="shared" si="9"/>
        <v>5.5555555555555554</v>
      </c>
      <c r="U25" s="100">
        <f t="shared" si="9"/>
        <v>3.1608158290688262E-2</v>
      </c>
      <c r="V25" s="97">
        <f t="shared" si="9"/>
        <v>4.0750488156889384</v>
      </c>
      <c r="W25" s="97">
        <f t="shared" si="9"/>
        <v>3.1658980431260129</v>
      </c>
      <c r="X25" s="99">
        <f t="shared" si="9"/>
        <v>21.05263157894737</v>
      </c>
      <c r="Y25" s="100">
        <f t="shared" si="9"/>
        <v>0.38709679636130762</v>
      </c>
      <c r="Z25" s="97">
        <f t="shared" si="9"/>
        <v>16.116567787299491</v>
      </c>
      <c r="AA25" s="98">
        <f t="shared" si="9"/>
        <v>17.755374995820375</v>
      </c>
      <c r="AC25" s="74" t="s">
        <v>38</v>
      </c>
      <c r="AD25" s="99">
        <v>11.363636363636363</v>
      </c>
      <c r="AE25" s="100">
        <v>7.9783119468149977</v>
      </c>
      <c r="AF25" s="97">
        <v>2.8227377168568255</v>
      </c>
      <c r="AG25" s="97">
        <v>2.5786893637641835</v>
      </c>
      <c r="AH25" s="99"/>
      <c r="AI25" s="100"/>
      <c r="AJ25" s="97"/>
      <c r="AK25" s="97"/>
      <c r="AL25" s="99">
        <v>9.8039215686274517</v>
      </c>
      <c r="AM25" s="100">
        <v>0.44618319169713822</v>
      </c>
      <c r="AN25" s="97">
        <v>1.9255480430655239</v>
      </c>
      <c r="AO25" s="98">
        <v>1.637158773094505</v>
      </c>
    </row>
    <row r="26" spans="1:41">
      <c r="A26" s="74" t="s">
        <v>39</v>
      </c>
      <c r="B26" s="99">
        <f t="shared" si="8"/>
        <v>18.26923076923077</v>
      </c>
      <c r="C26" s="100">
        <f t="shared" si="8"/>
        <v>23.777831250592566</v>
      </c>
      <c r="D26" s="97">
        <f t="shared" si="8"/>
        <v>30.233588746837427</v>
      </c>
      <c r="E26" s="97">
        <f t="shared" si="8"/>
        <v>31.372103193490421</v>
      </c>
      <c r="F26" s="99">
        <f t="shared" si="8"/>
        <v>9.8039215686274517</v>
      </c>
      <c r="G26" s="100">
        <f t="shared" si="8"/>
        <v>8.3029816926200692E-2</v>
      </c>
      <c r="H26" s="97">
        <f t="shared" si="8"/>
        <v>1.6989845550599254</v>
      </c>
      <c r="I26" s="97">
        <f t="shared" si="8"/>
        <v>2.2759781631503953</v>
      </c>
      <c r="J26" s="99">
        <f t="shared" si="8"/>
        <v>15.483870967741936</v>
      </c>
      <c r="K26" s="100">
        <f t="shared" si="8"/>
        <v>0.35695828087287407</v>
      </c>
      <c r="L26" s="97">
        <f t="shared" si="8"/>
        <v>9.2027657296335938</v>
      </c>
      <c r="M26" s="98">
        <f t="shared" si="8"/>
        <v>10.225765591237613</v>
      </c>
      <c r="O26" s="74" t="s">
        <v>39</v>
      </c>
      <c r="P26" s="99">
        <f t="shared" si="9"/>
        <v>27.835051546391753</v>
      </c>
      <c r="Q26" s="100">
        <f t="shared" si="9"/>
        <v>34.847274620865576</v>
      </c>
      <c r="R26" s="97">
        <f t="shared" si="9"/>
        <v>42.890110087459355</v>
      </c>
      <c r="S26" s="97">
        <f t="shared" si="9"/>
        <v>38.189956637291928</v>
      </c>
      <c r="T26" s="99">
        <f t="shared" si="9"/>
        <v>5.5555555555555554</v>
      </c>
      <c r="U26" s="100">
        <f t="shared" si="9"/>
        <v>6.0667921410075008E-2</v>
      </c>
      <c r="V26" s="97">
        <f t="shared" si="9"/>
        <v>3.9901519653620858</v>
      </c>
      <c r="W26" s="97">
        <f t="shared" si="9"/>
        <v>3.8223440940629025</v>
      </c>
      <c r="X26" s="99">
        <f t="shared" si="9"/>
        <v>21.804511278195488</v>
      </c>
      <c r="Y26" s="100">
        <f t="shared" si="9"/>
        <v>0.85698852542209625</v>
      </c>
      <c r="Z26" s="97">
        <f t="shared" si="9"/>
        <v>27.787848824434189</v>
      </c>
      <c r="AA26" s="98">
        <f t="shared" si="9"/>
        <v>24.360517604574181</v>
      </c>
      <c r="AC26" s="74" t="s">
        <v>39</v>
      </c>
      <c r="AD26" s="99">
        <v>29.545454545454547</v>
      </c>
      <c r="AE26" s="100">
        <v>47.652978193729609</v>
      </c>
      <c r="AF26" s="97">
        <v>50.80927890342285</v>
      </c>
      <c r="AG26" s="97">
        <v>55.678639731887877</v>
      </c>
      <c r="AH26" s="99"/>
      <c r="AI26" s="100"/>
      <c r="AJ26" s="97"/>
      <c r="AK26" s="97"/>
      <c r="AL26" s="99">
        <v>25.490196078431371</v>
      </c>
      <c r="AM26" s="100">
        <v>2.6649694880431865</v>
      </c>
      <c r="AN26" s="97">
        <v>34.659864775179422</v>
      </c>
      <c r="AO26" s="98">
        <v>35.349264937428295</v>
      </c>
    </row>
    <row r="27" spans="1:41">
      <c r="A27" s="74" t="s">
        <v>40</v>
      </c>
      <c r="B27" s="99">
        <f t="shared" si="8"/>
        <v>8.6538461538461533</v>
      </c>
      <c r="C27" s="100">
        <f t="shared" si="8"/>
        <v>23.899907655059746</v>
      </c>
      <c r="D27" s="97">
        <f t="shared" si="8"/>
        <v>7.981087739264435</v>
      </c>
      <c r="E27" s="97">
        <f t="shared" si="8"/>
        <v>9.6210691991163255</v>
      </c>
      <c r="F27" s="99">
        <f t="shared" si="8"/>
        <v>13.725490196078431</v>
      </c>
      <c r="G27" s="100">
        <f t="shared" si="8"/>
        <v>0.23022092203339911</v>
      </c>
      <c r="H27" s="97">
        <f t="shared" si="8"/>
        <v>2.5115423857407597</v>
      </c>
      <c r="I27" s="97">
        <f t="shared" si="8"/>
        <v>1.8043790842994123</v>
      </c>
      <c r="J27" s="99">
        <f t="shared" si="8"/>
        <v>10.32258064516129</v>
      </c>
      <c r="K27" s="100">
        <f t="shared" si="8"/>
        <v>0.50385904248898805</v>
      </c>
      <c r="L27" s="97">
        <f t="shared" si="8"/>
        <v>3.9498756873491465</v>
      </c>
      <c r="M27" s="98">
        <f t="shared" si="8"/>
        <v>3.9400938827211087</v>
      </c>
      <c r="O27" s="74" t="s">
        <v>40</v>
      </c>
      <c r="P27" s="99">
        <f t="shared" si="9"/>
        <v>6.1855670103092786</v>
      </c>
      <c r="Q27" s="100">
        <f t="shared" si="9"/>
        <v>16.475285653194721</v>
      </c>
      <c r="R27" s="97">
        <f t="shared" si="9"/>
        <v>6.1957868649318435</v>
      </c>
      <c r="S27" s="97">
        <f t="shared" si="9"/>
        <v>6.3729192894111062</v>
      </c>
      <c r="T27" s="99">
        <f t="shared" si="9"/>
        <v>8.3333333333333339</v>
      </c>
      <c r="U27" s="100">
        <f t="shared" si="9"/>
        <v>0.21985700159683003</v>
      </c>
      <c r="V27" s="97">
        <f t="shared" si="9"/>
        <v>9.6782409372612275</v>
      </c>
      <c r="W27" s="97">
        <f t="shared" si="9"/>
        <v>9.231791931530184</v>
      </c>
      <c r="X27" s="99">
        <f t="shared" si="9"/>
        <v>6.7669172932330826</v>
      </c>
      <c r="Y27" s="100">
        <f t="shared" si="9"/>
        <v>0.59196954692644865</v>
      </c>
      <c r="Z27" s="97">
        <f t="shared" si="9"/>
        <v>7.5477916941331582</v>
      </c>
      <c r="AA27" s="98">
        <f t="shared" si="9"/>
        <v>7.5233222991272948</v>
      </c>
      <c r="AC27" s="74" t="s">
        <v>40</v>
      </c>
      <c r="AD27" s="99">
        <v>4.5454545454545459</v>
      </c>
      <c r="AE27" s="100">
        <v>13.503751803892014</v>
      </c>
      <c r="AF27" s="97">
        <v>5.8336579481707727</v>
      </c>
      <c r="AG27" s="97">
        <v>8.4728364809394598</v>
      </c>
      <c r="AH27" s="99"/>
      <c r="AI27" s="100"/>
      <c r="AJ27" s="97"/>
      <c r="AK27" s="97"/>
      <c r="AL27" s="99">
        <v>3.9215686274509802</v>
      </c>
      <c r="AM27" s="100">
        <v>0.75519071200917509</v>
      </c>
      <c r="AN27" s="97">
        <v>3.9794659556687493</v>
      </c>
      <c r="AO27" s="98">
        <v>5.3792359687390885</v>
      </c>
    </row>
    <row r="28" spans="1:41">
      <c r="A28" s="74" t="s">
        <v>41</v>
      </c>
      <c r="B28" s="99">
        <f t="shared" si="8"/>
        <v>2.8846153846153846</v>
      </c>
      <c r="C28" s="100">
        <f t="shared" si="8"/>
        <v>26.890892391509187</v>
      </c>
      <c r="D28" s="97">
        <f t="shared" si="8"/>
        <v>4.1440926826012046</v>
      </c>
      <c r="E28" s="97">
        <f t="shared" si="8"/>
        <v>4.799626357835808</v>
      </c>
      <c r="F28" s="99">
        <f t="shared" si="8"/>
        <v>25.490196078431371</v>
      </c>
      <c r="G28" s="100">
        <f t="shared" si="8"/>
        <v>1.3059181388214252</v>
      </c>
      <c r="H28" s="97">
        <f t="shared" si="8"/>
        <v>12.804351957107425</v>
      </c>
      <c r="I28" s="97">
        <f t="shared" si="8"/>
        <v>14.69475390622628</v>
      </c>
      <c r="J28" s="99">
        <f t="shared" si="8"/>
        <v>10.32258064516129</v>
      </c>
      <c r="K28" s="100">
        <f t="shared" si="8"/>
        <v>1.6016983215241216</v>
      </c>
      <c r="L28" s="97">
        <f t="shared" si="8"/>
        <v>10.526952555517246</v>
      </c>
      <c r="M28" s="98">
        <f t="shared" si="8"/>
        <v>11.991158135260665</v>
      </c>
      <c r="O28" s="74" t="s">
        <v>41</v>
      </c>
      <c r="P28" s="99">
        <f t="shared" si="9"/>
        <v>3.0927835051546393</v>
      </c>
      <c r="Q28" s="100">
        <f t="shared" si="9"/>
        <v>24.210805362366049</v>
      </c>
      <c r="R28" s="97">
        <f t="shared" si="9"/>
        <v>8.1622757394536904</v>
      </c>
      <c r="S28" s="97">
        <f t="shared" si="9"/>
        <v>6.526786963211638</v>
      </c>
      <c r="T28" s="99">
        <f t="shared" si="9"/>
        <v>22.222222222222221</v>
      </c>
      <c r="U28" s="100">
        <f t="shared" si="9"/>
        <v>2.2419128792967999</v>
      </c>
      <c r="V28" s="97">
        <f t="shared" si="9"/>
        <v>14.984294082689534</v>
      </c>
      <c r="W28" s="97">
        <f t="shared" si="9"/>
        <v>15.468029415430637</v>
      </c>
      <c r="X28" s="99">
        <f t="shared" si="9"/>
        <v>8.2706766917293226</v>
      </c>
      <c r="Y28" s="100">
        <f t="shared" si="9"/>
        <v>2.74481567412061</v>
      </c>
      <c r="Z28" s="97">
        <f t="shared" si="9"/>
        <v>10.810810810810811</v>
      </c>
      <c r="AA28" s="98">
        <f t="shared" si="9"/>
        <v>10.124719965225532</v>
      </c>
      <c r="AC28" s="74" t="s">
        <v>41</v>
      </c>
      <c r="AD28" s="99">
        <v>2.2727272727272729</v>
      </c>
      <c r="AE28" s="100">
        <v>20.412171039029925</v>
      </c>
      <c r="AF28" s="97">
        <v>2.4463726879425822</v>
      </c>
      <c r="AG28" s="97">
        <v>1.8419209741172737</v>
      </c>
      <c r="AH28" s="99">
        <v>42.857142857142854</v>
      </c>
      <c r="AI28" s="100">
        <v>4.8855102118943607</v>
      </c>
      <c r="AJ28" s="97">
        <v>54.523424878836828</v>
      </c>
      <c r="AK28" s="97">
        <v>49.91764275256223</v>
      </c>
      <c r="AL28" s="99">
        <v>7.8431372549019605</v>
      </c>
      <c r="AM28" s="100">
        <v>5.753831121183433</v>
      </c>
      <c r="AN28" s="97">
        <v>18.998740691579833</v>
      </c>
      <c r="AO28" s="98">
        <v>19.395319750640002</v>
      </c>
    </row>
    <row r="29" spans="1:41" ht="15.75" thickBot="1">
      <c r="A29" s="74" t="s">
        <v>42</v>
      </c>
      <c r="B29" s="99" t="str">
        <f t="shared" si="8"/>
        <v/>
      </c>
      <c r="C29" s="100" t="str">
        <f t="shared" si="8"/>
        <v/>
      </c>
      <c r="D29" s="97" t="str">
        <f t="shared" si="8"/>
        <v/>
      </c>
      <c r="E29" s="97" t="str">
        <f t="shared" si="8"/>
        <v/>
      </c>
      <c r="F29" s="99">
        <f t="shared" si="8"/>
        <v>45.098039215686278</v>
      </c>
      <c r="G29" s="100">
        <f t="shared" si="8"/>
        <v>98.362854978213051</v>
      </c>
      <c r="H29" s="97">
        <f t="shared" si="8"/>
        <v>79.978657128572806</v>
      </c>
      <c r="I29" s="97">
        <f t="shared" si="8"/>
        <v>78.637245204976338</v>
      </c>
      <c r="J29" s="99">
        <f t="shared" si="8"/>
        <v>14.838709677419354</v>
      </c>
      <c r="K29" s="100">
        <f t="shared" si="8"/>
        <v>97.225711632698122</v>
      </c>
      <c r="L29" s="97">
        <f t="shared" si="8"/>
        <v>58.946567890692201</v>
      </c>
      <c r="M29" s="98">
        <f t="shared" si="8"/>
        <v>57.151587487391701</v>
      </c>
      <c r="O29" s="74" t="s">
        <v>42</v>
      </c>
      <c r="P29" s="99"/>
      <c r="Q29" s="100"/>
      <c r="R29" s="97"/>
      <c r="S29" s="97"/>
      <c r="T29" s="99">
        <f t="shared" si="9"/>
        <v>47.222222222222221</v>
      </c>
      <c r="U29" s="100">
        <f t="shared" si="9"/>
        <v>97.41200901281556</v>
      </c>
      <c r="V29" s="97">
        <f t="shared" si="9"/>
        <v>63.672637745139653</v>
      </c>
      <c r="W29" s="97">
        <f t="shared" si="9"/>
        <v>64.627529186920938</v>
      </c>
      <c r="X29" s="99">
        <f t="shared" si="9"/>
        <v>12.781954887218046</v>
      </c>
      <c r="Y29" s="100">
        <f t="shared" si="9"/>
        <v>95.18209361677539</v>
      </c>
      <c r="Z29" s="97">
        <f t="shared" si="9"/>
        <v>24.71984179301252</v>
      </c>
      <c r="AA29" s="98">
        <f t="shared" si="9"/>
        <v>26.00595178386331</v>
      </c>
      <c r="AC29" s="74" t="s">
        <v>42</v>
      </c>
      <c r="AD29" s="99"/>
      <c r="AE29" s="100"/>
      <c r="AF29" s="97"/>
      <c r="AG29" s="97"/>
      <c r="AH29" s="99">
        <v>57.142857142857146</v>
      </c>
      <c r="AI29" s="100">
        <v>95.114489788105644</v>
      </c>
      <c r="AJ29" s="97">
        <v>45.476575121163165</v>
      </c>
      <c r="AK29" s="97">
        <v>50.08235724743777</v>
      </c>
      <c r="AL29" s="99">
        <v>7.8431372549019605</v>
      </c>
      <c r="AM29" s="100">
        <v>89.795258487900128</v>
      </c>
      <c r="AN29" s="97">
        <v>14.454447309945198</v>
      </c>
      <c r="AO29" s="98">
        <v>18.286061153359643</v>
      </c>
    </row>
    <row r="30" spans="1:41" ht="15.75" thickBot="1">
      <c r="A30" s="81" t="s">
        <v>3</v>
      </c>
      <c r="B30" s="101">
        <f t="shared" si="8"/>
        <v>100</v>
      </c>
      <c r="C30" s="102">
        <f t="shared" si="8"/>
        <v>100</v>
      </c>
      <c r="D30" s="103">
        <f t="shared" si="8"/>
        <v>100</v>
      </c>
      <c r="E30" s="103">
        <f t="shared" si="8"/>
        <v>100</v>
      </c>
      <c r="F30" s="101">
        <f t="shared" si="8"/>
        <v>100</v>
      </c>
      <c r="G30" s="102">
        <f t="shared" si="8"/>
        <v>100</v>
      </c>
      <c r="H30" s="103">
        <f t="shared" si="8"/>
        <v>100</v>
      </c>
      <c r="I30" s="103">
        <f t="shared" si="8"/>
        <v>99.999999999999986</v>
      </c>
      <c r="J30" s="101">
        <f t="shared" si="8"/>
        <v>100</v>
      </c>
      <c r="K30" s="102">
        <f t="shared" si="8"/>
        <v>100.00000000000001</v>
      </c>
      <c r="L30" s="103">
        <f t="shared" si="8"/>
        <v>100</v>
      </c>
      <c r="M30" s="104">
        <f t="shared" si="8"/>
        <v>100</v>
      </c>
      <c r="O30" s="81" t="s">
        <v>3</v>
      </c>
      <c r="P30" s="101">
        <f t="shared" si="9"/>
        <v>100</v>
      </c>
      <c r="Q30" s="102">
        <f t="shared" si="9"/>
        <v>100</v>
      </c>
      <c r="R30" s="103">
        <f t="shared" si="9"/>
        <v>100</v>
      </c>
      <c r="S30" s="103">
        <f t="shared" si="9"/>
        <v>100</v>
      </c>
      <c r="T30" s="101">
        <f t="shared" si="9"/>
        <v>100</v>
      </c>
      <c r="U30" s="102">
        <f t="shared" si="9"/>
        <v>99.999999999999986</v>
      </c>
      <c r="V30" s="103">
        <f t="shared" si="9"/>
        <v>100</v>
      </c>
      <c r="W30" s="103">
        <f t="shared" si="9"/>
        <v>100</v>
      </c>
      <c r="X30" s="101">
        <f t="shared" si="9"/>
        <v>100</v>
      </c>
      <c r="Y30" s="102">
        <f t="shared" si="9"/>
        <v>100</v>
      </c>
      <c r="Z30" s="103">
        <f t="shared" si="9"/>
        <v>100</v>
      </c>
      <c r="AA30" s="104">
        <f t="shared" si="9"/>
        <v>100</v>
      </c>
      <c r="AC30" s="81" t="s">
        <v>3</v>
      </c>
      <c r="AD30" s="101">
        <v>100</v>
      </c>
      <c r="AE30" s="102">
        <v>100</v>
      </c>
      <c r="AF30" s="103">
        <v>100</v>
      </c>
      <c r="AG30" s="103">
        <v>100</v>
      </c>
      <c r="AH30" s="101">
        <v>100</v>
      </c>
      <c r="AI30" s="102">
        <v>100</v>
      </c>
      <c r="AJ30" s="103">
        <v>100</v>
      </c>
      <c r="AK30" s="103">
        <v>100</v>
      </c>
      <c r="AL30" s="101">
        <v>100</v>
      </c>
      <c r="AM30" s="102">
        <v>100</v>
      </c>
      <c r="AN30" s="103">
        <v>100</v>
      </c>
      <c r="AO30" s="104">
        <v>100</v>
      </c>
    </row>
    <row r="31" spans="1:41" ht="15.75" thickBot="1">
      <c r="A31" s="250" t="s">
        <v>46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2"/>
      <c r="O31" s="323" t="s">
        <v>46</v>
      </c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5"/>
      <c r="AC31" s="323" t="s">
        <v>46</v>
      </c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5"/>
    </row>
    <row r="32" spans="1:41">
      <c r="A32" s="74" t="s">
        <v>33</v>
      </c>
      <c r="B32" s="95">
        <f>IF(B7=0,"",B7*100/$J7)</f>
        <v>100</v>
      </c>
      <c r="C32" s="96">
        <f>IF(C7=0,"",C7*100/$K7)</f>
        <v>100</v>
      </c>
      <c r="D32" s="97">
        <f>IF(D7=0,"",D7*100/$L7)</f>
        <v>100</v>
      </c>
      <c r="E32" s="97">
        <f>IF(E7=0,"",E7*100/$M7)</f>
        <v>100</v>
      </c>
      <c r="F32" s="95" t="str">
        <f t="shared" ref="F32:F42" si="10">IF(F7=0,"",F7*100/$J7)</f>
        <v/>
      </c>
      <c r="G32" s="96" t="str">
        <f t="shared" ref="G32:G42" si="11">IF(G7=0,"",G7*100/$K7)</f>
        <v/>
      </c>
      <c r="H32" s="97" t="str">
        <f t="shared" ref="H32:H42" si="12">IF(H7=0,"",H7*100/$L7)</f>
        <v/>
      </c>
      <c r="I32" s="97" t="str">
        <f t="shared" ref="I32:I42" si="13">IF(I7=0,"",I7*100/$M7)</f>
        <v/>
      </c>
      <c r="J32" s="75">
        <f t="shared" ref="J32:J42" si="14">IF(J7=0,"",J7*100/$J7)</f>
        <v>100</v>
      </c>
      <c r="K32" s="76">
        <f t="shared" ref="K32:K42" si="15">IF(K7=0,"",K7*100/$K7)</f>
        <v>100</v>
      </c>
      <c r="L32" s="77">
        <f t="shared" ref="L32:L42" si="16">IF(L7=0,"",L7*100/$L7)</f>
        <v>100</v>
      </c>
      <c r="M32" s="78">
        <f t="shared" ref="M32:M42" si="17">IF(M7=0,"",M7*100/$M7)</f>
        <v>100</v>
      </c>
      <c r="O32" s="74" t="s">
        <v>33</v>
      </c>
      <c r="P32" s="95"/>
      <c r="Q32" s="96"/>
      <c r="R32" s="97"/>
      <c r="S32" s="97"/>
      <c r="T32" s="95"/>
      <c r="U32" s="96"/>
      <c r="V32" s="97"/>
      <c r="W32" s="97"/>
      <c r="X32" s="75"/>
      <c r="Y32" s="76"/>
      <c r="Z32" s="77"/>
      <c r="AA32" s="78"/>
      <c r="AC32" s="74" t="s">
        <v>33</v>
      </c>
      <c r="AD32" s="95">
        <v>100</v>
      </c>
      <c r="AE32" s="96">
        <v>100</v>
      </c>
      <c r="AF32" s="97">
        <v>100</v>
      </c>
      <c r="AG32" s="97">
        <v>100</v>
      </c>
      <c r="AH32" s="95"/>
      <c r="AI32" s="96"/>
      <c r="AJ32" s="97"/>
      <c r="AK32" s="97"/>
      <c r="AL32" s="75">
        <v>100</v>
      </c>
      <c r="AM32" s="76">
        <v>100</v>
      </c>
      <c r="AN32" s="77">
        <v>100</v>
      </c>
      <c r="AO32" s="78">
        <v>100</v>
      </c>
    </row>
    <row r="33" spans="1:41">
      <c r="A33" s="74" t="s">
        <v>34</v>
      </c>
      <c r="B33" s="99">
        <f t="shared" ref="B33:B42" si="18">IF(B8=0,"",B8*100/$J8)</f>
        <v>100</v>
      </c>
      <c r="C33" s="100">
        <f t="shared" ref="C33:C42" si="19">IF(C8=0,"",C8*100/$K8)</f>
        <v>100</v>
      </c>
      <c r="D33" s="97">
        <f t="shared" ref="D33:D42" si="20">IF(D8=0,"",D8*100/$L8)</f>
        <v>99.999999999999986</v>
      </c>
      <c r="E33" s="97">
        <f t="shared" ref="E33:E42" si="21">IF(E8=0,"",E8*100/$M8)</f>
        <v>100</v>
      </c>
      <c r="F33" s="99" t="str">
        <f t="shared" si="10"/>
        <v/>
      </c>
      <c r="G33" s="100" t="str">
        <f t="shared" si="11"/>
        <v/>
      </c>
      <c r="H33" s="97" t="str">
        <f t="shared" si="12"/>
        <v/>
      </c>
      <c r="I33" s="97" t="str">
        <f t="shared" si="13"/>
        <v/>
      </c>
      <c r="J33" s="79">
        <f t="shared" si="14"/>
        <v>100</v>
      </c>
      <c r="K33" s="80">
        <f t="shared" si="15"/>
        <v>100</v>
      </c>
      <c r="L33" s="77">
        <f t="shared" si="16"/>
        <v>99.999999999999986</v>
      </c>
      <c r="M33" s="78">
        <f t="shared" si="17"/>
        <v>100</v>
      </c>
      <c r="O33" s="74" t="s">
        <v>34</v>
      </c>
      <c r="P33" s="99"/>
      <c r="Q33" s="100"/>
      <c r="R33" s="97"/>
      <c r="S33" s="97"/>
      <c r="T33" s="99"/>
      <c r="U33" s="100"/>
      <c r="V33" s="97"/>
      <c r="W33" s="97"/>
      <c r="X33" s="79"/>
      <c r="Y33" s="80"/>
      <c r="Z33" s="77"/>
      <c r="AA33" s="78"/>
      <c r="AC33" s="74" t="s">
        <v>34</v>
      </c>
      <c r="AD33" s="99"/>
      <c r="AE33" s="100"/>
      <c r="AF33" s="97"/>
      <c r="AG33" s="97"/>
      <c r="AH33" s="99"/>
      <c r="AI33" s="100"/>
      <c r="AJ33" s="97"/>
      <c r="AK33" s="97"/>
      <c r="AL33" s="79"/>
      <c r="AM33" s="80"/>
      <c r="AN33" s="77"/>
      <c r="AO33" s="78"/>
    </row>
    <row r="34" spans="1:41">
      <c r="A34" s="74" t="s">
        <v>35</v>
      </c>
      <c r="B34" s="99">
        <f t="shared" si="18"/>
        <v>100</v>
      </c>
      <c r="C34" s="100">
        <f t="shared" si="19"/>
        <v>100</v>
      </c>
      <c r="D34" s="97">
        <f t="shared" si="20"/>
        <v>100</v>
      </c>
      <c r="E34" s="97">
        <f t="shared" si="21"/>
        <v>100</v>
      </c>
      <c r="F34" s="99" t="str">
        <f t="shared" si="10"/>
        <v/>
      </c>
      <c r="G34" s="100" t="str">
        <f t="shared" si="11"/>
        <v/>
      </c>
      <c r="H34" s="97" t="str">
        <f t="shared" si="12"/>
        <v/>
      </c>
      <c r="I34" s="97" t="str">
        <f t="shared" si="13"/>
        <v/>
      </c>
      <c r="J34" s="79">
        <f t="shared" si="14"/>
        <v>100</v>
      </c>
      <c r="K34" s="80">
        <f t="shared" si="15"/>
        <v>100</v>
      </c>
      <c r="L34" s="77">
        <f t="shared" si="16"/>
        <v>100</v>
      </c>
      <c r="M34" s="78">
        <f t="shared" si="17"/>
        <v>100</v>
      </c>
      <c r="O34" s="74" t="s">
        <v>35</v>
      </c>
      <c r="P34" s="99"/>
      <c r="Q34" s="100"/>
      <c r="R34" s="97"/>
      <c r="S34" s="97"/>
      <c r="T34" s="99"/>
      <c r="U34" s="100"/>
      <c r="V34" s="97"/>
      <c r="W34" s="97"/>
      <c r="X34" s="79"/>
      <c r="Y34" s="80"/>
      <c r="Z34" s="77"/>
      <c r="AA34" s="78"/>
      <c r="AC34" s="74" t="s">
        <v>35</v>
      </c>
      <c r="AD34" s="99">
        <v>100</v>
      </c>
      <c r="AE34" s="100">
        <v>100</v>
      </c>
      <c r="AF34" s="97">
        <v>99.999999999999986</v>
      </c>
      <c r="AG34" s="97">
        <v>100</v>
      </c>
      <c r="AH34" s="99"/>
      <c r="AI34" s="100"/>
      <c r="AJ34" s="97"/>
      <c r="AK34" s="97"/>
      <c r="AL34" s="79">
        <v>100</v>
      </c>
      <c r="AM34" s="80">
        <v>100</v>
      </c>
      <c r="AN34" s="77">
        <v>99.999999999999986</v>
      </c>
      <c r="AO34" s="78">
        <v>100</v>
      </c>
    </row>
    <row r="35" spans="1:41" ht="15" customHeight="1">
      <c r="A35" s="74" t="s">
        <v>36</v>
      </c>
      <c r="B35" s="99">
        <f t="shared" si="18"/>
        <v>100</v>
      </c>
      <c r="C35" s="100">
        <f t="shared" si="19"/>
        <v>100</v>
      </c>
      <c r="D35" s="97">
        <f t="shared" si="20"/>
        <v>100</v>
      </c>
      <c r="E35" s="97">
        <f t="shared" si="21"/>
        <v>100</v>
      </c>
      <c r="F35" s="99" t="str">
        <f t="shared" si="10"/>
        <v/>
      </c>
      <c r="G35" s="100" t="str">
        <f t="shared" si="11"/>
        <v/>
      </c>
      <c r="H35" s="97" t="str">
        <f t="shared" si="12"/>
        <v/>
      </c>
      <c r="I35" s="97" t="str">
        <f t="shared" si="13"/>
        <v/>
      </c>
      <c r="J35" s="79">
        <f t="shared" si="14"/>
        <v>100</v>
      </c>
      <c r="K35" s="80">
        <f t="shared" si="15"/>
        <v>100</v>
      </c>
      <c r="L35" s="77">
        <f t="shared" si="16"/>
        <v>100</v>
      </c>
      <c r="M35" s="78">
        <f t="shared" si="17"/>
        <v>100</v>
      </c>
      <c r="O35" s="74" t="s">
        <v>36</v>
      </c>
      <c r="P35" s="99">
        <f t="shared" ref="P35:P42" si="22">P10*100/$X10</f>
        <v>100</v>
      </c>
      <c r="Q35" s="100">
        <f t="shared" ref="Q35:Q42" si="23">Q10*100/$Y10</f>
        <v>100</v>
      </c>
      <c r="R35" s="97">
        <f t="shared" ref="R35:R42" si="24">R10*100/$Z10</f>
        <v>100</v>
      </c>
      <c r="S35" s="97">
        <f t="shared" ref="S35:S42" si="25">S10*100/$AA10</f>
        <v>100</v>
      </c>
      <c r="T35" s="99"/>
      <c r="U35" s="100"/>
      <c r="V35" s="97">
        <f t="shared" ref="V35:V42" si="26">V10*100/$Z10</f>
        <v>0</v>
      </c>
      <c r="W35" s="97">
        <f t="shared" ref="W35:W42" si="27">W10*100/$AA10</f>
        <v>0</v>
      </c>
      <c r="X35" s="79">
        <f t="shared" ref="X35:X42" si="28">X10*100/$X10</f>
        <v>100</v>
      </c>
      <c r="Y35" s="80">
        <f t="shared" ref="Y35:Y42" si="29">Y10*100/$Y10</f>
        <v>100</v>
      </c>
      <c r="Z35" s="77">
        <f t="shared" ref="Z35:Z42" si="30">Z10*100/$Z10</f>
        <v>100</v>
      </c>
      <c r="AA35" s="78">
        <f t="shared" ref="AA35:AA42" si="31">AA10*100/$AA10</f>
        <v>100</v>
      </c>
      <c r="AC35" s="74" t="s">
        <v>36</v>
      </c>
      <c r="AD35" s="99">
        <v>100</v>
      </c>
      <c r="AE35" s="100">
        <v>100</v>
      </c>
      <c r="AF35" s="97">
        <v>100</v>
      </c>
      <c r="AG35" s="97">
        <v>100</v>
      </c>
      <c r="AH35" s="99"/>
      <c r="AI35" s="100"/>
      <c r="AJ35" s="97"/>
      <c r="AK35" s="97"/>
      <c r="AL35" s="79">
        <v>100</v>
      </c>
      <c r="AM35" s="80">
        <v>100</v>
      </c>
      <c r="AN35" s="77">
        <v>100</v>
      </c>
      <c r="AO35" s="78">
        <v>100</v>
      </c>
    </row>
    <row r="36" spans="1:41" ht="15" customHeight="1">
      <c r="A36" s="74" t="s">
        <v>37</v>
      </c>
      <c r="B36" s="99">
        <f t="shared" si="18"/>
        <v>96.666666666666671</v>
      </c>
      <c r="C36" s="100">
        <f t="shared" si="19"/>
        <v>97.154808792021171</v>
      </c>
      <c r="D36" s="97">
        <f t="shared" si="20"/>
        <v>97.470508732443449</v>
      </c>
      <c r="E36" s="97">
        <f t="shared" si="21"/>
        <v>94.50865707760272</v>
      </c>
      <c r="F36" s="99">
        <f t="shared" si="10"/>
        <v>3.3333333333333335</v>
      </c>
      <c r="G36" s="100">
        <f t="shared" si="11"/>
        <v>2.8451912079788313</v>
      </c>
      <c r="H36" s="97">
        <f t="shared" si="12"/>
        <v>2.5294912675565571</v>
      </c>
      <c r="I36" s="97">
        <f t="shared" si="13"/>
        <v>5.4913429223972789</v>
      </c>
      <c r="J36" s="79">
        <f t="shared" si="14"/>
        <v>100</v>
      </c>
      <c r="K36" s="80">
        <f t="shared" si="15"/>
        <v>100</v>
      </c>
      <c r="L36" s="77">
        <f t="shared" si="16"/>
        <v>100</v>
      </c>
      <c r="M36" s="78">
        <f t="shared" si="17"/>
        <v>100</v>
      </c>
      <c r="O36" s="74" t="s">
        <v>37</v>
      </c>
      <c r="P36" s="99">
        <f t="shared" si="22"/>
        <v>83.333333333333329</v>
      </c>
      <c r="Q36" s="100">
        <f t="shared" si="23"/>
        <v>81.727323481164717</v>
      </c>
      <c r="R36" s="97">
        <f t="shared" si="24"/>
        <v>84.054849019154418</v>
      </c>
      <c r="S36" s="97">
        <f t="shared" si="25"/>
        <v>84.759338879579616</v>
      </c>
      <c r="T36" s="99">
        <f t="shared" ref="T36:T42" si="32">T11*100/$X11</f>
        <v>16.666666666666668</v>
      </c>
      <c r="U36" s="100">
        <f t="shared" ref="U36:U42" si="33">U11*100/$Y11</f>
        <v>18.272676518835269</v>
      </c>
      <c r="V36" s="97">
        <f t="shared" si="26"/>
        <v>15.945150980845588</v>
      </c>
      <c r="W36" s="97">
        <f t="shared" si="27"/>
        <v>15.240661120420377</v>
      </c>
      <c r="X36" s="79">
        <f t="shared" si="28"/>
        <v>100</v>
      </c>
      <c r="Y36" s="80">
        <f t="shared" si="29"/>
        <v>100</v>
      </c>
      <c r="Z36" s="77">
        <f t="shared" si="30"/>
        <v>100</v>
      </c>
      <c r="AA36" s="78">
        <f t="shared" si="31"/>
        <v>99.999999999999986</v>
      </c>
      <c r="AC36" s="74" t="s">
        <v>37</v>
      </c>
      <c r="AD36" s="99">
        <v>100</v>
      </c>
      <c r="AE36" s="100">
        <v>100</v>
      </c>
      <c r="AF36" s="97">
        <v>100.00000000000001</v>
      </c>
      <c r="AG36" s="97">
        <v>100</v>
      </c>
      <c r="AH36" s="99"/>
      <c r="AI36" s="100"/>
      <c r="AJ36" s="97"/>
      <c r="AK36" s="97"/>
      <c r="AL36" s="79">
        <v>100</v>
      </c>
      <c r="AM36" s="80">
        <v>100</v>
      </c>
      <c r="AN36" s="77">
        <v>100.00000000000001</v>
      </c>
      <c r="AO36" s="78">
        <v>100</v>
      </c>
    </row>
    <row r="37" spans="1:41" ht="15" customHeight="1">
      <c r="A37" s="74" t="s">
        <v>38</v>
      </c>
      <c r="B37" s="99">
        <f t="shared" si="18"/>
        <v>92.592592592592595</v>
      </c>
      <c r="C37" s="100">
        <f t="shared" si="19"/>
        <v>92.104183299923989</v>
      </c>
      <c r="D37" s="97">
        <f t="shared" si="20"/>
        <v>80.989218994321462</v>
      </c>
      <c r="E37" s="97">
        <f t="shared" si="21"/>
        <v>84.009502245647894</v>
      </c>
      <c r="F37" s="99">
        <f t="shared" si="10"/>
        <v>7.4074074074074074</v>
      </c>
      <c r="G37" s="100">
        <f t="shared" si="11"/>
        <v>7.8958167000760122</v>
      </c>
      <c r="H37" s="97">
        <f t="shared" si="12"/>
        <v>19.010781005678542</v>
      </c>
      <c r="I37" s="97">
        <f t="shared" si="13"/>
        <v>15.990497754352102</v>
      </c>
      <c r="J37" s="79">
        <f t="shared" si="14"/>
        <v>100</v>
      </c>
      <c r="K37" s="80">
        <f t="shared" si="15"/>
        <v>100</v>
      </c>
      <c r="L37" s="77">
        <f t="shared" si="16"/>
        <v>100</v>
      </c>
      <c r="M37" s="78">
        <f t="shared" si="17"/>
        <v>100</v>
      </c>
      <c r="O37" s="74" t="s">
        <v>38</v>
      </c>
      <c r="P37" s="99">
        <f t="shared" si="22"/>
        <v>92.857142857142861</v>
      </c>
      <c r="Q37" s="100">
        <f t="shared" si="23"/>
        <v>92.021479458742064</v>
      </c>
      <c r="R37" s="97">
        <f t="shared" si="24"/>
        <v>90.183580675287857</v>
      </c>
      <c r="S37" s="97">
        <f t="shared" si="25"/>
        <v>92.824993879587964</v>
      </c>
      <c r="T37" s="99">
        <f t="shared" si="32"/>
        <v>7.1428571428571432</v>
      </c>
      <c r="U37" s="100">
        <f t="shared" si="33"/>
        <v>7.978520541257951</v>
      </c>
      <c r="V37" s="97">
        <f t="shared" si="26"/>
        <v>9.8164193247121556</v>
      </c>
      <c r="W37" s="97">
        <f t="shared" si="27"/>
        <v>7.1750061204120446</v>
      </c>
      <c r="X37" s="79">
        <f t="shared" si="28"/>
        <v>100</v>
      </c>
      <c r="Y37" s="80">
        <f t="shared" si="29"/>
        <v>100.00000000000001</v>
      </c>
      <c r="Z37" s="77">
        <f t="shared" si="30"/>
        <v>99.999999999999986</v>
      </c>
      <c r="AA37" s="78">
        <f t="shared" si="31"/>
        <v>100</v>
      </c>
      <c r="AC37" s="74" t="s">
        <v>38</v>
      </c>
      <c r="AD37" s="99">
        <v>100</v>
      </c>
      <c r="AE37" s="100">
        <v>100</v>
      </c>
      <c r="AF37" s="97">
        <v>100</v>
      </c>
      <c r="AG37" s="97">
        <v>100</v>
      </c>
      <c r="AH37" s="99"/>
      <c r="AI37" s="100"/>
      <c r="AJ37" s="97"/>
      <c r="AK37" s="97"/>
      <c r="AL37" s="79">
        <v>100</v>
      </c>
      <c r="AM37" s="80">
        <v>100</v>
      </c>
      <c r="AN37" s="77">
        <v>100</v>
      </c>
      <c r="AO37" s="78">
        <v>100</v>
      </c>
    </row>
    <row r="38" spans="1:41" ht="15" customHeight="1">
      <c r="A38" s="74" t="s">
        <v>39</v>
      </c>
      <c r="B38" s="99">
        <f t="shared" si="18"/>
        <v>79.166666666666671</v>
      </c>
      <c r="C38" s="100">
        <f t="shared" si="19"/>
        <v>77.008536119250863</v>
      </c>
      <c r="D38" s="97">
        <f t="shared" si="20"/>
        <v>86.393216328140397</v>
      </c>
      <c r="E38" s="97">
        <f t="shared" si="21"/>
        <v>83.823958029728942</v>
      </c>
      <c r="F38" s="99">
        <f t="shared" si="10"/>
        <v>20.833333333333332</v>
      </c>
      <c r="G38" s="100">
        <f t="shared" si="11"/>
        <v>22.991463880749137</v>
      </c>
      <c r="H38" s="97">
        <f t="shared" si="12"/>
        <v>13.606783671859596</v>
      </c>
      <c r="I38" s="97">
        <f t="shared" si="13"/>
        <v>16.176041970271058</v>
      </c>
      <c r="J38" s="79">
        <f t="shared" si="14"/>
        <v>100</v>
      </c>
      <c r="K38" s="80">
        <f t="shared" si="15"/>
        <v>100</v>
      </c>
      <c r="L38" s="77">
        <f t="shared" si="16"/>
        <v>100</v>
      </c>
      <c r="M38" s="78">
        <f t="shared" si="17"/>
        <v>100</v>
      </c>
      <c r="O38" s="74" t="s">
        <v>39</v>
      </c>
      <c r="P38" s="99">
        <f t="shared" si="22"/>
        <v>93.103448275862064</v>
      </c>
      <c r="Q38" s="100">
        <f t="shared" si="23"/>
        <v>93.082855288922573</v>
      </c>
      <c r="R38" s="97">
        <f t="shared" si="24"/>
        <v>94.42522486903232</v>
      </c>
      <c r="S38" s="97">
        <f t="shared" si="25"/>
        <v>93.686088806533519</v>
      </c>
      <c r="T38" s="99">
        <f t="shared" si="32"/>
        <v>6.8965517241379306</v>
      </c>
      <c r="U38" s="100">
        <f t="shared" si="33"/>
        <v>6.917144711077424</v>
      </c>
      <c r="V38" s="97">
        <f t="shared" si="26"/>
        <v>5.5747751309676792</v>
      </c>
      <c r="W38" s="97">
        <f t="shared" si="27"/>
        <v>6.3139111934664749</v>
      </c>
      <c r="X38" s="79">
        <f t="shared" si="28"/>
        <v>100</v>
      </c>
      <c r="Y38" s="80">
        <f t="shared" si="29"/>
        <v>100</v>
      </c>
      <c r="Z38" s="77">
        <f t="shared" si="30"/>
        <v>100</v>
      </c>
      <c r="AA38" s="78">
        <f t="shared" si="31"/>
        <v>100</v>
      </c>
      <c r="AC38" s="74" t="s">
        <v>39</v>
      </c>
      <c r="AD38" s="99">
        <v>100</v>
      </c>
      <c r="AE38" s="100">
        <v>100</v>
      </c>
      <c r="AF38" s="97">
        <v>100</v>
      </c>
      <c r="AG38" s="97">
        <v>100</v>
      </c>
      <c r="AH38" s="99"/>
      <c r="AI38" s="100"/>
      <c r="AJ38" s="97"/>
      <c r="AK38" s="97"/>
      <c r="AL38" s="79">
        <v>100</v>
      </c>
      <c r="AM38" s="80">
        <v>100</v>
      </c>
      <c r="AN38" s="77">
        <v>100</v>
      </c>
      <c r="AO38" s="78">
        <v>100</v>
      </c>
    </row>
    <row r="39" spans="1:41">
      <c r="A39" s="74" t="s">
        <v>40</v>
      </c>
      <c r="B39" s="99">
        <f t="shared" si="18"/>
        <v>56.25</v>
      </c>
      <c r="C39" s="100">
        <f t="shared" si="19"/>
        <v>54.836692786508017</v>
      </c>
      <c r="D39" s="97">
        <f t="shared" si="20"/>
        <v>53.13576843556168</v>
      </c>
      <c r="E39" s="97">
        <f t="shared" si="21"/>
        <v>66.717095310136159</v>
      </c>
      <c r="F39" s="99">
        <f t="shared" si="10"/>
        <v>43.75</v>
      </c>
      <c r="G39" s="100">
        <f t="shared" si="11"/>
        <v>45.16330721349199</v>
      </c>
      <c r="H39" s="97">
        <f t="shared" si="12"/>
        <v>46.86423156443832</v>
      </c>
      <c r="I39" s="97">
        <f t="shared" si="13"/>
        <v>33.282904689863841</v>
      </c>
      <c r="J39" s="79">
        <f t="shared" si="14"/>
        <v>100</v>
      </c>
      <c r="K39" s="80">
        <f t="shared" si="15"/>
        <v>100</v>
      </c>
      <c r="L39" s="77">
        <f t="shared" si="16"/>
        <v>100</v>
      </c>
      <c r="M39" s="78">
        <f t="shared" si="17"/>
        <v>100</v>
      </c>
      <c r="O39" s="74" t="s">
        <v>40</v>
      </c>
      <c r="P39" s="99">
        <f t="shared" si="22"/>
        <v>66.666666666666671</v>
      </c>
      <c r="Q39" s="100">
        <f t="shared" si="23"/>
        <v>63.710274080786078</v>
      </c>
      <c r="R39" s="97">
        <f t="shared" si="24"/>
        <v>50.218340611353703</v>
      </c>
      <c r="S39" s="97">
        <f t="shared" si="25"/>
        <v>50.62222222222222</v>
      </c>
      <c r="T39" s="99">
        <f t="shared" si="32"/>
        <v>33.333333333333336</v>
      </c>
      <c r="U39" s="100">
        <f t="shared" si="33"/>
        <v>36.289725919213915</v>
      </c>
      <c r="V39" s="97">
        <f t="shared" si="26"/>
        <v>49.781659388646283</v>
      </c>
      <c r="W39" s="97">
        <f t="shared" si="27"/>
        <v>49.37777777777778</v>
      </c>
      <c r="X39" s="79">
        <f t="shared" si="28"/>
        <v>100</v>
      </c>
      <c r="Y39" s="80">
        <f t="shared" si="29"/>
        <v>100</v>
      </c>
      <c r="Z39" s="77">
        <f t="shared" si="30"/>
        <v>100</v>
      </c>
      <c r="AA39" s="78">
        <f t="shared" si="31"/>
        <v>100</v>
      </c>
      <c r="AC39" s="74" t="s">
        <v>40</v>
      </c>
      <c r="AD39" s="99">
        <v>100</v>
      </c>
      <c r="AE39" s="100">
        <v>100</v>
      </c>
      <c r="AF39" s="97">
        <v>100</v>
      </c>
      <c r="AG39" s="97">
        <v>100</v>
      </c>
      <c r="AH39" s="99"/>
      <c r="AI39" s="100"/>
      <c r="AJ39" s="97"/>
      <c r="AK39" s="97"/>
      <c r="AL39" s="79">
        <v>100</v>
      </c>
      <c r="AM39" s="80">
        <v>100</v>
      </c>
      <c r="AN39" s="77">
        <v>100</v>
      </c>
      <c r="AO39" s="78">
        <v>100</v>
      </c>
    </row>
    <row r="40" spans="1:41">
      <c r="A40" s="74" t="s">
        <v>41</v>
      </c>
      <c r="B40" s="99">
        <f t="shared" si="18"/>
        <v>18.75</v>
      </c>
      <c r="C40" s="100">
        <f t="shared" si="19"/>
        <v>19.409242356385533</v>
      </c>
      <c r="D40" s="97">
        <f t="shared" si="20"/>
        <v>10.352258361107918</v>
      </c>
      <c r="E40" s="97">
        <f t="shared" si="21"/>
        <v>10.936205468102729</v>
      </c>
      <c r="F40" s="99">
        <f t="shared" si="10"/>
        <v>81.25</v>
      </c>
      <c r="G40" s="100">
        <f t="shared" si="11"/>
        <v>80.590757643614452</v>
      </c>
      <c r="H40" s="97">
        <f t="shared" si="12"/>
        <v>89.647741638892072</v>
      </c>
      <c r="I40" s="97">
        <f t="shared" si="13"/>
        <v>89.063794531897273</v>
      </c>
      <c r="J40" s="79">
        <f t="shared" si="14"/>
        <v>100</v>
      </c>
      <c r="K40" s="80">
        <f t="shared" si="15"/>
        <v>100</v>
      </c>
      <c r="L40" s="77">
        <f t="shared" si="16"/>
        <v>100</v>
      </c>
      <c r="M40" s="78">
        <f t="shared" si="17"/>
        <v>100</v>
      </c>
      <c r="O40" s="74" t="s">
        <v>41</v>
      </c>
      <c r="P40" s="99">
        <f t="shared" si="22"/>
        <v>27.272727272727273</v>
      </c>
      <c r="Q40" s="100">
        <f t="shared" si="23"/>
        <v>20.191655922804248</v>
      </c>
      <c r="R40" s="97">
        <f t="shared" si="24"/>
        <v>46.189024390243901</v>
      </c>
      <c r="S40" s="97">
        <f t="shared" si="25"/>
        <v>38.523778071334213</v>
      </c>
      <c r="T40" s="99">
        <f t="shared" si="32"/>
        <v>72.727272727272734</v>
      </c>
      <c r="U40" s="100">
        <f t="shared" si="33"/>
        <v>79.80834407719577</v>
      </c>
      <c r="V40" s="97">
        <f t="shared" si="26"/>
        <v>53.810975609756092</v>
      </c>
      <c r="W40" s="97">
        <f t="shared" si="27"/>
        <v>61.476221928665787</v>
      </c>
      <c r="X40" s="79">
        <f t="shared" si="28"/>
        <v>100</v>
      </c>
      <c r="Y40" s="80">
        <f t="shared" si="29"/>
        <v>100.00000000000001</v>
      </c>
      <c r="Z40" s="77">
        <f t="shared" si="30"/>
        <v>100</v>
      </c>
      <c r="AA40" s="78">
        <f t="shared" si="31"/>
        <v>100</v>
      </c>
      <c r="AC40" s="74" t="s">
        <v>41</v>
      </c>
      <c r="AD40" s="99">
        <v>25</v>
      </c>
      <c r="AE40" s="100">
        <v>19.839662535808351</v>
      </c>
      <c r="AF40" s="97">
        <v>8.7837837837837842</v>
      </c>
      <c r="AG40" s="97">
        <v>6.0292850990525411</v>
      </c>
      <c r="AH40" s="99">
        <v>75</v>
      </c>
      <c r="AI40" s="100">
        <v>80.160337464191642</v>
      </c>
      <c r="AJ40" s="97">
        <v>91.21621621621621</v>
      </c>
      <c r="AK40" s="97">
        <v>93.970714900947456</v>
      </c>
      <c r="AL40" s="79">
        <v>100</v>
      </c>
      <c r="AM40" s="80">
        <v>100</v>
      </c>
      <c r="AN40" s="77">
        <v>100</v>
      </c>
      <c r="AO40" s="78">
        <v>100</v>
      </c>
    </row>
    <row r="41" spans="1:41" ht="15.75" thickBot="1">
      <c r="A41" s="74" t="s">
        <v>42</v>
      </c>
      <c r="B41" s="99" t="str">
        <f t="shared" si="18"/>
        <v/>
      </c>
      <c r="C41" s="100" t="str">
        <f t="shared" si="19"/>
        <v/>
      </c>
      <c r="D41" s="97" t="str">
        <f t="shared" si="20"/>
        <v/>
      </c>
      <c r="E41" s="97" t="str">
        <f t="shared" si="21"/>
        <v/>
      </c>
      <c r="F41" s="99">
        <f t="shared" si="10"/>
        <v>100</v>
      </c>
      <c r="G41" s="100">
        <f t="shared" si="11"/>
        <v>100</v>
      </c>
      <c r="H41" s="97">
        <f t="shared" si="12"/>
        <v>100</v>
      </c>
      <c r="I41" s="97">
        <f t="shared" si="13"/>
        <v>100</v>
      </c>
      <c r="J41" s="79">
        <f t="shared" si="14"/>
        <v>100</v>
      </c>
      <c r="K41" s="80">
        <f t="shared" si="15"/>
        <v>100</v>
      </c>
      <c r="L41" s="77">
        <f t="shared" si="16"/>
        <v>100</v>
      </c>
      <c r="M41" s="78">
        <f t="shared" si="17"/>
        <v>100</v>
      </c>
      <c r="O41" s="74" t="s">
        <v>42</v>
      </c>
      <c r="P41" s="99"/>
      <c r="Q41" s="100"/>
      <c r="R41" s="97"/>
      <c r="S41" s="97"/>
      <c r="T41" s="99">
        <f t="shared" si="32"/>
        <v>100</v>
      </c>
      <c r="U41" s="100">
        <f t="shared" si="33"/>
        <v>100.00000000000001</v>
      </c>
      <c r="V41" s="97">
        <f t="shared" si="26"/>
        <v>100</v>
      </c>
      <c r="W41" s="97">
        <f t="shared" si="27"/>
        <v>100</v>
      </c>
      <c r="X41" s="79">
        <f t="shared" si="28"/>
        <v>100</v>
      </c>
      <c r="Y41" s="80">
        <f t="shared" si="29"/>
        <v>100.00000000000001</v>
      </c>
      <c r="Z41" s="77">
        <f t="shared" si="30"/>
        <v>100</v>
      </c>
      <c r="AA41" s="78">
        <f t="shared" si="31"/>
        <v>100</v>
      </c>
      <c r="AC41" s="74" t="s">
        <v>42</v>
      </c>
      <c r="AD41" s="99"/>
      <c r="AE41" s="100"/>
      <c r="AF41" s="97"/>
      <c r="AG41" s="97"/>
      <c r="AH41" s="99">
        <v>100</v>
      </c>
      <c r="AI41" s="100">
        <v>100</v>
      </c>
      <c r="AJ41" s="97">
        <v>100</v>
      </c>
      <c r="AK41" s="97">
        <v>100</v>
      </c>
      <c r="AL41" s="79">
        <v>100</v>
      </c>
      <c r="AM41" s="80">
        <v>100</v>
      </c>
      <c r="AN41" s="77">
        <v>100</v>
      </c>
      <c r="AO41" s="78">
        <v>100</v>
      </c>
    </row>
    <row r="42" spans="1:41" ht="15.75" thickBot="1">
      <c r="A42" s="81" t="s">
        <v>3</v>
      </c>
      <c r="B42" s="101">
        <f t="shared" si="18"/>
        <v>67.096774193548384</v>
      </c>
      <c r="C42" s="102">
        <f t="shared" si="19"/>
        <v>1.1560698861036522</v>
      </c>
      <c r="D42" s="103">
        <f t="shared" si="20"/>
        <v>26.297127249923271</v>
      </c>
      <c r="E42" s="103">
        <f t="shared" si="21"/>
        <v>27.32249541750857</v>
      </c>
      <c r="F42" s="101">
        <f t="shared" si="10"/>
        <v>32.903225806451616</v>
      </c>
      <c r="G42" s="102">
        <f t="shared" si="11"/>
        <v>98.843930113896349</v>
      </c>
      <c r="H42" s="103">
        <f t="shared" si="12"/>
        <v>73.70287275007675</v>
      </c>
      <c r="I42" s="103">
        <f t="shared" si="13"/>
        <v>72.677504582491423</v>
      </c>
      <c r="J42" s="82">
        <f t="shared" si="14"/>
        <v>100</v>
      </c>
      <c r="K42" s="83">
        <f t="shared" si="15"/>
        <v>100.00000000000001</v>
      </c>
      <c r="L42" s="84">
        <f t="shared" si="16"/>
        <v>100</v>
      </c>
      <c r="M42" s="85">
        <f t="shared" si="17"/>
        <v>100</v>
      </c>
      <c r="O42" s="81" t="s">
        <v>3</v>
      </c>
      <c r="P42" s="101">
        <f t="shared" si="22"/>
        <v>72.932330827067673</v>
      </c>
      <c r="Q42" s="102">
        <f t="shared" si="23"/>
        <v>2.2891586146701846</v>
      </c>
      <c r="R42" s="103">
        <f t="shared" si="24"/>
        <v>61.176664469347415</v>
      </c>
      <c r="S42" s="103">
        <f t="shared" si="25"/>
        <v>59.760256796067807</v>
      </c>
      <c r="T42" s="101">
        <f t="shared" si="32"/>
        <v>27.06766917293233</v>
      </c>
      <c r="U42" s="102">
        <f t="shared" si="33"/>
        <v>97.7108413853298</v>
      </c>
      <c r="V42" s="103">
        <f t="shared" si="26"/>
        <v>38.823335530652599</v>
      </c>
      <c r="W42" s="103">
        <f t="shared" si="27"/>
        <v>40.239743203932193</v>
      </c>
      <c r="X42" s="82">
        <f t="shared" si="28"/>
        <v>100</v>
      </c>
      <c r="Y42" s="83">
        <f t="shared" si="29"/>
        <v>100</v>
      </c>
      <c r="Z42" s="84">
        <f t="shared" si="30"/>
        <v>100</v>
      </c>
      <c r="AA42" s="85">
        <f t="shared" si="31"/>
        <v>100</v>
      </c>
      <c r="AC42" s="81" t="s">
        <v>3</v>
      </c>
      <c r="AD42" s="101">
        <v>86.274509803921575</v>
      </c>
      <c r="AE42" s="102">
        <v>5.5924510682395407</v>
      </c>
      <c r="AF42" s="103">
        <v>68.215620302465069</v>
      </c>
      <c r="AG42" s="103">
        <v>63.488018219639287</v>
      </c>
      <c r="AH42" s="101">
        <v>13.725490196078431</v>
      </c>
      <c r="AI42" s="102">
        <v>94.407548931760431</v>
      </c>
      <c r="AJ42" s="103">
        <v>31.784379697534913</v>
      </c>
      <c r="AK42" s="103">
        <v>36.511981780360721</v>
      </c>
      <c r="AL42" s="82">
        <v>100</v>
      </c>
      <c r="AM42" s="83">
        <v>100</v>
      </c>
      <c r="AN42" s="84">
        <v>100</v>
      </c>
      <c r="AO42" s="85">
        <v>100</v>
      </c>
    </row>
    <row r="43" spans="1:41" ht="15.75" thickBot="1">
      <c r="A43" s="250" t="s">
        <v>47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2"/>
      <c r="O43" s="323" t="s">
        <v>47</v>
      </c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5"/>
      <c r="AC43" s="323" t="s">
        <v>47</v>
      </c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5"/>
    </row>
    <row r="44" spans="1:41" ht="15" customHeight="1">
      <c r="A44" s="74" t="s">
        <v>33</v>
      </c>
      <c r="B44" s="95">
        <f>IF(B7=0,"",B7*100/$J$17)</f>
        <v>0.64516129032258063</v>
      </c>
      <c r="C44" s="96">
        <f>IF(C7=0,"",C7*100/$K$17)</f>
        <v>1.205171925484923E-4</v>
      </c>
      <c r="D44" s="97">
        <f>IF(D7=0,"",D7*100/$L$17)</f>
        <v>1.9055223853510699E-2</v>
      </c>
      <c r="E44" s="97">
        <f>IF(E7=0,"",E7*100/$M$17)</f>
        <v>1.8627524029505998E-2</v>
      </c>
      <c r="F44" s="95" t="str">
        <f t="shared" ref="F44:F54" si="34">IF(F7=0,"",F7*100/$J$17)</f>
        <v/>
      </c>
      <c r="G44" s="96" t="str">
        <f t="shared" ref="G44:G54" si="35">IF(G7=0,"",G7*100/$K$17)</f>
        <v/>
      </c>
      <c r="H44" s="97" t="str">
        <f t="shared" ref="H44:H54" si="36">IF(H7=0,"",H7*100/$L$17)</f>
        <v/>
      </c>
      <c r="I44" s="97" t="str">
        <f t="shared" ref="I44:I54" si="37">IF(I7=0,"",I7*100/$M$17)</f>
        <v/>
      </c>
      <c r="J44" s="95">
        <f t="shared" ref="J44:J54" si="38">IF(J7=0,"",J7*100/$J$17)</f>
        <v>0.64516129032258063</v>
      </c>
      <c r="K44" s="96">
        <f t="shared" ref="K44:K54" si="39">IF(K7=0,"",K7*100/$K$17)</f>
        <v>1.205171925484923E-4</v>
      </c>
      <c r="L44" s="97">
        <f t="shared" ref="L44:L54" si="40">IF(L7=0,"",L7*100/$L$17)</f>
        <v>1.9055223853510699E-2</v>
      </c>
      <c r="M44" s="98">
        <f t="shared" ref="M44:M54" si="41">IF(M7=0,"",M7*100/$M$17)</f>
        <v>1.8627524029505998E-2</v>
      </c>
      <c r="O44" s="74" t="s">
        <v>33</v>
      </c>
      <c r="P44" s="95"/>
      <c r="Q44" s="96"/>
      <c r="R44" s="97"/>
      <c r="S44" s="97"/>
      <c r="T44" s="95"/>
      <c r="U44" s="96"/>
      <c r="V44" s="97"/>
      <c r="W44" s="97"/>
      <c r="X44" s="95"/>
      <c r="Y44" s="96"/>
      <c r="Z44" s="97"/>
      <c r="AA44" s="98"/>
      <c r="AC44" s="74" t="s">
        <v>33</v>
      </c>
      <c r="AD44" s="95">
        <v>5.882352941176471</v>
      </c>
      <c r="AE44" s="96">
        <v>7.3689659738343316E-3</v>
      </c>
      <c r="AF44" s="97">
        <v>0.1798076762614586</v>
      </c>
      <c r="AG44" s="97">
        <v>0.1403980587840902</v>
      </c>
      <c r="AH44" s="95"/>
      <c r="AI44" s="96"/>
      <c r="AJ44" s="97"/>
      <c r="AK44" s="97"/>
      <c r="AL44" s="95">
        <v>5.882352941176471</v>
      </c>
      <c r="AM44" s="96">
        <v>7.3689659738343316E-3</v>
      </c>
      <c r="AN44" s="97">
        <v>0.1798076762614586</v>
      </c>
      <c r="AO44" s="98">
        <v>0.1403980587840902</v>
      </c>
    </row>
    <row r="45" spans="1:41" ht="15" customHeight="1">
      <c r="A45" s="74" t="s">
        <v>34</v>
      </c>
      <c r="B45" s="99">
        <f t="shared" ref="B45:B54" si="42">IF(B8=0,"",B8*100/$J$17)</f>
        <v>1.2903225806451613</v>
      </c>
      <c r="C45" s="100">
        <f t="shared" ref="C45:C54" si="43">IF(C8=0,"",C8*100/$K$17)</f>
        <v>4.7297313302049806E-4</v>
      </c>
      <c r="D45" s="97">
        <f t="shared" ref="D45:D54" si="44">IF(D8=0,"",D8*100/$L$17)</f>
        <v>3.0851314810445892E-2</v>
      </c>
      <c r="E45" s="97">
        <f t="shared" ref="E45:E54" si="45">IF(E8=0,"",E8*100/$M$17)</f>
        <v>2.2353028835407199E-2</v>
      </c>
      <c r="F45" s="99" t="str">
        <f t="shared" si="34"/>
        <v/>
      </c>
      <c r="G45" s="100" t="str">
        <f t="shared" si="35"/>
        <v/>
      </c>
      <c r="H45" s="97" t="str">
        <f t="shared" si="36"/>
        <v/>
      </c>
      <c r="I45" s="97" t="str">
        <f t="shared" si="37"/>
        <v/>
      </c>
      <c r="J45" s="99">
        <f t="shared" si="38"/>
        <v>1.2903225806451613</v>
      </c>
      <c r="K45" s="100">
        <f t="shared" si="39"/>
        <v>4.7297313302049806E-4</v>
      </c>
      <c r="L45" s="97">
        <f t="shared" si="40"/>
        <v>3.0851314810445892E-2</v>
      </c>
      <c r="M45" s="98">
        <f t="shared" si="41"/>
        <v>2.2353028835407199E-2</v>
      </c>
      <c r="O45" s="74" t="s">
        <v>34</v>
      </c>
      <c r="P45" s="99"/>
      <c r="Q45" s="100"/>
      <c r="R45" s="97"/>
      <c r="S45" s="97"/>
      <c r="T45" s="99"/>
      <c r="U45" s="100"/>
      <c r="V45" s="97"/>
      <c r="W45" s="97"/>
      <c r="X45" s="99"/>
      <c r="Y45" s="100"/>
      <c r="Z45" s="97"/>
      <c r="AA45" s="98"/>
      <c r="AC45" s="74" t="s">
        <v>34</v>
      </c>
      <c r="AD45" s="99"/>
      <c r="AE45" s="100"/>
      <c r="AF45" s="97"/>
      <c r="AG45" s="97"/>
      <c r="AH45" s="99"/>
      <c r="AI45" s="100"/>
      <c r="AJ45" s="97"/>
      <c r="AK45" s="97"/>
      <c r="AL45" s="99"/>
      <c r="AM45" s="100"/>
      <c r="AN45" s="97"/>
      <c r="AO45" s="98"/>
    </row>
    <row r="46" spans="1:41">
      <c r="A46" s="74" t="s">
        <v>35</v>
      </c>
      <c r="B46" s="99">
        <f t="shared" si="42"/>
        <v>3.870967741935484</v>
      </c>
      <c r="C46" s="100">
        <f t="shared" si="43"/>
        <v>3.5949808093482154E-3</v>
      </c>
      <c r="D46" s="97">
        <f t="shared" si="44"/>
        <v>0.17351690306123213</v>
      </c>
      <c r="E46" s="97">
        <f t="shared" si="45"/>
        <v>0.25503943370185883</v>
      </c>
      <c r="F46" s="99" t="str">
        <f t="shared" si="34"/>
        <v/>
      </c>
      <c r="G46" s="100" t="str">
        <f t="shared" si="35"/>
        <v/>
      </c>
      <c r="H46" s="97" t="str">
        <f t="shared" si="36"/>
        <v/>
      </c>
      <c r="I46" s="97" t="str">
        <f t="shared" si="37"/>
        <v/>
      </c>
      <c r="J46" s="99">
        <f t="shared" si="38"/>
        <v>3.870967741935484</v>
      </c>
      <c r="K46" s="100">
        <f t="shared" si="39"/>
        <v>3.5949808093482154E-3</v>
      </c>
      <c r="L46" s="97">
        <f t="shared" si="40"/>
        <v>0.17351690306123213</v>
      </c>
      <c r="M46" s="98">
        <f t="shared" si="41"/>
        <v>0.25503943370185883</v>
      </c>
      <c r="O46" s="74" t="s">
        <v>35</v>
      </c>
      <c r="P46" s="99"/>
      <c r="Q46" s="100"/>
      <c r="R46" s="97"/>
      <c r="S46" s="97"/>
      <c r="T46" s="99"/>
      <c r="U46" s="100"/>
      <c r="V46" s="97"/>
      <c r="W46" s="97"/>
      <c r="X46" s="99"/>
      <c r="Y46" s="100"/>
      <c r="Z46" s="97"/>
      <c r="AA46" s="98"/>
      <c r="AC46" s="74" t="s">
        <v>35</v>
      </c>
      <c r="AD46" s="99">
        <v>13.725490196078431</v>
      </c>
      <c r="AE46" s="100">
        <v>5.0593189081804317E-2</v>
      </c>
      <c r="AF46" s="97">
        <v>4.4413792572262603</v>
      </c>
      <c r="AG46" s="97">
        <v>4.3430815223879291</v>
      </c>
      <c r="AH46" s="99"/>
      <c r="AI46" s="100"/>
      <c r="AJ46" s="97"/>
      <c r="AK46" s="97"/>
      <c r="AL46" s="99">
        <v>13.725490196078431</v>
      </c>
      <c r="AM46" s="100">
        <v>5.0593189081804317E-2</v>
      </c>
      <c r="AN46" s="97">
        <v>4.4413792572262603</v>
      </c>
      <c r="AO46" s="98">
        <v>4.3430815223879291</v>
      </c>
    </row>
    <row r="47" spans="1:41">
      <c r="A47" s="74" t="s">
        <v>36</v>
      </c>
      <c r="B47" s="99">
        <f t="shared" si="42"/>
        <v>6.4516129032258061</v>
      </c>
      <c r="C47" s="100">
        <f t="shared" si="43"/>
        <v>1.4965966219858668E-2</v>
      </c>
      <c r="D47" s="97">
        <f t="shared" si="44"/>
        <v>1.3895299624192579</v>
      </c>
      <c r="E47" s="97">
        <f t="shared" si="45"/>
        <v>1.3380928642959486</v>
      </c>
      <c r="F47" s="99" t="str">
        <f t="shared" si="34"/>
        <v/>
      </c>
      <c r="G47" s="100" t="str">
        <f t="shared" si="35"/>
        <v/>
      </c>
      <c r="H47" s="97" t="str">
        <f t="shared" si="36"/>
        <v/>
      </c>
      <c r="I47" s="97" t="str">
        <f t="shared" si="37"/>
        <v/>
      </c>
      <c r="J47" s="99">
        <f t="shared" si="38"/>
        <v>6.4516129032258061</v>
      </c>
      <c r="K47" s="100">
        <f t="shared" si="39"/>
        <v>1.4965966219858668E-2</v>
      </c>
      <c r="L47" s="97">
        <f t="shared" si="40"/>
        <v>1.3895299624192579</v>
      </c>
      <c r="M47" s="98">
        <f t="shared" si="41"/>
        <v>1.3380928642959486</v>
      </c>
      <c r="O47" s="74" t="s">
        <v>36</v>
      </c>
      <c r="P47" s="99">
        <f t="shared" ref="P47:P54" si="46">P10*100/$X$17</f>
        <v>11.278195488721805</v>
      </c>
      <c r="Q47" s="100">
        <f t="shared" ref="Q47:Q54" si="47">Q10*100/$Y$17</f>
        <v>5.5519076523052838E-2</v>
      </c>
      <c r="R47" s="97">
        <f t="shared" ref="R47:R54" si="48">R10*100/$Z$17</f>
        <v>4.2527501064086497</v>
      </c>
      <c r="S47" s="97">
        <f t="shared" ref="S47:S54" si="49">S10*100/$AA$17</f>
        <v>4.5022148302316891</v>
      </c>
      <c r="T47" s="99"/>
      <c r="U47" s="100"/>
      <c r="V47" s="97"/>
      <c r="W47" s="97"/>
      <c r="X47" s="99">
        <f t="shared" ref="X47:X54" si="50">X10*100/$X$17</f>
        <v>11.278195488721805</v>
      </c>
      <c r="Y47" s="100">
        <f t="shared" ref="Y47:Y54" si="51">Y10*100/$Y$17</f>
        <v>5.5519076523052838E-2</v>
      </c>
      <c r="Z47" s="97">
        <f t="shared" ref="Z47:Z54" si="52">Z10*100/$Z$17</f>
        <v>4.2527501064086497</v>
      </c>
      <c r="AA47" s="98">
        <f t="shared" ref="AA47:AA54" si="53">AA10*100/$AA$17</f>
        <v>4.5022148302316891</v>
      </c>
      <c r="AC47" s="74" t="s">
        <v>36</v>
      </c>
      <c r="AD47" s="99">
        <v>5.882352941176471</v>
      </c>
      <c r="AE47" s="100">
        <v>5.7780421441699759E-2</v>
      </c>
      <c r="AF47" s="97">
        <v>6.213101685624757</v>
      </c>
      <c r="AG47" s="97">
        <v>1.8376271942897506</v>
      </c>
      <c r="AH47" s="99"/>
      <c r="AI47" s="100"/>
      <c r="AJ47" s="97"/>
      <c r="AK47" s="97"/>
      <c r="AL47" s="99">
        <v>5.882352941176471</v>
      </c>
      <c r="AM47" s="100">
        <v>5.7780421441699759E-2</v>
      </c>
      <c r="AN47" s="97">
        <v>6.213101685624757</v>
      </c>
      <c r="AO47" s="98">
        <v>1.8376271942897506</v>
      </c>
    </row>
    <row r="48" spans="1:41">
      <c r="A48" s="74" t="s">
        <v>37</v>
      </c>
      <c r="B48" s="99">
        <f t="shared" si="42"/>
        <v>18.70967741935484</v>
      </c>
      <c r="C48" s="100">
        <f t="shared" si="43"/>
        <v>0.102649641074439</v>
      </c>
      <c r="D48" s="97">
        <f t="shared" si="44"/>
        <v>4.615393561583768</v>
      </c>
      <c r="E48" s="97">
        <f t="shared" si="45"/>
        <v>4.7447121993110795</v>
      </c>
      <c r="F48" s="99">
        <f t="shared" si="34"/>
        <v>0.64516129032258063</v>
      </c>
      <c r="G48" s="100">
        <f t="shared" si="35"/>
        <v>3.0061080858322041E-3</v>
      </c>
      <c r="H48" s="97">
        <f t="shared" si="36"/>
        <v>0.11977569279349583</v>
      </c>
      <c r="I48" s="97">
        <f t="shared" si="37"/>
        <v>0.27568735563668878</v>
      </c>
      <c r="J48" s="99">
        <f t="shared" si="38"/>
        <v>19.35483870967742</v>
      </c>
      <c r="K48" s="100">
        <f t="shared" si="39"/>
        <v>0.10565574916027121</v>
      </c>
      <c r="L48" s="97">
        <f t="shared" si="40"/>
        <v>4.7351692543772641</v>
      </c>
      <c r="M48" s="98">
        <f t="shared" si="41"/>
        <v>5.0203995549477689</v>
      </c>
      <c r="O48" s="74" t="s">
        <v>37</v>
      </c>
      <c r="P48" s="99">
        <f t="shared" si="46"/>
        <v>15.037593984962406</v>
      </c>
      <c r="Q48" s="100">
        <f t="shared" si="47"/>
        <v>0.14834879278147978</v>
      </c>
      <c r="R48" s="97">
        <f t="shared" si="48"/>
        <v>7.3668939278695378</v>
      </c>
      <c r="S48" s="97">
        <f t="shared" si="49"/>
        <v>8.2453024734096054</v>
      </c>
      <c r="T48" s="99">
        <f t="shared" ref="T48:T54" si="54">T11*100/$X$17</f>
        <v>3.007518796992481</v>
      </c>
      <c r="U48" s="100">
        <f t="shared" ref="U48:U54" si="55">U11*100/$Y$17</f>
        <v>3.3167971089625034E-2</v>
      </c>
      <c r="V48" s="97">
        <f t="shared" ref="V48:V54" si="56">V11*100/$Z$17</f>
        <v>1.3974950560316415</v>
      </c>
      <c r="W48" s="97">
        <f t="shared" ref="W48:W54" si="57">W11*100/$AA$17</f>
        <v>1.4825960477480189</v>
      </c>
      <c r="X48" s="99">
        <f t="shared" si="50"/>
        <v>18.045112781954888</v>
      </c>
      <c r="Y48" s="100">
        <f t="shared" si="51"/>
        <v>0.18151676387110485</v>
      </c>
      <c r="Z48" s="97">
        <f t="shared" si="52"/>
        <v>8.7643889839011795</v>
      </c>
      <c r="AA48" s="98">
        <f t="shared" si="53"/>
        <v>9.7278985211576234</v>
      </c>
      <c r="AC48" s="74" t="s">
        <v>37</v>
      </c>
      <c r="AD48" s="99">
        <v>19.607843137254903</v>
      </c>
      <c r="AE48" s="100">
        <v>0.46882442266959096</v>
      </c>
      <c r="AF48" s="97">
        <v>15.147644605448788</v>
      </c>
      <c r="AG48" s="97">
        <v>13.631852641276696</v>
      </c>
      <c r="AH48" s="99"/>
      <c r="AI48" s="100"/>
      <c r="AJ48" s="97"/>
      <c r="AK48" s="97"/>
      <c r="AL48" s="99">
        <v>19.607843137254903</v>
      </c>
      <c r="AM48" s="100">
        <v>0.46882442266959096</v>
      </c>
      <c r="AN48" s="97">
        <v>15.147644605448788</v>
      </c>
      <c r="AO48" s="98">
        <v>13.631852641276696</v>
      </c>
    </row>
    <row r="49" spans="1:41">
      <c r="A49" s="74" t="s">
        <v>38</v>
      </c>
      <c r="B49" s="99">
        <f t="shared" si="42"/>
        <v>16.129032258064516</v>
      </c>
      <c r="C49" s="100">
        <f t="shared" si="43"/>
        <v>0.17220031676828992</v>
      </c>
      <c r="D49" s="97">
        <f t="shared" si="44"/>
        <v>8.9296408543999437</v>
      </c>
      <c r="E49" s="97">
        <f t="shared" si="45"/>
        <v>8.4319350271961859</v>
      </c>
      <c r="F49" s="99">
        <f t="shared" si="34"/>
        <v>1.2903225806451613</v>
      </c>
      <c r="G49" s="100">
        <f t="shared" si="35"/>
        <v>1.4762219132543622E-2</v>
      </c>
      <c r="H49" s="97">
        <f t="shared" si="36"/>
        <v>2.0960746238861767</v>
      </c>
      <c r="I49" s="97">
        <f t="shared" si="37"/>
        <v>1.6049474703822368</v>
      </c>
      <c r="J49" s="99">
        <f t="shared" si="38"/>
        <v>17.419354838709676</v>
      </c>
      <c r="K49" s="100">
        <f t="shared" si="39"/>
        <v>0.18696253590083353</v>
      </c>
      <c r="L49" s="97">
        <f t="shared" si="40"/>
        <v>11.025715478286122</v>
      </c>
      <c r="M49" s="98">
        <f t="shared" si="41"/>
        <v>10.036882497578421</v>
      </c>
      <c r="O49" s="74" t="s">
        <v>38</v>
      </c>
      <c r="P49" s="99">
        <f t="shared" si="46"/>
        <v>19.548872180451127</v>
      </c>
      <c r="Q49" s="100">
        <f t="shared" si="47"/>
        <v>0.35621219894906919</v>
      </c>
      <c r="R49" s="97">
        <f t="shared" si="48"/>
        <v>14.534497912546694</v>
      </c>
      <c r="S49" s="97">
        <f t="shared" si="49"/>
        <v>16.481425753168157</v>
      </c>
      <c r="T49" s="99">
        <f t="shared" si="54"/>
        <v>1.5037593984962405</v>
      </c>
      <c r="U49" s="100">
        <f t="shared" si="55"/>
        <v>3.0884597412238386E-2</v>
      </c>
      <c r="V49" s="97">
        <f t="shared" si="56"/>
        <v>1.5820698747528017</v>
      </c>
      <c r="W49" s="97">
        <f t="shared" si="57"/>
        <v>1.2739492426522219</v>
      </c>
      <c r="X49" s="99">
        <f t="shared" si="50"/>
        <v>21.05263157894737</v>
      </c>
      <c r="Y49" s="100">
        <f t="shared" si="51"/>
        <v>0.38709679636130762</v>
      </c>
      <c r="Z49" s="97">
        <f t="shared" si="52"/>
        <v>16.116567787299491</v>
      </c>
      <c r="AA49" s="98">
        <f t="shared" si="53"/>
        <v>17.755374995820375</v>
      </c>
      <c r="AC49" s="74" t="s">
        <v>38</v>
      </c>
      <c r="AD49" s="99">
        <v>9.8039215686274517</v>
      </c>
      <c r="AE49" s="100">
        <v>0.44618319169713822</v>
      </c>
      <c r="AF49" s="97">
        <v>1.9255480430655239</v>
      </c>
      <c r="AG49" s="97">
        <v>1.637158773094505</v>
      </c>
      <c r="AH49" s="99"/>
      <c r="AI49" s="100"/>
      <c r="AJ49" s="97"/>
      <c r="AK49" s="97"/>
      <c r="AL49" s="99">
        <v>9.8039215686274517</v>
      </c>
      <c r="AM49" s="100">
        <v>0.44618319169713822</v>
      </c>
      <c r="AN49" s="97">
        <v>1.9255480430655239</v>
      </c>
      <c r="AO49" s="98">
        <v>1.637158773094505</v>
      </c>
    </row>
    <row r="50" spans="1:41">
      <c r="A50" s="74" t="s">
        <v>39</v>
      </c>
      <c r="B50" s="99">
        <f t="shared" si="42"/>
        <v>12.258064516129032</v>
      </c>
      <c r="C50" s="100">
        <f t="shared" si="43"/>
        <v>0.27488834665664413</v>
      </c>
      <c r="D50" s="97">
        <f t="shared" si="44"/>
        <v>7.9505653049743197</v>
      </c>
      <c r="E50" s="97">
        <f t="shared" si="45"/>
        <v>8.5716414574174795</v>
      </c>
      <c r="F50" s="99">
        <f t="shared" si="34"/>
        <v>3.225806451612903</v>
      </c>
      <c r="G50" s="100">
        <f t="shared" si="35"/>
        <v>8.2069934216229892E-2</v>
      </c>
      <c r="H50" s="97">
        <f t="shared" si="36"/>
        <v>1.2522004246592746</v>
      </c>
      <c r="I50" s="97">
        <f t="shared" si="37"/>
        <v>1.6541241338201327</v>
      </c>
      <c r="J50" s="99">
        <f t="shared" si="38"/>
        <v>15.483870967741936</v>
      </c>
      <c r="K50" s="100">
        <f t="shared" si="39"/>
        <v>0.35695828087287407</v>
      </c>
      <c r="L50" s="97">
        <f t="shared" si="40"/>
        <v>9.2027657296335938</v>
      </c>
      <c r="M50" s="98">
        <f t="shared" si="41"/>
        <v>10.225765591237613</v>
      </c>
      <c r="O50" s="74" t="s">
        <v>39</v>
      </c>
      <c r="P50" s="99">
        <f t="shared" si="46"/>
        <v>20.300751879699249</v>
      </c>
      <c r="Q50" s="100">
        <f t="shared" si="47"/>
        <v>0.79770938896132138</v>
      </c>
      <c r="R50" s="97">
        <f t="shared" si="48"/>
        <v>26.238738738738736</v>
      </c>
      <c r="S50" s="97">
        <f t="shared" si="49"/>
        <v>22.822416156752599</v>
      </c>
      <c r="T50" s="99">
        <f t="shared" si="54"/>
        <v>1.5037593984962405</v>
      </c>
      <c r="U50" s="100">
        <f t="shared" si="55"/>
        <v>5.9279136460774942E-2</v>
      </c>
      <c r="V50" s="97">
        <f t="shared" si="56"/>
        <v>1.5491100856954516</v>
      </c>
      <c r="W50" s="97">
        <f t="shared" si="57"/>
        <v>1.5381014478215802</v>
      </c>
      <c r="X50" s="99">
        <f t="shared" si="50"/>
        <v>21.804511278195488</v>
      </c>
      <c r="Y50" s="100">
        <f t="shared" si="51"/>
        <v>0.85698852542209625</v>
      </c>
      <c r="Z50" s="97">
        <f t="shared" si="52"/>
        <v>27.787848824434189</v>
      </c>
      <c r="AA50" s="98">
        <f t="shared" si="53"/>
        <v>24.360517604574181</v>
      </c>
      <c r="AC50" s="74" t="s">
        <v>39</v>
      </c>
      <c r="AD50" s="99">
        <v>25.490196078431371</v>
      </c>
      <c r="AE50" s="100">
        <v>2.6649694880431865</v>
      </c>
      <c r="AF50" s="97">
        <v>34.659864775179422</v>
      </c>
      <c r="AG50" s="97">
        <v>35.349264937428295</v>
      </c>
      <c r="AH50" s="99"/>
      <c r="AI50" s="100"/>
      <c r="AJ50" s="97"/>
      <c r="AK50" s="97"/>
      <c r="AL50" s="99">
        <v>25.490196078431371</v>
      </c>
      <c r="AM50" s="100">
        <v>2.6649694880431865</v>
      </c>
      <c r="AN50" s="97">
        <v>34.659864775179422</v>
      </c>
      <c r="AO50" s="98">
        <v>35.349264937428295</v>
      </c>
    </row>
    <row r="51" spans="1:41" ht="15" customHeight="1">
      <c r="A51" s="74" t="s">
        <v>40</v>
      </c>
      <c r="B51" s="99">
        <f t="shared" si="42"/>
        <v>5.806451612903226</v>
      </c>
      <c r="C51" s="100">
        <f t="shared" si="43"/>
        <v>0.27629963520672729</v>
      </c>
      <c r="D51" s="97">
        <f t="shared" si="44"/>
        <v>2.0987967987223928</v>
      </c>
      <c r="E51" s="97">
        <f t="shared" si="45"/>
        <v>2.6287161910438863</v>
      </c>
      <c r="F51" s="99">
        <f t="shared" si="34"/>
        <v>4.5161290322580649</v>
      </c>
      <c r="G51" s="100">
        <f t="shared" si="35"/>
        <v>0.22755940728226082</v>
      </c>
      <c r="H51" s="97">
        <f t="shared" si="36"/>
        <v>1.8510788886267537</v>
      </c>
      <c r="I51" s="97">
        <f t="shared" si="37"/>
        <v>1.3113776916772222</v>
      </c>
      <c r="J51" s="99">
        <f t="shared" si="38"/>
        <v>10.32258064516129</v>
      </c>
      <c r="K51" s="100">
        <f t="shared" si="39"/>
        <v>0.50385904248898805</v>
      </c>
      <c r="L51" s="97">
        <f t="shared" si="40"/>
        <v>3.9498756873491465</v>
      </c>
      <c r="M51" s="98">
        <f t="shared" si="41"/>
        <v>3.9400938827211087</v>
      </c>
      <c r="O51" s="74" t="s">
        <v>40</v>
      </c>
      <c r="P51" s="99">
        <f t="shared" si="46"/>
        <v>4.511278195488722</v>
      </c>
      <c r="Q51" s="100">
        <f t="shared" si="47"/>
        <v>0.377145420821628</v>
      </c>
      <c r="R51" s="97">
        <f t="shared" si="48"/>
        <v>3.7903757415952533</v>
      </c>
      <c r="S51" s="97">
        <f t="shared" si="49"/>
        <v>3.808472932758217</v>
      </c>
      <c r="T51" s="99">
        <f t="shared" si="54"/>
        <v>2.255639097744361</v>
      </c>
      <c r="U51" s="100">
        <f t="shared" si="55"/>
        <v>0.21482412610482063</v>
      </c>
      <c r="V51" s="97">
        <f t="shared" si="56"/>
        <v>3.7574159525379032</v>
      </c>
      <c r="W51" s="97">
        <f t="shared" si="57"/>
        <v>3.7148493663690774</v>
      </c>
      <c r="X51" s="99">
        <f t="shared" si="50"/>
        <v>6.7669172932330826</v>
      </c>
      <c r="Y51" s="100">
        <f t="shared" si="51"/>
        <v>0.59196954692644865</v>
      </c>
      <c r="Z51" s="97">
        <f t="shared" si="52"/>
        <v>7.5477916941331582</v>
      </c>
      <c r="AA51" s="98">
        <f t="shared" si="53"/>
        <v>7.5233222991272948</v>
      </c>
      <c r="AC51" s="74" t="s">
        <v>40</v>
      </c>
      <c r="AD51" s="99">
        <v>3.9215686274509802</v>
      </c>
      <c r="AE51" s="100">
        <v>0.75519071200917509</v>
      </c>
      <c r="AF51" s="97">
        <v>3.9794659556687493</v>
      </c>
      <c r="AG51" s="97">
        <v>5.3792359687390885</v>
      </c>
      <c r="AH51" s="99"/>
      <c r="AI51" s="100"/>
      <c r="AJ51" s="97"/>
      <c r="AK51" s="97"/>
      <c r="AL51" s="99">
        <v>3.9215686274509802</v>
      </c>
      <c r="AM51" s="100">
        <v>0.75519071200917509</v>
      </c>
      <c r="AN51" s="97">
        <v>3.9794659556687493</v>
      </c>
      <c r="AO51" s="98">
        <v>5.3792359687390885</v>
      </c>
    </row>
    <row r="52" spans="1:41" ht="15" customHeight="1">
      <c r="A52" s="74" t="s">
        <v>41</v>
      </c>
      <c r="B52" s="99">
        <f t="shared" si="42"/>
        <v>1.935483870967742</v>
      </c>
      <c r="C52" s="100">
        <f t="shared" si="43"/>
        <v>0.31087750904277595</v>
      </c>
      <c r="D52" s="97">
        <f t="shared" si="44"/>
        <v>1.0897773260983976</v>
      </c>
      <c r="E52" s="97">
        <f t="shared" si="45"/>
        <v>1.3113776916772222</v>
      </c>
      <c r="F52" s="99">
        <f t="shared" si="34"/>
        <v>8.387096774193548</v>
      </c>
      <c r="G52" s="100">
        <f t="shared" si="35"/>
        <v>1.2908208124813454</v>
      </c>
      <c r="H52" s="97">
        <f t="shared" si="36"/>
        <v>9.4371752294188465</v>
      </c>
      <c r="I52" s="97">
        <f t="shared" si="37"/>
        <v>10.679780443583443</v>
      </c>
      <c r="J52" s="99">
        <f t="shared" si="38"/>
        <v>10.32258064516129</v>
      </c>
      <c r="K52" s="100">
        <f t="shared" si="39"/>
        <v>1.6016983215241216</v>
      </c>
      <c r="L52" s="97">
        <f t="shared" si="40"/>
        <v>10.526952555517246</v>
      </c>
      <c r="M52" s="98">
        <f t="shared" si="41"/>
        <v>11.991158135260665</v>
      </c>
      <c r="O52" s="74" t="s">
        <v>41</v>
      </c>
      <c r="P52" s="99">
        <f t="shared" si="46"/>
        <v>2.255639097744361</v>
      </c>
      <c r="Q52" s="100">
        <f t="shared" si="47"/>
        <v>0.55422373663363345</v>
      </c>
      <c r="R52" s="97">
        <f t="shared" si="48"/>
        <v>4.9934080421885296</v>
      </c>
      <c r="S52" s="97">
        <f t="shared" si="49"/>
        <v>3.9004246497475505</v>
      </c>
      <c r="T52" s="99">
        <f t="shared" si="54"/>
        <v>6.0150375939849621</v>
      </c>
      <c r="U52" s="100">
        <f t="shared" si="55"/>
        <v>2.1905919374869769</v>
      </c>
      <c r="V52" s="97">
        <f t="shared" si="56"/>
        <v>5.8174027686222809</v>
      </c>
      <c r="W52" s="97">
        <f t="shared" si="57"/>
        <v>6.2242953154779821</v>
      </c>
      <c r="X52" s="99">
        <f t="shared" si="50"/>
        <v>8.2706766917293226</v>
      </c>
      <c r="Y52" s="100">
        <f t="shared" si="51"/>
        <v>2.74481567412061</v>
      </c>
      <c r="Z52" s="97">
        <f t="shared" si="52"/>
        <v>10.810810810810811</v>
      </c>
      <c r="AA52" s="98">
        <f t="shared" si="53"/>
        <v>10.124719965225532</v>
      </c>
      <c r="AC52" s="74" t="s">
        <v>41</v>
      </c>
      <c r="AD52" s="99">
        <v>1.9607843137254901</v>
      </c>
      <c r="AE52" s="100">
        <v>1.1415406773231112</v>
      </c>
      <c r="AF52" s="97">
        <v>1.6688083039901207</v>
      </c>
      <c r="AG52" s="97">
        <v>1.1693991236389323</v>
      </c>
      <c r="AH52" s="99">
        <v>5.882352941176471</v>
      </c>
      <c r="AI52" s="100">
        <v>4.6122904438603216</v>
      </c>
      <c r="AJ52" s="97">
        <v>17.329932387589714</v>
      </c>
      <c r="AK52" s="97">
        <v>18.22592062700107</v>
      </c>
      <c r="AL52" s="99">
        <v>7.8431372549019605</v>
      </c>
      <c r="AM52" s="100">
        <v>5.753831121183433</v>
      </c>
      <c r="AN52" s="97">
        <v>18.998740691579833</v>
      </c>
      <c r="AO52" s="98">
        <v>19.395319750640002</v>
      </c>
    </row>
    <row r="53" spans="1:41" ht="15" customHeight="1" thickBot="1">
      <c r="A53" s="74" t="s">
        <v>42</v>
      </c>
      <c r="B53" s="99" t="str">
        <f t="shared" si="42"/>
        <v/>
      </c>
      <c r="C53" s="100" t="str">
        <f t="shared" si="43"/>
        <v/>
      </c>
      <c r="D53" s="97" t="str">
        <f t="shared" si="44"/>
        <v/>
      </c>
      <c r="E53" s="97" t="str">
        <f t="shared" si="45"/>
        <v/>
      </c>
      <c r="F53" s="99">
        <f t="shared" si="34"/>
        <v>14.838709677419354</v>
      </c>
      <c r="G53" s="100">
        <f t="shared" si="35"/>
        <v>97.225711632698122</v>
      </c>
      <c r="H53" s="97">
        <f t="shared" si="36"/>
        <v>58.946567890692201</v>
      </c>
      <c r="I53" s="97">
        <f t="shared" si="37"/>
        <v>57.151587487391701</v>
      </c>
      <c r="J53" s="99">
        <f t="shared" si="38"/>
        <v>14.838709677419354</v>
      </c>
      <c r="K53" s="100">
        <f t="shared" si="39"/>
        <v>97.225711632698122</v>
      </c>
      <c r="L53" s="97">
        <f t="shared" si="40"/>
        <v>58.946567890692201</v>
      </c>
      <c r="M53" s="98">
        <f t="shared" si="41"/>
        <v>57.151587487391701</v>
      </c>
      <c r="O53" s="74" t="s">
        <v>42</v>
      </c>
      <c r="P53" s="99"/>
      <c r="Q53" s="100"/>
      <c r="R53" s="97"/>
      <c r="S53" s="97"/>
      <c r="T53" s="99">
        <f t="shared" si="54"/>
        <v>12.781954887218046</v>
      </c>
      <c r="U53" s="100">
        <f t="shared" si="55"/>
        <v>95.18209361677539</v>
      </c>
      <c r="V53" s="97">
        <f t="shared" si="56"/>
        <v>24.71984179301252</v>
      </c>
      <c r="W53" s="97">
        <f t="shared" si="57"/>
        <v>26.00595178386331</v>
      </c>
      <c r="X53" s="99">
        <f t="shared" si="50"/>
        <v>12.781954887218046</v>
      </c>
      <c r="Y53" s="100">
        <f t="shared" si="51"/>
        <v>95.18209361677539</v>
      </c>
      <c r="Z53" s="97">
        <f t="shared" si="52"/>
        <v>24.71984179301252</v>
      </c>
      <c r="AA53" s="98">
        <f t="shared" si="53"/>
        <v>26.00595178386331</v>
      </c>
      <c r="AC53" s="74" t="s">
        <v>42</v>
      </c>
      <c r="AD53" s="99"/>
      <c r="AE53" s="100"/>
      <c r="AF53" s="97"/>
      <c r="AG53" s="97"/>
      <c r="AH53" s="99">
        <v>7.8431372549019605</v>
      </c>
      <c r="AI53" s="100">
        <v>89.795258487900128</v>
      </c>
      <c r="AJ53" s="97">
        <v>14.454447309945198</v>
      </c>
      <c r="AK53" s="97">
        <v>18.286061153359643</v>
      </c>
      <c r="AL53" s="99">
        <v>7.8431372549019605</v>
      </c>
      <c r="AM53" s="100">
        <v>89.795258487900128</v>
      </c>
      <c r="AN53" s="97">
        <v>14.454447309945198</v>
      </c>
      <c r="AO53" s="98">
        <v>18.286061153359643</v>
      </c>
    </row>
    <row r="54" spans="1:41" ht="15.75" thickBot="1">
      <c r="A54" s="81" t="s">
        <v>3</v>
      </c>
      <c r="B54" s="101">
        <f t="shared" si="42"/>
        <v>67.096774193548384</v>
      </c>
      <c r="C54" s="102">
        <f t="shared" si="43"/>
        <v>1.1560698861036522</v>
      </c>
      <c r="D54" s="103">
        <f t="shared" si="44"/>
        <v>26.297127249923271</v>
      </c>
      <c r="E54" s="103">
        <f t="shared" si="45"/>
        <v>27.32249541750857</v>
      </c>
      <c r="F54" s="101">
        <f t="shared" si="34"/>
        <v>32.903225806451616</v>
      </c>
      <c r="G54" s="102">
        <f t="shared" si="35"/>
        <v>98.843930113896349</v>
      </c>
      <c r="H54" s="103">
        <f t="shared" si="36"/>
        <v>73.70287275007675</v>
      </c>
      <c r="I54" s="103">
        <f t="shared" si="37"/>
        <v>72.677504582491423</v>
      </c>
      <c r="J54" s="101">
        <f t="shared" si="38"/>
        <v>100</v>
      </c>
      <c r="K54" s="102">
        <f t="shared" si="39"/>
        <v>100.00000000000001</v>
      </c>
      <c r="L54" s="103">
        <f t="shared" si="40"/>
        <v>100</v>
      </c>
      <c r="M54" s="104">
        <f t="shared" si="41"/>
        <v>100</v>
      </c>
      <c r="O54" s="81" t="s">
        <v>3</v>
      </c>
      <c r="P54" s="101">
        <f t="shared" si="46"/>
        <v>72.932330827067673</v>
      </c>
      <c r="Q54" s="102">
        <f t="shared" si="47"/>
        <v>2.2891586146701846</v>
      </c>
      <c r="R54" s="103">
        <f t="shared" si="48"/>
        <v>61.176664469347415</v>
      </c>
      <c r="S54" s="103">
        <f t="shared" si="49"/>
        <v>59.760256796067807</v>
      </c>
      <c r="T54" s="101">
        <f t="shared" si="54"/>
        <v>27.06766917293233</v>
      </c>
      <c r="U54" s="102">
        <f t="shared" si="55"/>
        <v>97.7108413853298</v>
      </c>
      <c r="V54" s="103">
        <f t="shared" si="56"/>
        <v>38.823335530652599</v>
      </c>
      <c r="W54" s="103">
        <f t="shared" si="57"/>
        <v>40.239743203932193</v>
      </c>
      <c r="X54" s="101">
        <f t="shared" si="50"/>
        <v>100</v>
      </c>
      <c r="Y54" s="102">
        <f t="shared" si="51"/>
        <v>100</v>
      </c>
      <c r="Z54" s="103">
        <f t="shared" si="52"/>
        <v>100</v>
      </c>
      <c r="AA54" s="104">
        <f t="shared" si="53"/>
        <v>100</v>
      </c>
      <c r="AC54" s="81" t="s">
        <v>3</v>
      </c>
      <c r="AD54" s="101">
        <v>86.274509803921575</v>
      </c>
      <c r="AE54" s="102">
        <v>5.5924510682395407</v>
      </c>
      <c r="AF54" s="103">
        <v>68.215620302465069</v>
      </c>
      <c r="AG54" s="103">
        <v>63.488018219639287</v>
      </c>
      <c r="AH54" s="101">
        <v>13.725490196078431</v>
      </c>
      <c r="AI54" s="102">
        <v>94.407548931760431</v>
      </c>
      <c r="AJ54" s="103">
        <v>31.784379697534913</v>
      </c>
      <c r="AK54" s="103">
        <v>36.511981780360721</v>
      </c>
      <c r="AL54" s="101">
        <v>100</v>
      </c>
      <c r="AM54" s="102">
        <v>100</v>
      </c>
      <c r="AN54" s="103">
        <v>100</v>
      </c>
      <c r="AO54" s="104">
        <v>100</v>
      </c>
    </row>
    <row r="57" spans="1:41" ht="15" customHeight="1" thickBot="1">
      <c r="A57" s="105" t="s">
        <v>184</v>
      </c>
      <c r="O57" s="105" t="s">
        <v>127</v>
      </c>
    </row>
    <row r="58" spans="1:41" ht="15" customHeight="1">
      <c r="A58" s="304" t="s">
        <v>29</v>
      </c>
      <c r="B58" s="307" t="s">
        <v>1</v>
      </c>
      <c r="C58" s="307"/>
      <c r="D58" s="307"/>
      <c r="E58" s="307"/>
      <c r="F58" s="307" t="s">
        <v>2</v>
      </c>
      <c r="G58" s="307"/>
      <c r="H58" s="307"/>
      <c r="I58" s="307"/>
      <c r="J58" s="307" t="s">
        <v>3</v>
      </c>
      <c r="K58" s="307"/>
      <c r="L58" s="307"/>
      <c r="M58" s="308"/>
      <c r="O58" s="304" t="s">
        <v>29</v>
      </c>
      <c r="P58" s="307" t="s">
        <v>1</v>
      </c>
      <c r="Q58" s="307"/>
      <c r="R58" s="307"/>
      <c r="S58" s="307"/>
      <c r="T58" s="307" t="s">
        <v>2</v>
      </c>
      <c r="U58" s="307"/>
      <c r="V58" s="307"/>
      <c r="W58" s="307"/>
      <c r="X58" s="307" t="s">
        <v>3</v>
      </c>
      <c r="Y58" s="307"/>
      <c r="Z58" s="307"/>
      <c r="AA58" s="308"/>
    </row>
    <row r="59" spans="1:41" ht="15" customHeight="1">
      <c r="A59" s="305"/>
      <c r="B59" s="309" t="s">
        <v>61</v>
      </c>
      <c r="C59" s="310"/>
      <c r="D59" s="309" t="s">
        <v>113</v>
      </c>
      <c r="E59" s="310"/>
      <c r="F59" s="309" t="s">
        <v>61</v>
      </c>
      <c r="G59" s="310"/>
      <c r="H59" s="309" t="s">
        <v>113</v>
      </c>
      <c r="I59" s="310"/>
      <c r="J59" s="309" t="s">
        <v>61</v>
      </c>
      <c r="K59" s="310"/>
      <c r="L59" s="309" t="s">
        <v>113</v>
      </c>
      <c r="M59" s="310"/>
      <c r="O59" s="305"/>
      <c r="P59" s="309" t="s">
        <v>61</v>
      </c>
      <c r="Q59" s="310"/>
      <c r="R59" s="309" t="s">
        <v>113</v>
      </c>
      <c r="S59" s="310"/>
      <c r="T59" s="309" t="s">
        <v>61</v>
      </c>
      <c r="U59" s="310"/>
      <c r="V59" s="309" t="s">
        <v>113</v>
      </c>
      <c r="W59" s="310"/>
      <c r="X59" s="309" t="s">
        <v>61</v>
      </c>
      <c r="Y59" s="310"/>
      <c r="Z59" s="309" t="s">
        <v>113</v>
      </c>
      <c r="AA59" s="310"/>
    </row>
    <row r="60" spans="1:41" ht="45.75" thickBot="1">
      <c r="A60" s="306"/>
      <c r="B60" s="69" t="s">
        <v>31</v>
      </c>
      <c r="C60" s="69" t="s">
        <v>32</v>
      </c>
      <c r="D60" s="70" t="s">
        <v>8</v>
      </c>
      <c r="E60" s="71" t="s">
        <v>9</v>
      </c>
      <c r="F60" s="69" t="s">
        <v>31</v>
      </c>
      <c r="G60" s="69" t="s">
        <v>32</v>
      </c>
      <c r="H60" s="70" t="s">
        <v>8</v>
      </c>
      <c r="I60" s="71" t="s">
        <v>9</v>
      </c>
      <c r="J60" s="69" t="s">
        <v>31</v>
      </c>
      <c r="K60" s="69" t="s">
        <v>32</v>
      </c>
      <c r="L60" s="70" t="s">
        <v>8</v>
      </c>
      <c r="M60" s="71" t="s">
        <v>9</v>
      </c>
      <c r="O60" s="306"/>
      <c r="P60" s="69" t="s">
        <v>31</v>
      </c>
      <c r="Q60" s="69" t="s">
        <v>32</v>
      </c>
      <c r="R60" s="70" t="s">
        <v>8</v>
      </c>
      <c r="S60" s="71" t="s">
        <v>9</v>
      </c>
      <c r="T60" s="69" t="s">
        <v>31</v>
      </c>
      <c r="U60" s="69" t="s">
        <v>32</v>
      </c>
      <c r="V60" s="70" t="s">
        <v>8</v>
      </c>
      <c r="W60" s="71" t="s">
        <v>9</v>
      </c>
      <c r="X60" s="69" t="s">
        <v>31</v>
      </c>
      <c r="Y60" s="69" t="s">
        <v>32</v>
      </c>
      <c r="Z60" s="70" t="s">
        <v>8</v>
      </c>
      <c r="AA60" s="71" t="s">
        <v>9</v>
      </c>
    </row>
    <row r="61" spans="1:41">
      <c r="A61" s="74" t="s">
        <v>33</v>
      </c>
      <c r="B61" s="75">
        <f>IF(AND(ISBLANK(B7),ISBLANK(P7)),"",B7-P7)</f>
        <v>1</v>
      </c>
      <c r="C61" s="76">
        <f t="shared" ref="C61:M71" si="58">IF(AND(ISBLANK(C7),ISBLANK(Q7)),"",C7-Q7)</f>
        <v>0.26500000000000001</v>
      </c>
      <c r="D61" s="77">
        <f t="shared" si="58"/>
        <v>0.105</v>
      </c>
      <c r="E61" s="77">
        <f t="shared" si="58"/>
        <v>12.5</v>
      </c>
      <c r="F61" s="75" t="str">
        <f t="shared" si="58"/>
        <v/>
      </c>
      <c r="G61" s="76" t="str">
        <f t="shared" si="58"/>
        <v/>
      </c>
      <c r="H61" s="77" t="str">
        <f t="shared" si="58"/>
        <v/>
      </c>
      <c r="I61" s="77" t="str">
        <f t="shared" si="58"/>
        <v/>
      </c>
      <c r="J61" s="75">
        <f t="shared" si="58"/>
        <v>1</v>
      </c>
      <c r="K61" s="76">
        <f t="shared" si="58"/>
        <v>0.26500000000000001</v>
      </c>
      <c r="L61" s="77">
        <f t="shared" si="58"/>
        <v>0.105</v>
      </c>
      <c r="M61" s="78">
        <f t="shared" si="58"/>
        <v>12.5</v>
      </c>
      <c r="O61" s="74" t="s">
        <v>33</v>
      </c>
      <c r="P61" s="75">
        <f>P7-AD7</f>
        <v>-3</v>
      </c>
      <c r="Q61" s="76">
        <f t="shared" ref="Q61:AA61" si="59">Q7-AE7</f>
        <v>-1.2204999999999999</v>
      </c>
      <c r="R61" s="77">
        <f t="shared" si="59"/>
        <v>-0.14007</v>
      </c>
      <c r="S61" s="77">
        <f t="shared" si="59"/>
        <v>-8.4041999999999994</v>
      </c>
      <c r="T61" s="75">
        <f t="shared" si="59"/>
        <v>0</v>
      </c>
      <c r="U61" s="76">
        <f t="shared" si="59"/>
        <v>0</v>
      </c>
      <c r="V61" s="77">
        <f t="shared" si="59"/>
        <v>0</v>
      </c>
      <c r="W61" s="77">
        <f t="shared" si="59"/>
        <v>0</v>
      </c>
      <c r="X61" s="75">
        <f t="shared" si="59"/>
        <v>-3</v>
      </c>
      <c r="Y61" s="76">
        <f t="shared" si="59"/>
        <v>-1.2204999999999999</v>
      </c>
      <c r="Z61" s="77">
        <f t="shared" si="59"/>
        <v>-0.14007</v>
      </c>
      <c r="AA61" s="78">
        <f t="shared" si="59"/>
        <v>-8.4041999999999994</v>
      </c>
    </row>
    <row r="62" spans="1:41">
      <c r="A62" s="74" t="s">
        <v>34</v>
      </c>
      <c r="B62" s="79">
        <f t="shared" ref="B62:B71" si="60">IF(AND(ISBLANK(B8),ISBLANK(P8)),"",B8-P8)</f>
        <v>2</v>
      </c>
      <c r="C62" s="80">
        <f t="shared" si="58"/>
        <v>1.04</v>
      </c>
      <c r="D62" s="77">
        <f t="shared" si="58"/>
        <v>0.17</v>
      </c>
      <c r="E62" s="77">
        <f t="shared" si="58"/>
        <v>15</v>
      </c>
      <c r="F62" s="79" t="str">
        <f t="shared" si="58"/>
        <v/>
      </c>
      <c r="G62" s="80" t="str">
        <f t="shared" si="58"/>
        <v/>
      </c>
      <c r="H62" s="77" t="str">
        <f t="shared" si="58"/>
        <v/>
      </c>
      <c r="I62" s="77" t="str">
        <f t="shared" si="58"/>
        <v/>
      </c>
      <c r="J62" s="79">
        <f t="shared" si="58"/>
        <v>2</v>
      </c>
      <c r="K62" s="80">
        <f t="shared" si="58"/>
        <v>1.04</v>
      </c>
      <c r="L62" s="77">
        <f t="shared" si="58"/>
        <v>0.17</v>
      </c>
      <c r="M62" s="78">
        <f t="shared" si="58"/>
        <v>15</v>
      </c>
      <c r="O62" s="74" t="s">
        <v>34</v>
      </c>
      <c r="P62" s="79">
        <f t="shared" ref="P62:AA71" si="61">P8-AD8</f>
        <v>0</v>
      </c>
      <c r="Q62" s="80">
        <f t="shared" si="61"/>
        <v>0</v>
      </c>
      <c r="R62" s="77">
        <f t="shared" si="61"/>
        <v>0</v>
      </c>
      <c r="S62" s="77">
        <f t="shared" si="61"/>
        <v>0</v>
      </c>
      <c r="T62" s="79">
        <f t="shared" si="61"/>
        <v>0</v>
      </c>
      <c r="U62" s="80">
        <f t="shared" si="61"/>
        <v>0</v>
      </c>
      <c r="V62" s="77">
        <f t="shared" si="61"/>
        <v>0</v>
      </c>
      <c r="W62" s="77">
        <f t="shared" si="61"/>
        <v>0</v>
      </c>
      <c r="X62" s="79">
        <f t="shared" si="61"/>
        <v>0</v>
      </c>
      <c r="Y62" s="80">
        <f t="shared" si="61"/>
        <v>0</v>
      </c>
      <c r="Z62" s="77">
        <f t="shared" si="61"/>
        <v>0</v>
      </c>
      <c r="AA62" s="78">
        <f t="shared" si="61"/>
        <v>0</v>
      </c>
    </row>
    <row r="63" spans="1:41">
      <c r="A63" s="74" t="s">
        <v>35</v>
      </c>
      <c r="B63" s="79">
        <f t="shared" si="60"/>
        <v>6</v>
      </c>
      <c r="C63" s="80">
        <f t="shared" si="58"/>
        <v>7.90484655617872</v>
      </c>
      <c r="D63" s="77">
        <f t="shared" si="58"/>
        <v>0.95613019093830742</v>
      </c>
      <c r="E63" s="77">
        <f t="shared" si="58"/>
        <v>171.14421198563235</v>
      </c>
      <c r="F63" s="79" t="str">
        <f t="shared" si="58"/>
        <v/>
      </c>
      <c r="G63" s="80" t="str">
        <f t="shared" si="58"/>
        <v/>
      </c>
      <c r="H63" s="77" t="str">
        <f t="shared" si="58"/>
        <v/>
      </c>
      <c r="I63" s="77" t="str">
        <f t="shared" si="58"/>
        <v/>
      </c>
      <c r="J63" s="79">
        <f t="shared" si="58"/>
        <v>6</v>
      </c>
      <c r="K63" s="80">
        <f t="shared" si="58"/>
        <v>7.90484655617872</v>
      </c>
      <c r="L63" s="77">
        <f t="shared" si="58"/>
        <v>0.95613019093830742</v>
      </c>
      <c r="M63" s="78">
        <f t="shared" si="58"/>
        <v>171.14421198563235</v>
      </c>
      <c r="O63" s="74" t="s">
        <v>35</v>
      </c>
      <c r="P63" s="79">
        <f t="shared" si="61"/>
        <v>-7</v>
      </c>
      <c r="Q63" s="80">
        <f t="shared" si="61"/>
        <v>-8.3795999999999999</v>
      </c>
      <c r="R63" s="77">
        <f t="shared" si="61"/>
        <v>-3.4598299999999997</v>
      </c>
      <c r="S63" s="77">
        <f t="shared" si="61"/>
        <v>-259.976</v>
      </c>
      <c r="T63" s="79">
        <f t="shared" si="61"/>
        <v>0</v>
      </c>
      <c r="U63" s="80">
        <f t="shared" si="61"/>
        <v>0</v>
      </c>
      <c r="V63" s="77">
        <f t="shared" si="61"/>
        <v>0</v>
      </c>
      <c r="W63" s="77">
        <f t="shared" si="61"/>
        <v>0</v>
      </c>
      <c r="X63" s="79">
        <f t="shared" si="61"/>
        <v>-7</v>
      </c>
      <c r="Y63" s="80">
        <f t="shared" si="61"/>
        <v>-8.3795999999999999</v>
      </c>
      <c r="Z63" s="77">
        <f t="shared" si="61"/>
        <v>-3.4598299999999997</v>
      </c>
      <c r="AA63" s="78">
        <f t="shared" si="61"/>
        <v>-259.976</v>
      </c>
    </row>
    <row r="64" spans="1:41">
      <c r="A64" s="74" t="s">
        <v>36</v>
      </c>
      <c r="B64" s="79">
        <f t="shared" si="60"/>
        <v>-5</v>
      </c>
      <c r="C64" s="80">
        <f t="shared" si="58"/>
        <v>-23.501616452948632</v>
      </c>
      <c r="D64" s="77">
        <f t="shared" si="58"/>
        <v>-5.2461168709250066</v>
      </c>
      <c r="E64" s="77">
        <f t="shared" si="58"/>
        <v>-448.55017269159498</v>
      </c>
      <c r="F64" s="79" t="str">
        <f t="shared" si="58"/>
        <v/>
      </c>
      <c r="G64" s="80" t="str">
        <f t="shared" si="58"/>
        <v/>
      </c>
      <c r="H64" s="77" t="str">
        <f t="shared" si="58"/>
        <v/>
      </c>
      <c r="I64" s="77" t="str">
        <f t="shared" si="58"/>
        <v/>
      </c>
      <c r="J64" s="79">
        <f t="shared" si="58"/>
        <v>-5</v>
      </c>
      <c r="K64" s="80">
        <f t="shared" si="58"/>
        <v>-23.501616452948632</v>
      </c>
      <c r="L64" s="77">
        <f t="shared" si="58"/>
        <v>-5.2461168709250066</v>
      </c>
      <c r="M64" s="78">
        <f t="shared" si="58"/>
        <v>-448.55017269159498</v>
      </c>
      <c r="O64" s="74" t="s">
        <v>36</v>
      </c>
      <c r="P64" s="79">
        <f t="shared" si="61"/>
        <v>12</v>
      </c>
      <c r="Q64" s="80">
        <f t="shared" si="61"/>
        <v>46.839627039627061</v>
      </c>
      <c r="R64" s="77">
        <f t="shared" si="61"/>
        <v>8.0628438228438419</v>
      </c>
      <c r="S64" s="77">
        <f t="shared" si="61"/>
        <v>1236.4773892773912</v>
      </c>
      <c r="T64" s="79">
        <f t="shared" si="61"/>
        <v>0</v>
      </c>
      <c r="U64" s="80">
        <f t="shared" si="61"/>
        <v>0</v>
      </c>
      <c r="V64" s="77">
        <f t="shared" si="61"/>
        <v>0</v>
      </c>
      <c r="W64" s="77">
        <f t="shared" si="61"/>
        <v>0</v>
      </c>
      <c r="X64" s="79">
        <f t="shared" si="61"/>
        <v>12</v>
      </c>
      <c r="Y64" s="80">
        <f t="shared" si="61"/>
        <v>46.839627039627061</v>
      </c>
      <c r="Z64" s="77">
        <f t="shared" si="61"/>
        <v>8.0628438228438419</v>
      </c>
      <c r="AA64" s="78">
        <f t="shared" si="61"/>
        <v>1236.4773892773912</v>
      </c>
    </row>
    <row r="65" spans="1:27">
      <c r="A65" s="74" t="s">
        <v>37</v>
      </c>
      <c r="B65" s="79">
        <f t="shared" si="60"/>
        <v>9</v>
      </c>
      <c r="C65" s="80">
        <f t="shared" si="58"/>
        <v>74.983447150115012</v>
      </c>
      <c r="D65" s="77">
        <f t="shared" si="58"/>
        <v>3.0810469652388583</v>
      </c>
      <c r="E65" s="77">
        <f t="shared" si="58"/>
        <v>718.01651062508972</v>
      </c>
      <c r="F65" s="79">
        <f t="shared" si="58"/>
        <v>-3</v>
      </c>
      <c r="G65" s="80">
        <f t="shared" si="58"/>
        <v>-27.090000000000003</v>
      </c>
      <c r="H65" s="77">
        <f t="shared" si="58"/>
        <v>-3.58</v>
      </c>
      <c r="I65" s="77">
        <f t="shared" si="58"/>
        <v>-258.39999999999998</v>
      </c>
      <c r="J65" s="79">
        <f t="shared" si="58"/>
        <v>6</v>
      </c>
      <c r="K65" s="80">
        <f t="shared" si="58"/>
        <v>47.893447150115009</v>
      </c>
      <c r="L65" s="77">
        <f t="shared" si="58"/>
        <v>-0.49895303476113995</v>
      </c>
      <c r="M65" s="78">
        <f t="shared" si="58"/>
        <v>459.61651062508963</v>
      </c>
      <c r="O65" s="74" t="s">
        <v>37</v>
      </c>
      <c r="P65" s="79">
        <f t="shared" si="61"/>
        <v>10</v>
      </c>
      <c r="Q65" s="80">
        <f t="shared" si="61"/>
        <v>73.07837296037296</v>
      </c>
      <c r="R65" s="77">
        <f t="shared" si="61"/>
        <v>10.551156177156178</v>
      </c>
      <c r="S65" s="77">
        <f t="shared" si="61"/>
        <v>1649.9226107226104</v>
      </c>
      <c r="T65" s="79">
        <f t="shared" si="61"/>
        <v>4</v>
      </c>
      <c r="U65" s="80">
        <f t="shared" si="61"/>
        <v>33.700000000000003</v>
      </c>
      <c r="V65" s="77">
        <f t="shared" si="61"/>
        <v>4.24</v>
      </c>
      <c r="W65" s="77">
        <f t="shared" si="61"/>
        <v>443.4</v>
      </c>
      <c r="X65" s="79">
        <f t="shared" si="61"/>
        <v>14</v>
      </c>
      <c r="Y65" s="80">
        <f t="shared" si="61"/>
        <v>106.77837296037298</v>
      </c>
      <c r="Z65" s="77">
        <f t="shared" si="61"/>
        <v>14.791156177156177</v>
      </c>
      <c r="AA65" s="78">
        <f t="shared" si="61"/>
        <v>2093.3226107226105</v>
      </c>
    </row>
    <row r="66" spans="1:27">
      <c r="A66" s="74" t="s">
        <v>38</v>
      </c>
      <c r="B66" s="79">
        <f t="shared" si="60"/>
        <v>-1</v>
      </c>
      <c r="C66" s="80">
        <f t="shared" si="58"/>
        <v>16.717768400392401</v>
      </c>
      <c r="D66" s="77">
        <f t="shared" si="58"/>
        <v>5.1073333333333437</v>
      </c>
      <c r="E66" s="77">
        <f t="shared" si="58"/>
        <v>729.14999999999964</v>
      </c>
      <c r="F66" s="79">
        <f t="shared" si="58"/>
        <v>0</v>
      </c>
      <c r="G66" s="80">
        <f t="shared" si="58"/>
        <v>1.0799999999999983</v>
      </c>
      <c r="H66" s="77">
        <f t="shared" si="58"/>
        <v>6.7500000000000009</v>
      </c>
      <c r="I66" s="77">
        <f t="shared" si="58"/>
        <v>696</v>
      </c>
      <c r="J66" s="79">
        <f t="shared" si="58"/>
        <v>-1</v>
      </c>
      <c r="K66" s="80">
        <f t="shared" si="58"/>
        <v>17.797768400392386</v>
      </c>
      <c r="L66" s="77">
        <f t="shared" si="58"/>
        <v>11.857333333333351</v>
      </c>
      <c r="M66" s="78">
        <f t="shared" si="58"/>
        <v>1425.1499999999996</v>
      </c>
      <c r="O66" s="74" t="s">
        <v>38</v>
      </c>
      <c r="P66" s="79">
        <f t="shared" si="61"/>
        <v>21</v>
      </c>
      <c r="Q66" s="80">
        <f t="shared" si="61"/>
        <v>288.02600000000007</v>
      </c>
      <c r="R66" s="77">
        <f t="shared" si="61"/>
        <v>42.597666666666662</v>
      </c>
      <c r="S66" s="77">
        <f t="shared" si="61"/>
        <v>4831.1000000000004</v>
      </c>
      <c r="T66" s="79">
        <f t="shared" si="61"/>
        <v>2</v>
      </c>
      <c r="U66" s="80">
        <f t="shared" si="61"/>
        <v>31.380000000000003</v>
      </c>
      <c r="V66" s="77">
        <f t="shared" si="61"/>
        <v>4.8</v>
      </c>
      <c r="W66" s="77">
        <f t="shared" si="61"/>
        <v>381</v>
      </c>
      <c r="X66" s="79">
        <f t="shared" si="61"/>
        <v>23</v>
      </c>
      <c r="Y66" s="80">
        <f t="shared" si="61"/>
        <v>319.40600000000006</v>
      </c>
      <c r="Z66" s="77">
        <f t="shared" si="61"/>
        <v>47.397666666666659</v>
      </c>
      <c r="AA66" s="78">
        <f t="shared" si="61"/>
        <v>5212.1000000000004</v>
      </c>
    </row>
    <row r="67" spans="1:27">
      <c r="A67" s="74" t="s">
        <v>39</v>
      </c>
      <c r="B67" s="79">
        <f t="shared" si="60"/>
        <v>-8</v>
      </c>
      <c r="C67" s="80">
        <f t="shared" si="58"/>
        <v>-206.06499999999983</v>
      </c>
      <c r="D67" s="77">
        <f t="shared" si="58"/>
        <v>-35.798333333333325</v>
      </c>
      <c r="E67" s="77">
        <f t="shared" si="58"/>
        <v>-1073.5</v>
      </c>
      <c r="F67" s="79">
        <f t="shared" si="58"/>
        <v>3</v>
      </c>
      <c r="G67" s="80">
        <f t="shared" si="58"/>
        <v>120.23</v>
      </c>
      <c r="H67" s="77">
        <f t="shared" si="58"/>
        <v>2.2000000000000002</v>
      </c>
      <c r="I67" s="77">
        <f t="shared" si="58"/>
        <v>650</v>
      </c>
      <c r="J67" s="79">
        <f t="shared" si="58"/>
        <v>-5</v>
      </c>
      <c r="K67" s="80">
        <f t="shared" si="58"/>
        <v>-85.834999999999809</v>
      </c>
      <c r="L67" s="77">
        <f t="shared" si="58"/>
        <v>-33.598333333333329</v>
      </c>
      <c r="M67" s="78">
        <f t="shared" si="58"/>
        <v>-423.5</v>
      </c>
      <c r="O67" s="74" t="s">
        <v>39</v>
      </c>
      <c r="P67" s="79">
        <f t="shared" si="61"/>
        <v>14</v>
      </c>
      <c r="Q67" s="80">
        <f t="shared" si="61"/>
        <v>369.11399999999992</v>
      </c>
      <c r="R67" s="77">
        <f t="shared" si="61"/>
        <v>52.60833333333332</v>
      </c>
      <c r="S67" s="77">
        <f t="shared" si="61"/>
        <v>4709.5</v>
      </c>
      <c r="T67" s="79">
        <f t="shared" si="61"/>
        <v>2</v>
      </c>
      <c r="U67" s="80">
        <f t="shared" si="61"/>
        <v>60.230000000000004</v>
      </c>
      <c r="V67" s="77">
        <f t="shared" si="61"/>
        <v>4.7</v>
      </c>
      <c r="W67" s="77">
        <f t="shared" si="61"/>
        <v>460</v>
      </c>
      <c r="X67" s="79">
        <f t="shared" si="61"/>
        <v>16</v>
      </c>
      <c r="Y67" s="80">
        <f t="shared" si="61"/>
        <v>429.34399999999994</v>
      </c>
      <c r="Z67" s="77">
        <f t="shared" si="61"/>
        <v>57.308333333333323</v>
      </c>
      <c r="AA67" s="78">
        <f t="shared" si="61"/>
        <v>5169.5</v>
      </c>
    </row>
    <row r="68" spans="1:27">
      <c r="A68" s="74" t="s">
        <v>40</v>
      </c>
      <c r="B68" s="79">
        <f t="shared" si="60"/>
        <v>3</v>
      </c>
      <c r="C68" s="80">
        <f t="shared" si="58"/>
        <v>224.34822085889579</v>
      </c>
      <c r="D68" s="77">
        <f t="shared" si="58"/>
        <v>6.5000000000001279E-2</v>
      </c>
      <c r="E68" s="77">
        <f t="shared" si="58"/>
        <v>625</v>
      </c>
      <c r="F68" s="79">
        <f t="shared" si="58"/>
        <v>4</v>
      </c>
      <c r="G68" s="80">
        <f t="shared" si="58"/>
        <v>282.10045880848088</v>
      </c>
      <c r="H68" s="77">
        <f t="shared" si="58"/>
        <v>-1.1999999999999975</v>
      </c>
      <c r="I68" s="77">
        <f t="shared" si="58"/>
        <v>-231</v>
      </c>
      <c r="J68" s="79">
        <f t="shared" si="58"/>
        <v>7</v>
      </c>
      <c r="K68" s="80">
        <f t="shared" si="58"/>
        <v>506.4486796673765</v>
      </c>
      <c r="L68" s="77">
        <f t="shared" si="58"/>
        <v>-1.134999999999998</v>
      </c>
      <c r="M68" s="78">
        <f t="shared" si="58"/>
        <v>394</v>
      </c>
      <c r="O68" s="74" t="s">
        <v>40</v>
      </c>
      <c r="P68" s="79">
        <f t="shared" si="61"/>
        <v>4</v>
      </c>
      <c r="Q68" s="80">
        <f t="shared" si="61"/>
        <v>258.11500000000001</v>
      </c>
      <c r="R68" s="77">
        <f t="shared" si="61"/>
        <v>8.3999999999999986</v>
      </c>
      <c r="S68" s="77">
        <f t="shared" si="61"/>
        <v>817</v>
      </c>
      <c r="T68" s="79">
        <f t="shared" si="61"/>
        <v>3</v>
      </c>
      <c r="U68" s="80">
        <f t="shared" si="61"/>
        <v>218.26999999999998</v>
      </c>
      <c r="V68" s="77">
        <f t="shared" si="61"/>
        <v>11.399999999999999</v>
      </c>
      <c r="W68" s="77">
        <f t="shared" si="61"/>
        <v>1111</v>
      </c>
      <c r="X68" s="79">
        <f t="shared" si="61"/>
        <v>7</v>
      </c>
      <c r="Y68" s="80">
        <f t="shared" si="61"/>
        <v>476.38500000000005</v>
      </c>
      <c r="Z68" s="77">
        <f t="shared" si="61"/>
        <v>19.799999999999997</v>
      </c>
      <c r="AA68" s="78">
        <f t="shared" si="61"/>
        <v>1928</v>
      </c>
    </row>
    <row r="69" spans="1:27">
      <c r="A69" s="74" t="s">
        <v>41</v>
      </c>
      <c r="B69" s="79">
        <f t="shared" si="60"/>
        <v>0</v>
      </c>
      <c r="C69" s="80">
        <f t="shared" si="58"/>
        <v>120.46126976656603</v>
      </c>
      <c r="D69" s="77">
        <f t="shared" si="58"/>
        <v>-9.1449999999999996</v>
      </c>
      <c r="E69" s="77">
        <f t="shared" si="58"/>
        <v>-286.5</v>
      </c>
      <c r="F69" s="79">
        <f t="shared" si="58"/>
        <v>5</v>
      </c>
      <c r="G69" s="80">
        <f t="shared" si="58"/>
        <v>612.59960322170991</v>
      </c>
      <c r="H69" s="77">
        <f t="shared" si="58"/>
        <v>34.351666666666674</v>
      </c>
      <c r="I69" s="77">
        <f t="shared" si="58"/>
        <v>5305.1666666666697</v>
      </c>
      <c r="J69" s="79">
        <f t="shared" si="58"/>
        <v>5</v>
      </c>
      <c r="K69" s="80">
        <f t="shared" si="58"/>
        <v>733.06087298827651</v>
      </c>
      <c r="L69" s="77">
        <f t="shared" si="58"/>
        <v>25.206666666666678</v>
      </c>
      <c r="M69" s="78">
        <f t="shared" si="58"/>
        <v>5018.6666666666697</v>
      </c>
      <c r="O69" s="74" t="s">
        <v>41</v>
      </c>
      <c r="P69" s="79">
        <f t="shared" si="61"/>
        <v>2</v>
      </c>
      <c r="Q69" s="80">
        <f t="shared" si="61"/>
        <v>374.04373023343402</v>
      </c>
      <c r="R69" s="77">
        <f t="shared" si="61"/>
        <v>13.849999999999998</v>
      </c>
      <c r="S69" s="77">
        <f t="shared" si="61"/>
        <v>1096.5</v>
      </c>
      <c r="T69" s="79">
        <f t="shared" si="61"/>
        <v>5</v>
      </c>
      <c r="U69" s="80">
        <f t="shared" si="61"/>
        <v>1461.81</v>
      </c>
      <c r="V69" s="77">
        <f t="shared" si="61"/>
        <v>4.1499999999999986</v>
      </c>
      <c r="W69" s="77">
        <f t="shared" si="61"/>
        <v>770.5</v>
      </c>
      <c r="X69" s="79">
        <f t="shared" si="61"/>
        <v>7</v>
      </c>
      <c r="Y69" s="80">
        <f t="shared" si="61"/>
        <v>1835.8537302334337</v>
      </c>
      <c r="Z69" s="77">
        <f t="shared" si="61"/>
        <v>17.999999999999996</v>
      </c>
      <c r="AA69" s="78">
        <f t="shared" si="61"/>
        <v>1867</v>
      </c>
    </row>
    <row r="70" spans="1:27" ht="15.75" thickBot="1">
      <c r="A70" s="74" t="s">
        <v>42</v>
      </c>
      <c r="B70" s="79" t="str">
        <f t="shared" si="60"/>
        <v/>
      </c>
      <c r="C70" s="80" t="str">
        <f t="shared" si="58"/>
        <v/>
      </c>
      <c r="D70" s="77" t="str">
        <f t="shared" si="58"/>
        <v/>
      </c>
      <c r="E70" s="77" t="str">
        <f t="shared" si="58"/>
        <v/>
      </c>
      <c r="F70" s="79">
        <f t="shared" si="58"/>
        <v>6</v>
      </c>
      <c r="G70" s="80">
        <f t="shared" si="58"/>
        <v>117076.5216996691</v>
      </c>
      <c r="H70" s="77">
        <f t="shared" si="58"/>
        <v>249.81327304808121</v>
      </c>
      <c r="I70" s="77">
        <f t="shared" si="58"/>
        <v>30573.972783414203</v>
      </c>
      <c r="J70" s="79">
        <f t="shared" si="58"/>
        <v>6</v>
      </c>
      <c r="K70" s="80">
        <f t="shared" si="58"/>
        <v>117076.5216996691</v>
      </c>
      <c r="L70" s="77">
        <f t="shared" si="58"/>
        <v>249.81327304808121</v>
      </c>
      <c r="M70" s="78">
        <f t="shared" si="58"/>
        <v>30573.972783414203</v>
      </c>
      <c r="O70" s="74" t="s">
        <v>42</v>
      </c>
      <c r="P70" s="79">
        <f t="shared" si="61"/>
        <v>0</v>
      </c>
      <c r="Q70" s="80">
        <f t="shared" si="61"/>
        <v>0</v>
      </c>
      <c r="R70" s="77">
        <f t="shared" si="61"/>
        <v>0</v>
      </c>
      <c r="S70" s="77">
        <f t="shared" si="61"/>
        <v>0</v>
      </c>
      <c r="T70" s="79">
        <f t="shared" si="61"/>
        <v>13</v>
      </c>
      <c r="U70" s="80">
        <f t="shared" si="61"/>
        <v>81836.333851237141</v>
      </c>
      <c r="V70" s="77">
        <f t="shared" si="61"/>
        <v>63.739999999999988</v>
      </c>
      <c r="W70" s="77">
        <f t="shared" si="61"/>
        <v>6683</v>
      </c>
      <c r="X70" s="79">
        <f t="shared" si="61"/>
        <v>13</v>
      </c>
      <c r="Y70" s="80">
        <f t="shared" si="61"/>
        <v>81836.333851237141</v>
      </c>
      <c r="Z70" s="77">
        <f t="shared" si="61"/>
        <v>63.739999999999988</v>
      </c>
      <c r="AA70" s="78">
        <f t="shared" si="61"/>
        <v>6683</v>
      </c>
    </row>
    <row r="71" spans="1:27" ht="15.75" thickBot="1">
      <c r="A71" s="81" t="s">
        <v>3</v>
      </c>
      <c r="B71" s="82">
        <f t="shared" si="60"/>
        <v>7</v>
      </c>
      <c r="C71" s="83">
        <f t="shared" si="58"/>
        <v>216.15393627919957</v>
      </c>
      <c r="D71" s="84">
        <f t="shared" si="58"/>
        <v>-40.704939714747866</v>
      </c>
      <c r="E71" s="84">
        <f t="shared" si="58"/>
        <v>462.26054991912679</v>
      </c>
      <c r="F71" s="82">
        <f t="shared" si="58"/>
        <v>15</v>
      </c>
      <c r="G71" s="83">
        <f t="shared" si="58"/>
        <v>118065.4417616993</v>
      </c>
      <c r="H71" s="84">
        <f t="shared" si="58"/>
        <v>288.33493971474792</v>
      </c>
      <c r="I71" s="84">
        <f t="shared" si="58"/>
        <v>36735.739450080873</v>
      </c>
      <c r="J71" s="82">
        <f t="shared" si="58"/>
        <v>22</v>
      </c>
      <c r="K71" s="83">
        <f t="shared" si="58"/>
        <v>118281.5956979785</v>
      </c>
      <c r="L71" s="84">
        <f t="shared" si="58"/>
        <v>247.63</v>
      </c>
      <c r="M71" s="85">
        <f t="shared" si="58"/>
        <v>37198</v>
      </c>
      <c r="O71" s="81" t="s">
        <v>3</v>
      </c>
      <c r="P71" s="82">
        <f t="shared" si="61"/>
        <v>53</v>
      </c>
      <c r="Q71" s="83">
        <f t="shared" si="61"/>
        <v>1399.6166302334343</v>
      </c>
      <c r="R71" s="84">
        <f t="shared" si="61"/>
        <v>132.47010000000006</v>
      </c>
      <c r="S71" s="84">
        <f t="shared" si="61"/>
        <v>14072.1198</v>
      </c>
      <c r="T71" s="82">
        <f t="shared" si="61"/>
        <v>29</v>
      </c>
      <c r="U71" s="83">
        <f t="shared" si="61"/>
        <v>83641.72385123714</v>
      </c>
      <c r="V71" s="84">
        <f t="shared" si="61"/>
        <v>93.029999999999973</v>
      </c>
      <c r="W71" s="84">
        <f t="shared" si="61"/>
        <v>9848.9</v>
      </c>
      <c r="X71" s="82">
        <f t="shared" si="61"/>
        <v>82</v>
      </c>
      <c r="Y71" s="83">
        <f t="shared" si="61"/>
        <v>85041.340481470572</v>
      </c>
      <c r="Z71" s="84">
        <f t="shared" si="61"/>
        <v>225.50009999999997</v>
      </c>
      <c r="AA71" s="85">
        <f t="shared" si="61"/>
        <v>23921.019800000002</v>
      </c>
    </row>
    <row r="72" spans="1:27">
      <c r="O72" s="93"/>
    </row>
    <row r="73" spans="1:27" ht="15" customHeight="1" thickBot="1">
      <c r="A73" s="106" t="s">
        <v>185</v>
      </c>
      <c r="O73" s="106" t="s">
        <v>128</v>
      </c>
    </row>
    <row r="74" spans="1:27" ht="15" customHeight="1">
      <c r="A74" s="304" t="s">
        <v>29</v>
      </c>
      <c r="B74" s="307" t="s">
        <v>1</v>
      </c>
      <c r="C74" s="307"/>
      <c r="D74" s="307"/>
      <c r="E74" s="307"/>
      <c r="F74" s="307" t="s">
        <v>2</v>
      </c>
      <c r="G74" s="307"/>
      <c r="H74" s="307"/>
      <c r="I74" s="307"/>
      <c r="J74" s="307" t="s">
        <v>3</v>
      </c>
      <c r="K74" s="307"/>
      <c r="L74" s="307"/>
      <c r="M74" s="308"/>
      <c r="O74" s="304" t="s">
        <v>29</v>
      </c>
      <c r="P74" s="307" t="s">
        <v>1</v>
      </c>
      <c r="Q74" s="307"/>
      <c r="R74" s="307"/>
      <c r="S74" s="307"/>
      <c r="T74" s="307" t="s">
        <v>2</v>
      </c>
      <c r="U74" s="307"/>
      <c r="V74" s="307"/>
      <c r="W74" s="307"/>
      <c r="X74" s="307" t="s">
        <v>3</v>
      </c>
      <c r="Y74" s="307"/>
      <c r="Z74" s="307"/>
      <c r="AA74" s="308"/>
    </row>
    <row r="75" spans="1:27" ht="15" customHeight="1">
      <c r="A75" s="305"/>
      <c r="B75" s="309" t="s">
        <v>61</v>
      </c>
      <c r="C75" s="310"/>
      <c r="D75" s="309" t="s">
        <v>113</v>
      </c>
      <c r="E75" s="310"/>
      <c r="F75" s="309" t="s">
        <v>61</v>
      </c>
      <c r="G75" s="310"/>
      <c r="H75" s="309" t="s">
        <v>113</v>
      </c>
      <c r="I75" s="310"/>
      <c r="J75" s="309" t="s">
        <v>61</v>
      </c>
      <c r="K75" s="310"/>
      <c r="L75" s="309" t="s">
        <v>113</v>
      </c>
      <c r="M75" s="310"/>
      <c r="O75" s="305"/>
      <c r="P75" s="309" t="s">
        <v>61</v>
      </c>
      <c r="Q75" s="310"/>
      <c r="R75" s="309" t="s">
        <v>113</v>
      </c>
      <c r="S75" s="310"/>
      <c r="T75" s="309" t="s">
        <v>61</v>
      </c>
      <c r="U75" s="310"/>
      <c r="V75" s="309" t="s">
        <v>113</v>
      </c>
      <c r="W75" s="310"/>
      <c r="X75" s="309" t="s">
        <v>61</v>
      </c>
      <c r="Y75" s="310"/>
      <c r="Z75" s="309" t="s">
        <v>113</v>
      </c>
      <c r="AA75" s="310"/>
    </row>
    <row r="76" spans="1:27" ht="45.75" thickBot="1">
      <c r="A76" s="306"/>
      <c r="B76" s="69" t="s">
        <v>31</v>
      </c>
      <c r="C76" s="69" t="s">
        <v>32</v>
      </c>
      <c r="D76" s="70" t="s">
        <v>8</v>
      </c>
      <c r="E76" s="71" t="s">
        <v>9</v>
      </c>
      <c r="F76" s="69" t="s">
        <v>31</v>
      </c>
      <c r="G76" s="69" t="s">
        <v>32</v>
      </c>
      <c r="H76" s="70" t="s">
        <v>8</v>
      </c>
      <c r="I76" s="71" t="s">
        <v>9</v>
      </c>
      <c r="J76" s="69" t="s">
        <v>31</v>
      </c>
      <c r="K76" s="69" t="s">
        <v>32</v>
      </c>
      <c r="L76" s="70" t="s">
        <v>8</v>
      </c>
      <c r="M76" s="71" t="s">
        <v>9</v>
      </c>
      <c r="O76" s="306"/>
      <c r="P76" s="69" t="s">
        <v>31</v>
      </c>
      <c r="Q76" s="69" t="s">
        <v>32</v>
      </c>
      <c r="R76" s="70" t="s">
        <v>8</v>
      </c>
      <c r="S76" s="71" t="s">
        <v>9</v>
      </c>
      <c r="T76" s="69" t="s">
        <v>31</v>
      </c>
      <c r="U76" s="69" t="s">
        <v>32</v>
      </c>
      <c r="V76" s="70" t="s">
        <v>8</v>
      </c>
      <c r="W76" s="71" t="s">
        <v>9</v>
      </c>
      <c r="X76" s="69" t="s">
        <v>31</v>
      </c>
      <c r="Y76" s="69" t="s">
        <v>32</v>
      </c>
      <c r="Z76" s="70" t="s">
        <v>8</v>
      </c>
      <c r="AA76" s="71" t="s">
        <v>9</v>
      </c>
    </row>
    <row r="77" spans="1:27">
      <c r="A77" s="74" t="s">
        <v>33</v>
      </c>
      <c r="B77" s="95" t="str">
        <f>IF(P7=0,IF(B7=0,"","***"),B7*100/P7-100)</f>
        <v>***</v>
      </c>
      <c r="C77" s="96" t="str">
        <f t="shared" ref="C77:M77" si="62">IF(Q7=0,IF(C7=0,"","***"),C7*100/Q7-100)</f>
        <v>***</v>
      </c>
      <c r="D77" s="97" t="str">
        <f t="shared" si="62"/>
        <v>***</v>
      </c>
      <c r="E77" s="97" t="str">
        <f t="shared" si="62"/>
        <v>***</v>
      </c>
      <c r="F77" s="95" t="str">
        <f t="shared" si="62"/>
        <v/>
      </c>
      <c r="G77" s="96" t="str">
        <f t="shared" si="62"/>
        <v/>
      </c>
      <c r="H77" s="97" t="str">
        <f t="shared" si="62"/>
        <v/>
      </c>
      <c r="I77" s="97" t="str">
        <f t="shared" si="62"/>
        <v/>
      </c>
      <c r="J77" s="95" t="str">
        <f t="shared" si="62"/>
        <v>***</v>
      </c>
      <c r="K77" s="96" t="str">
        <f t="shared" si="62"/>
        <v>***</v>
      </c>
      <c r="L77" s="97" t="str">
        <f t="shared" si="62"/>
        <v>***</v>
      </c>
      <c r="M77" s="98" t="str">
        <f t="shared" si="62"/>
        <v>***</v>
      </c>
      <c r="O77" s="74" t="s">
        <v>33</v>
      </c>
      <c r="P77" s="95">
        <f>P7*100/AD7-100</f>
        <v>-100</v>
      </c>
      <c r="Q77" s="96">
        <f t="shared" ref="Q77:AA77" si="63">Q7*100/AE7-100</f>
        <v>-100</v>
      </c>
      <c r="R77" s="97">
        <f t="shared" si="63"/>
        <v>-100</v>
      </c>
      <c r="S77" s="97">
        <f t="shared" si="63"/>
        <v>-100</v>
      </c>
      <c r="T77" s="95"/>
      <c r="U77" s="96"/>
      <c r="V77" s="97"/>
      <c r="W77" s="97"/>
      <c r="X77" s="95">
        <f t="shared" si="63"/>
        <v>-100</v>
      </c>
      <c r="Y77" s="96">
        <f t="shared" si="63"/>
        <v>-100</v>
      </c>
      <c r="Z77" s="97">
        <f t="shared" si="63"/>
        <v>-100</v>
      </c>
      <c r="AA77" s="98">
        <f t="shared" si="63"/>
        <v>-100</v>
      </c>
    </row>
    <row r="78" spans="1:27">
      <c r="A78" s="74" t="s">
        <v>34</v>
      </c>
      <c r="B78" s="99" t="str">
        <f t="shared" ref="B78:B87" si="64">IF(P8=0,IF(B8=0,"","***"),B8*100/P8-100)</f>
        <v>***</v>
      </c>
      <c r="C78" s="100" t="str">
        <f t="shared" ref="C78:C87" si="65">IF(Q8=0,IF(C8=0,"","***"),C8*100/Q8-100)</f>
        <v>***</v>
      </c>
      <c r="D78" s="97" t="str">
        <f t="shared" ref="D78:D87" si="66">IF(R8=0,IF(D8=0,"","***"),D8*100/R8-100)</f>
        <v>***</v>
      </c>
      <c r="E78" s="97" t="str">
        <f t="shared" ref="E78:E87" si="67">IF(S8=0,IF(E8=0,"","***"),E8*100/S8-100)</f>
        <v>***</v>
      </c>
      <c r="F78" s="99" t="str">
        <f t="shared" ref="F78:F87" si="68">IF(T8=0,IF(F8=0,"","***"),F8*100/T8-100)</f>
        <v/>
      </c>
      <c r="G78" s="100" t="str">
        <f t="shared" ref="G78:G87" si="69">IF(U8=0,IF(G8=0,"","***"),G8*100/U8-100)</f>
        <v/>
      </c>
      <c r="H78" s="97" t="str">
        <f t="shared" ref="H78:H87" si="70">IF(V8=0,IF(H8=0,"","***"),H8*100/V8-100)</f>
        <v/>
      </c>
      <c r="I78" s="97" t="str">
        <f t="shared" ref="I78:I87" si="71">IF(W8=0,IF(I8=0,"","***"),I8*100/W8-100)</f>
        <v/>
      </c>
      <c r="J78" s="99" t="str">
        <f t="shared" ref="J78:J87" si="72">IF(X8=0,IF(J8=0,"","***"),J8*100/X8-100)</f>
        <v>***</v>
      </c>
      <c r="K78" s="100" t="str">
        <f t="shared" ref="K78:K87" si="73">IF(Y8=0,IF(K8=0,"","***"),K8*100/Y8-100)</f>
        <v>***</v>
      </c>
      <c r="L78" s="97" t="str">
        <f t="shared" ref="L78:L87" si="74">IF(Z8=0,IF(L8=0,"","***"),L8*100/Z8-100)</f>
        <v>***</v>
      </c>
      <c r="M78" s="98" t="str">
        <f t="shared" ref="M78:M87" si="75">IF(AA8=0,IF(M8=0,"","***"),M8*100/AA8-100)</f>
        <v>***</v>
      </c>
      <c r="O78" s="74" t="s">
        <v>34</v>
      </c>
      <c r="P78" s="99"/>
      <c r="Q78" s="100"/>
      <c r="R78" s="97"/>
      <c r="S78" s="97"/>
      <c r="T78" s="99"/>
      <c r="U78" s="100"/>
      <c r="V78" s="97"/>
      <c r="W78" s="97"/>
      <c r="X78" s="99"/>
      <c r="Y78" s="100"/>
      <c r="Z78" s="97"/>
      <c r="AA78" s="98"/>
    </row>
    <row r="79" spans="1:27">
      <c r="A79" s="74" t="s">
        <v>35</v>
      </c>
      <c r="B79" s="99" t="str">
        <f t="shared" si="64"/>
        <v>***</v>
      </c>
      <c r="C79" s="100" t="str">
        <f t="shared" si="65"/>
        <v>***</v>
      </c>
      <c r="D79" s="97" t="str">
        <f t="shared" si="66"/>
        <v>***</v>
      </c>
      <c r="E79" s="97" t="str">
        <f t="shared" si="67"/>
        <v>***</v>
      </c>
      <c r="F79" s="99" t="str">
        <f t="shared" si="68"/>
        <v/>
      </c>
      <c r="G79" s="100" t="str">
        <f t="shared" si="69"/>
        <v/>
      </c>
      <c r="H79" s="97" t="str">
        <f t="shared" si="70"/>
        <v/>
      </c>
      <c r="I79" s="97" t="str">
        <f t="shared" si="71"/>
        <v/>
      </c>
      <c r="J79" s="99" t="str">
        <f t="shared" si="72"/>
        <v>***</v>
      </c>
      <c r="K79" s="100" t="str">
        <f t="shared" si="73"/>
        <v>***</v>
      </c>
      <c r="L79" s="97" t="str">
        <f t="shared" si="74"/>
        <v>***</v>
      </c>
      <c r="M79" s="98" t="str">
        <f t="shared" si="75"/>
        <v>***</v>
      </c>
      <c r="O79" s="74" t="s">
        <v>35</v>
      </c>
      <c r="P79" s="99">
        <f t="shared" ref="P79:AA87" si="76">P9*100/AD9-100</f>
        <v>-100</v>
      </c>
      <c r="Q79" s="100">
        <f t="shared" si="76"/>
        <v>-100</v>
      </c>
      <c r="R79" s="97">
        <f t="shared" si="76"/>
        <v>-100</v>
      </c>
      <c r="S79" s="97">
        <f t="shared" si="76"/>
        <v>-100</v>
      </c>
      <c r="T79" s="99"/>
      <c r="U79" s="100"/>
      <c r="V79" s="97"/>
      <c r="W79" s="97"/>
      <c r="X79" s="99">
        <f t="shared" si="76"/>
        <v>-100</v>
      </c>
      <c r="Y79" s="100">
        <f t="shared" si="76"/>
        <v>-100</v>
      </c>
      <c r="Z79" s="97">
        <f t="shared" si="76"/>
        <v>-100</v>
      </c>
      <c r="AA79" s="98">
        <f t="shared" si="76"/>
        <v>-100</v>
      </c>
    </row>
    <row r="80" spans="1:27">
      <c r="A80" s="74" t="s">
        <v>36</v>
      </c>
      <c r="B80" s="99">
        <f t="shared" si="64"/>
        <v>-33.333333333333329</v>
      </c>
      <c r="C80" s="100">
        <f t="shared" si="65"/>
        <v>-41.662421267985053</v>
      </c>
      <c r="D80" s="97">
        <f t="shared" si="66"/>
        <v>-40.658609396147362</v>
      </c>
      <c r="E80" s="97">
        <f t="shared" si="67"/>
        <v>-33.312863347249873</v>
      </c>
      <c r="F80" s="99" t="str">
        <f t="shared" si="68"/>
        <v/>
      </c>
      <c r="G80" s="100" t="str">
        <f t="shared" si="69"/>
        <v/>
      </c>
      <c r="H80" s="97" t="str">
        <f t="shared" si="70"/>
        <v/>
      </c>
      <c r="I80" s="97" t="str">
        <f t="shared" si="71"/>
        <v/>
      </c>
      <c r="J80" s="99">
        <f t="shared" si="72"/>
        <v>-33.333333333333329</v>
      </c>
      <c r="K80" s="100">
        <f t="shared" si="73"/>
        <v>-41.662421267985053</v>
      </c>
      <c r="L80" s="97">
        <f t="shared" si="74"/>
        <v>-40.658609396147362</v>
      </c>
      <c r="M80" s="98">
        <f t="shared" si="75"/>
        <v>-33.312863347249873</v>
      </c>
      <c r="O80" s="74" t="s">
        <v>36</v>
      </c>
      <c r="P80" s="99">
        <f t="shared" si="76"/>
        <v>400</v>
      </c>
      <c r="Q80" s="100">
        <f t="shared" si="76"/>
        <v>489.44228881532979</v>
      </c>
      <c r="R80" s="97">
        <f t="shared" si="76"/>
        <v>166.58768229016204</v>
      </c>
      <c r="S80" s="97">
        <f t="shared" si="76"/>
        <v>1124.0703538885375</v>
      </c>
      <c r="T80" s="99"/>
      <c r="U80" s="100"/>
      <c r="V80" s="97"/>
      <c r="W80" s="97"/>
      <c r="X80" s="99">
        <f t="shared" si="76"/>
        <v>400</v>
      </c>
      <c r="Y80" s="100">
        <f t="shared" si="76"/>
        <v>489.44228881532979</v>
      </c>
      <c r="Z80" s="97">
        <f t="shared" si="76"/>
        <v>166.58768229016204</v>
      </c>
      <c r="AA80" s="98">
        <f t="shared" si="76"/>
        <v>1124.0703538885375</v>
      </c>
    </row>
    <row r="81" spans="1:27">
      <c r="A81" s="74" t="s">
        <v>37</v>
      </c>
      <c r="B81" s="99">
        <f t="shared" si="64"/>
        <v>45</v>
      </c>
      <c r="C81" s="100">
        <f t="shared" si="65"/>
        <v>49.747400358277901</v>
      </c>
      <c r="D81" s="97">
        <f t="shared" si="66"/>
        <v>13.784731943253206</v>
      </c>
      <c r="E81" s="97">
        <f t="shared" si="67"/>
        <v>29.117560604007878</v>
      </c>
      <c r="F81" s="99">
        <f t="shared" si="68"/>
        <v>-75</v>
      </c>
      <c r="G81" s="100">
        <f t="shared" si="69"/>
        <v>-80.385756676557861</v>
      </c>
      <c r="H81" s="97">
        <f t="shared" si="70"/>
        <v>-84.433962264150949</v>
      </c>
      <c r="I81" s="97">
        <f t="shared" si="71"/>
        <v>-58.276950834460983</v>
      </c>
      <c r="J81" s="99">
        <f t="shared" si="72"/>
        <v>25</v>
      </c>
      <c r="K81" s="100">
        <f t="shared" si="73"/>
        <v>25.968589529554421</v>
      </c>
      <c r="L81" s="97">
        <f t="shared" si="74"/>
        <v>-1.8763871395324117</v>
      </c>
      <c r="M81" s="98">
        <f t="shared" si="75"/>
        <v>15.798059277823825</v>
      </c>
      <c r="O81" s="74" t="s">
        <v>37</v>
      </c>
      <c r="P81" s="99">
        <f t="shared" si="76"/>
        <v>100</v>
      </c>
      <c r="Q81" s="100">
        <f t="shared" si="76"/>
        <v>94.112521520119714</v>
      </c>
      <c r="R81" s="97">
        <f t="shared" si="76"/>
        <v>89.416577772509982</v>
      </c>
      <c r="S81" s="97">
        <f t="shared" si="76"/>
        <v>202.19639837286894</v>
      </c>
      <c r="T81" s="99"/>
      <c r="U81" s="100"/>
      <c r="V81" s="97"/>
      <c r="W81" s="97"/>
      <c r="X81" s="99">
        <f t="shared" si="76"/>
        <v>140</v>
      </c>
      <c r="Y81" s="100">
        <f t="shared" si="76"/>
        <v>137.51239273711911</v>
      </c>
      <c r="Z81" s="97">
        <f t="shared" si="76"/>
        <v>125.34878116234049</v>
      </c>
      <c r="AA81" s="98">
        <f t="shared" si="76"/>
        <v>256.53463366698657</v>
      </c>
    </row>
    <row r="82" spans="1:27">
      <c r="A82" s="74" t="s">
        <v>38</v>
      </c>
      <c r="B82" s="99">
        <f t="shared" si="64"/>
        <v>-3.8461538461538396</v>
      </c>
      <c r="C82" s="100">
        <f t="shared" si="65"/>
        <v>4.619112304833692</v>
      </c>
      <c r="D82" s="97">
        <f t="shared" si="66"/>
        <v>11.581867521335255</v>
      </c>
      <c r="E82" s="97">
        <f t="shared" si="67"/>
        <v>14.792761356028478</v>
      </c>
      <c r="F82" s="99">
        <f t="shared" si="68"/>
        <v>0</v>
      </c>
      <c r="G82" s="100">
        <f t="shared" si="69"/>
        <v>3.441682600382407</v>
      </c>
      <c r="H82" s="97">
        <f t="shared" si="70"/>
        <v>140.625</v>
      </c>
      <c r="I82" s="97">
        <f t="shared" si="71"/>
        <v>182.67716535433073</v>
      </c>
      <c r="J82" s="99">
        <f t="shared" si="72"/>
        <v>-3.5714285714285694</v>
      </c>
      <c r="K82" s="100">
        <f t="shared" si="73"/>
        <v>4.5251708340051806</v>
      </c>
      <c r="L82" s="97">
        <f t="shared" si="74"/>
        <v>24.249282515184817</v>
      </c>
      <c r="M82" s="98">
        <f t="shared" si="75"/>
        <v>26.838477618123946</v>
      </c>
      <c r="O82" s="74" t="s">
        <v>38</v>
      </c>
      <c r="P82" s="99">
        <f t="shared" si="76"/>
        <v>420</v>
      </c>
      <c r="Q82" s="100">
        <f t="shared" si="76"/>
        <v>389.75101488497984</v>
      </c>
      <c r="R82" s="97">
        <f t="shared" si="76"/>
        <v>2839.8444444444444</v>
      </c>
      <c r="S82" s="97">
        <f t="shared" si="76"/>
        <v>4929.6938775510207</v>
      </c>
      <c r="T82" s="99"/>
      <c r="U82" s="100"/>
      <c r="V82" s="97"/>
      <c r="W82" s="97"/>
      <c r="X82" s="99">
        <f t="shared" si="76"/>
        <v>460</v>
      </c>
      <c r="Y82" s="100">
        <f t="shared" si="76"/>
        <v>432.21380243572412</v>
      </c>
      <c r="Z82" s="97">
        <f t="shared" si="76"/>
        <v>3159.8444444444435</v>
      </c>
      <c r="AA82" s="98">
        <f t="shared" si="76"/>
        <v>5318.4693877551017</v>
      </c>
    </row>
    <row r="83" spans="1:27">
      <c r="A83" s="74" t="s">
        <v>39</v>
      </c>
      <c r="B83" s="99">
        <f t="shared" si="64"/>
        <v>-29.629629629629633</v>
      </c>
      <c r="C83" s="100">
        <f t="shared" si="65"/>
        <v>-25.42427252145265</v>
      </c>
      <c r="D83" s="97">
        <f t="shared" si="66"/>
        <v>-44.968072856694235</v>
      </c>
      <c r="E83" s="97">
        <f t="shared" si="67"/>
        <v>-15.727785510219036</v>
      </c>
      <c r="F83" s="99">
        <f t="shared" si="68"/>
        <v>150</v>
      </c>
      <c r="G83" s="100">
        <f t="shared" si="69"/>
        <v>199.61813049975092</v>
      </c>
      <c r="H83" s="97">
        <f t="shared" si="70"/>
        <v>46.808510638297861</v>
      </c>
      <c r="I83" s="97">
        <f t="shared" si="71"/>
        <v>141.30434782608697</v>
      </c>
      <c r="J83" s="99">
        <f t="shared" si="72"/>
        <v>-17.241379310344826</v>
      </c>
      <c r="K83" s="100">
        <f t="shared" si="73"/>
        <v>-9.8577638431899146</v>
      </c>
      <c r="L83" s="97">
        <f t="shared" si="74"/>
        <v>-39.851734703963629</v>
      </c>
      <c r="M83" s="98">
        <f t="shared" si="75"/>
        <v>-5.812916066158806</v>
      </c>
      <c r="O83" s="74" t="s">
        <v>39</v>
      </c>
      <c r="P83" s="99">
        <f t="shared" si="76"/>
        <v>107.69230769230768</v>
      </c>
      <c r="Q83" s="100">
        <f t="shared" si="76"/>
        <v>83.625175864482941</v>
      </c>
      <c r="R83" s="97">
        <f t="shared" si="76"/>
        <v>194.84567901234567</v>
      </c>
      <c r="S83" s="97">
        <f t="shared" si="76"/>
        <v>222.56616257088848</v>
      </c>
      <c r="T83" s="99"/>
      <c r="U83" s="100"/>
      <c r="V83" s="97"/>
      <c r="W83" s="97"/>
      <c r="X83" s="99">
        <f t="shared" si="76"/>
        <v>123.07692307692307</v>
      </c>
      <c r="Y83" s="100">
        <f t="shared" si="76"/>
        <v>97.270673846997312</v>
      </c>
      <c r="Z83" s="97">
        <f t="shared" si="76"/>
        <v>212.25308641975306</v>
      </c>
      <c r="AA83" s="98">
        <f t="shared" si="76"/>
        <v>244.3052930056711</v>
      </c>
    </row>
    <row r="84" spans="1:27">
      <c r="A84" s="74" t="s">
        <v>40</v>
      </c>
      <c r="B84" s="99">
        <f t="shared" si="64"/>
        <v>50</v>
      </c>
      <c r="C84" s="100">
        <f t="shared" si="65"/>
        <v>58.546750573179651</v>
      </c>
      <c r="D84" s="97">
        <f t="shared" si="66"/>
        <v>0.56521739130435833</v>
      </c>
      <c r="E84" s="97">
        <f t="shared" si="67"/>
        <v>54.872695346795439</v>
      </c>
      <c r="F84" s="99">
        <f t="shared" si="68"/>
        <v>133.33333333333334</v>
      </c>
      <c r="G84" s="100">
        <f t="shared" si="69"/>
        <v>129.24380758165614</v>
      </c>
      <c r="H84" s="97">
        <f t="shared" si="70"/>
        <v>-10.526315789473657</v>
      </c>
      <c r="I84" s="97">
        <f t="shared" si="71"/>
        <v>-20.792079207920793</v>
      </c>
      <c r="J84" s="99">
        <f t="shared" si="72"/>
        <v>77.777777777777771</v>
      </c>
      <c r="K84" s="100">
        <f t="shared" si="73"/>
        <v>84.202518794506176</v>
      </c>
      <c r="L84" s="97">
        <f t="shared" si="74"/>
        <v>-4.9563318777292551</v>
      </c>
      <c r="M84" s="98">
        <f t="shared" si="75"/>
        <v>17.511111111111106</v>
      </c>
      <c r="O84" s="74" t="s">
        <v>40</v>
      </c>
      <c r="P84" s="99">
        <f t="shared" si="76"/>
        <v>200</v>
      </c>
      <c r="Q84" s="100">
        <f t="shared" si="76"/>
        <v>206.35992964502719</v>
      </c>
      <c r="R84" s="97">
        <f t="shared" si="76"/>
        <v>270.96774193548379</v>
      </c>
      <c r="S84" s="97">
        <f t="shared" si="76"/>
        <v>253.72670807453414</v>
      </c>
      <c r="T84" s="99"/>
      <c r="U84" s="100"/>
      <c r="V84" s="97"/>
      <c r="W84" s="97"/>
      <c r="X84" s="99">
        <f t="shared" si="76"/>
        <v>350</v>
      </c>
      <c r="Y84" s="100">
        <f t="shared" si="76"/>
        <v>380.86424688199554</v>
      </c>
      <c r="Z84" s="97">
        <f t="shared" si="76"/>
        <v>638.70967741935476</v>
      </c>
      <c r="AA84" s="98">
        <f t="shared" si="76"/>
        <v>598.75776397515529</v>
      </c>
    </row>
    <row r="85" spans="1:27">
      <c r="A85" s="74" t="s">
        <v>41</v>
      </c>
      <c r="B85" s="99">
        <f t="shared" si="64"/>
        <v>0</v>
      </c>
      <c r="C85" s="100">
        <f t="shared" si="65"/>
        <v>21.391996553987383</v>
      </c>
      <c r="D85" s="97">
        <f t="shared" si="66"/>
        <v>-60.363036303630359</v>
      </c>
      <c r="E85" s="97">
        <f t="shared" si="67"/>
        <v>-24.560651521645951</v>
      </c>
      <c r="F85" s="99">
        <f t="shared" si="68"/>
        <v>62.5</v>
      </c>
      <c r="G85" s="100">
        <f t="shared" si="69"/>
        <v>27.523536243017332</v>
      </c>
      <c r="H85" s="97">
        <f t="shared" si="70"/>
        <v>194.62700661000946</v>
      </c>
      <c r="I85" s="97">
        <f t="shared" si="71"/>
        <v>284.99418032053023</v>
      </c>
      <c r="J85" s="99">
        <f t="shared" si="72"/>
        <v>45.454545454545467</v>
      </c>
      <c r="K85" s="100">
        <f t="shared" si="73"/>
        <v>26.285476846238268</v>
      </c>
      <c r="L85" s="97">
        <f t="shared" si="74"/>
        <v>76.849593495935011</v>
      </c>
      <c r="M85" s="98">
        <f t="shared" si="75"/>
        <v>165.74196389255843</v>
      </c>
      <c r="O85" s="74" t="s">
        <v>41</v>
      </c>
      <c r="P85" s="99">
        <f t="shared" si="76"/>
        <v>200</v>
      </c>
      <c r="Q85" s="100">
        <f t="shared" si="76"/>
        <v>197.83346391994183</v>
      </c>
      <c r="R85" s="97">
        <f t="shared" si="76"/>
        <v>1065.3846153846152</v>
      </c>
      <c r="S85" s="97">
        <f t="shared" si="76"/>
        <v>1566.4285714285713</v>
      </c>
      <c r="T85" s="99">
        <f t="shared" si="76"/>
        <v>166.66666666666669</v>
      </c>
      <c r="U85" s="100">
        <f t="shared" si="76"/>
        <v>191.356424756519</v>
      </c>
      <c r="V85" s="97">
        <f t="shared" si="76"/>
        <v>30.740740740740733</v>
      </c>
      <c r="W85" s="97">
        <f t="shared" si="76"/>
        <v>70.623281393217241</v>
      </c>
      <c r="X85" s="99">
        <f t="shared" si="76"/>
        <v>175</v>
      </c>
      <c r="Y85" s="100">
        <f t="shared" si="76"/>
        <v>192.64144746885421</v>
      </c>
      <c r="Z85" s="97">
        <f t="shared" si="76"/>
        <v>121.62162162162159</v>
      </c>
      <c r="AA85" s="98">
        <f t="shared" si="76"/>
        <v>160.80964685615851</v>
      </c>
    </row>
    <row r="86" spans="1:27" ht="15.75" thickBot="1">
      <c r="A86" s="74" t="s">
        <v>42</v>
      </c>
      <c r="B86" s="99" t="str">
        <f t="shared" si="64"/>
        <v/>
      </c>
      <c r="C86" s="100" t="str">
        <f t="shared" si="65"/>
        <v/>
      </c>
      <c r="D86" s="97" t="str">
        <f t="shared" si="66"/>
        <v/>
      </c>
      <c r="E86" s="97" t="str">
        <f t="shared" si="67"/>
        <v/>
      </c>
      <c r="F86" s="99">
        <f t="shared" si="68"/>
        <v>35.294117647058812</v>
      </c>
      <c r="G86" s="100">
        <f t="shared" si="69"/>
        <v>121.06080662705571</v>
      </c>
      <c r="H86" s="97">
        <f t="shared" si="70"/>
        <v>333.08436406410834</v>
      </c>
      <c r="I86" s="97">
        <f t="shared" si="71"/>
        <v>393.10292099637672</v>
      </c>
      <c r="J86" s="99">
        <f t="shared" si="72"/>
        <v>35.294117647058812</v>
      </c>
      <c r="K86" s="100">
        <f t="shared" si="73"/>
        <v>121.06080662705571</v>
      </c>
      <c r="L86" s="97">
        <f t="shared" si="74"/>
        <v>333.08436406410834</v>
      </c>
      <c r="M86" s="98">
        <f t="shared" si="75"/>
        <v>393.10292099637672</v>
      </c>
      <c r="O86" s="74" t="s">
        <v>42</v>
      </c>
      <c r="P86" s="99"/>
      <c r="Q86" s="100"/>
      <c r="R86" s="97"/>
      <c r="S86" s="97"/>
      <c r="T86" s="99">
        <f t="shared" si="76"/>
        <v>325</v>
      </c>
      <c r="U86" s="100">
        <f t="shared" si="76"/>
        <v>550.25187086444328</v>
      </c>
      <c r="V86" s="97">
        <f t="shared" si="76"/>
        <v>566.07460035523968</v>
      </c>
      <c r="W86" s="97">
        <f t="shared" si="76"/>
        <v>610.54266398684456</v>
      </c>
      <c r="X86" s="99">
        <f t="shared" si="76"/>
        <v>325</v>
      </c>
      <c r="Y86" s="100">
        <f t="shared" si="76"/>
        <v>550.25187086444328</v>
      </c>
      <c r="Z86" s="97">
        <f t="shared" si="76"/>
        <v>566.07460035523968</v>
      </c>
      <c r="AA86" s="98">
        <f t="shared" si="76"/>
        <v>610.54266398684456</v>
      </c>
    </row>
    <row r="87" spans="1:27" ht="15.75" thickBot="1">
      <c r="A87" s="81" t="s">
        <v>3</v>
      </c>
      <c r="B87" s="101">
        <f t="shared" si="64"/>
        <v>7.2164948453608275</v>
      </c>
      <c r="C87" s="102">
        <f t="shared" si="65"/>
        <v>9.2934350533338375</v>
      </c>
      <c r="D87" s="103">
        <f t="shared" si="66"/>
        <v>-21.930359201954559</v>
      </c>
      <c r="E87" s="103">
        <f t="shared" si="67"/>
        <v>2.5864347456658265</v>
      </c>
      <c r="F87" s="101">
        <f t="shared" si="68"/>
        <v>41.666666666666657</v>
      </c>
      <c r="G87" s="102">
        <f t="shared" si="69"/>
        <v>118.92387418304105</v>
      </c>
      <c r="H87" s="103">
        <f t="shared" si="70"/>
        <v>244.78728220965104</v>
      </c>
      <c r="I87" s="103">
        <f t="shared" si="71"/>
        <v>305.25355810445694</v>
      </c>
      <c r="J87" s="101">
        <f t="shared" si="72"/>
        <v>16.541353383458642</v>
      </c>
      <c r="K87" s="102">
        <f t="shared" si="73"/>
        <v>116.4142595414026</v>
      </c>
      <c r="L87" s="103">
        <f t="shared" si="74"/>
        <v>81.618325642715888</v>
      </c>
      <c r="M87" s="104">
        <f t="shared" si="75"/>
        <v>124.37890794797204</v>
      </c>
      <c r="O87" s="81" t="s">
        <v>3</v>
      </c>
      <c r="P87" s="101">
        <f t="shared" si="76"/>
        <v>120.45454545454547</v>
      </c>
      <c r="Q87" s="102">
        <f t="shared" si="76"/>
        <v>151.10389826728493</v>
      </c>
      <c r="R87" s="103">
        <f t="shared" si="76"/>
        <v>249.28556508386367</v>
      </c>
      <c r="S87" s="103">
        <f t="shared" si="76"/>
        <v>370.28189442729968</v>
      </c>
      <c r="T87" s="101">
        <f t="shared" si="76"/>
        <v>414.28571428571433</v>
      </c>
      <c r="U87" s="102">
        <f t="shared" si="76"/>
        <v>534.91530005192578</v>
      </c>
      <c r="V87" s="103">
        <f t="shared" si="76"/>
        <v>375.72697899838437</v>
      </c>
      <c r="W87" s="103">
        <f t="shared" si="76"/>
        <v>450.62683016105416</v>
      </c>
      <c r="X87" s="101">
        <f t="shared" si="76"/>
        <v>160.78431372549022</v>
      </c>
      <c r="Y87" s="102">
        <f t="shared" si="76"/>
        <v>513.45083521279537</v>
      </c>
      <c r="Z87" s="103">
        <f t="shared" si="76"/>
        <v>289.47418417738658</v>
      </c>
      <c r="AA87" s="104">
        <f t="shared" si="76"/>
        <v>399.61742272385067</v>
      </c>
    </row>
  </sheetData>
  <mergeCells count="79">
    <mergeCell ref="AH5:AI5"/>
    <mergeCell ref="P4:S4"/>
    <mergeCell ref="T4:W4"/>
    <mergeCell ref="X4:AA4"/>
    <mergeCell ref="AC4:AC6"/>
    <mergeCell ref="AD4:AG4"/>
    <mergeCell ref="AJ5:AK5"/>
    <mergeCell ref="AL5:AM5"/>
    <mergeCell ref="AN5:AO5"/>
    <mergeCell ref="O19:AA19"/>
    <mergeCell ref="AC19:AO19"/>
    <mergeCell ref="O4:O6"/>
    <mergeCell ref="AH4:AK4"/>
    <mergeCell ref="AL4:AO4"/>
    <mergeCell ref="P5:Q5"/>
    <mergeCell ref="R5:S5"/>
    <mergeCell ref="T5:U5"/>
    <mergeCell ref="V5:W5"/>
    <mergeCell ref="X5:Y5"/>
    <mergeCell ref="Z5:AA5"/>
    <mergeCell ref="AD5:AE5"/>
    <mergeCell ref="AF5:AG5"/>
    <mergeCell ref="O31:AA31"/>
    <mergeCell ref="AC31:AO31"/>
    <mergeCell ref="O43:AA43"/>
    <mergeCell ref="AC43:AO43"/>
    <mergeCell ref="O58:O60"/>
    <mergeCell ref="P58:S58"/>
    <mergeCell ref="T58:W58"/>
    <mergeCell ref="X58:AA58"/>
    <mergeCell ref="P59:Q59"/>
    <mergeCell ref="R59:S59"/>
    <mergeCell ref="T59:U59"/>
    <mergeCell ref="V59:W59"/>
    <mergeCell ref="X59:Y59"/>
    <mergeCell ref="Z59:AA59"/>
    <mergeCell ref="O74:O76"/>
    <mergeCell ref="P74:S74"/>
    <mergeCell ref="T74:W74"/>
    <mergeCell ref="X74:AA74"/>
    <mergeCell ref="P75:Q75"/>
    <mergeCell ref="R75:S75"/>
    <mergeCell ref="T75:U75"/>
    <mergeCell ref="V75:W75"/>
    <mergeCell ref="X75:Y75"/>
    <mergeCell ref="Z75:AA75"/>
    <mergeCell ref="A4:A6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A19:M19"/>
    <mergeCell ref="A31:M31"/>
    <mergeCell ref="A43:M43"/>
    <mergeCell ref="A58:A60"/>
    <mergeCell ref="B58:E58"/>
    <mergeCell ref="F58:I58"/>
    <mergeCell ref="J58:M58"/>
    <mergeCell ref="B59:C59"/>
    <mergeCell ref="D59:E59"/>
    <mergeCell ref="F59:G59"/>
    <mergeCell ref="H59:I59"/>
    <mergeCell ref="J59:K59"/>
    <mergeCell ref="L59:M59"/>
    <mergeCell ref="F75:G75"/>
    <mergeCell ref="H75:I75"/>
    <mergeCell ref="J75:K75"/>
    <mergeCell ref="L75:M75"/>
    <mergeCell ref="A74:A76"/>
    <mergeCell ref="B74:E74"/>
    <mergeCell ref="F74:I74"/>
    <mergeCell ref="J74:M74"/>
    <mergeCell ref="B75:C75"/>
    <mergeCell ref="D75:E7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eht14">
    <tabColor theme="9" tint="0.39997558519241921"/>
  </sheetPr>
  <dimension ref="A1:AX76"/>
  <sheetViews>
    <sheetView workbookViewId="0">
      <selection activeCell="G7" sqref="G7:H16"/>
    </sheetView>
  </sheetViews>
  <sheetFormatPr defaultRowHeight="15"/>
  <cols>
    <col min="18" max="18" width="10.28515625" customWidth="1"/>
    <col min="22" max="22" width="10.28515625" customWidth="1"/>
    <col min="23" max="23" width="10.5703125" customWidth="1"/>
    <col min="27" max="27" width="9.140625" customWidth="1"/>
    <col min="28" max="28" width="11.28515625" customWidth="1"/>
    <col min="32" max="32" width="8.42578125" customWidth="1"/>
    <col min="33" max="33" width="11.140625" customWidth="1"/>
    <col min="40" max="40" width="9.85546875" customWidth="1"/>
    <col min="45" max="45" width="10.140625" customWidth="1"/>
    <col min="50" max="50" width="10.140625" customWidth="1"/>
  </cols>
  <sheetData>
    <row r="1" spans="1:50">
      <c r="A1" t="s">
        <v>199</v>
      </c>
      <c r="R1" t="s">
        <v>155</v>
      </c>
      <c r="AI1" t="s">
        <v>156</v>
      </c>
    </row>
    <row r="2" spans="1:50" s="200" customFormat="1" ht="15.75" customHeight="1">
      <c r="A2" s="1" t="s">
        <v>182</v>
      </c>
      <c r="R2" s="1" t="s">
        <v>125</v>
      </c>
      <c r="AI2" s="1" t="s">
        <v>126</v>
      </c>
    </row>
    <row r="3" spans="1:50" ht="15.75" customHeight="1" thickBot="1"/>
    <row r="4" spans="1:50" ht="15.75" customHeight="1">
      <c r="A4" s="314" t="s">
        <v>29</v>
      </c>
      <c r="B4" s="317" t="s">
        <v>1</v>
      </c>
      <c r="C4" s="318"/>
      <c r="D4" s="318"/>
      <c r="E4" s="318"/>
      <c r="F4" s="319"/>
      <c r="G4" s="318" t="s">
        <v>2</v>
      </c>
      <c r="H4" s="318"/>
      <c r="I4" s="318"/>
      <c r="J4" s="318"/>
      <c r="K4" s="318"/>
      <c r="L4" s="317" t="s">
        <v>3</v>
      </c>
      <c r="M4" s="318"/>
      <c r="N4" s="318"/>
      <c r="O4" s="318"/>
      <c r="P4" s="319"/>
      <c r="R4" s="314" t="s">
        <v>29</v>
      </c>
      <c r="S4" s="317" t="s">
        <v>1</v>
      </c>
      <c r="T4" s="318"/>
      <c r="U4" s="318"/>
      <c r="V4" s="318"/>
      <c r="W4" s="319"/>
      <c r="X4" s="318" t="s">
        <v>2</v>
      </c>
      <c r="Y4" s="318"/>
      <c r="Z4" s="318"/>
      <c r="AA4" s="318"/>
      <c r="AB4" s="318"/>
      <c r="AC4" s="317" t="s">
        <v>3</v>
      </c>
      <c r="AD4" s="318"/>
      <c r="AE4" s="318"/>
      <c r="AF4" s="318"/>
      <c r="AG4" s="319"/>
      <c r="AI4" s="330" t="s">
        <v>29</v>
      </c>
      <c r="AJ4" s="317" t="s">
        <v>1</v>
      </c>
      <c r="AK4" s="318"/>
      <c r="AL4" s="318"/>
      <c r="AM4" s="318"/>
      <c r="AN4" s="319"/>
      <c r="AO4" s="137" t="s">
        <v>2</v>
      </c>
      <c r="AP4" s="138"/>
      <c r="AQ4" s="138"/>
      <c r="AR4" s="138"/>
      <c r="AS4" s="136"/>
      <c r="AT4" s="317" t="s">
        <v>3</v>
      </c>
      <c r="AU4" s="318"/>
      <c r="AV4" s="318"/>
      <c r="AW4" s="318"/>
      <c r="AX4" s="319"/>
    </row>
    <row r="5" spans="1:50" ht="29.25" customHeight="1">
      <c r="A5" s="315"/>
      <c r="B5" s="320" t="s">
        <v>3</v>
      </c>
      <c r="C5" s="310"/>
      <c r="D5" s="309" t="s">
        <v>61</v>
      </c>
      <c r="E5" s="310"/>
      <c r="F5" s="321" t="s">
        <v>101</v>
      </c>
      <c r="G5" s="326" t="s">
        <v>3</v>
      </c>
      <c r="H5" s="310"/>
      <c r="I5" s="309" t="s">
        <v>61</v>
      </c>
      <c r="J5" s="310"/>
      <c r="K5" s="321" t="s">
        <v>101</v>
      </c>
      <c r="L5" s="320" t="s">
        <v>3</v>
      </c>
      <c r="M5" s="310"/>
      <c r="N5" s="309" t="s">
        <v>61</v>
      </c>
      <c r="O5" s="310"/>
      <c r="P5" s="321" t="s">
        <v>101</v>
      </c>
      <c r="R5" s="315"/>
      <c r="S5" s="320" t="s">
        <v>3</v>
      </c>
      <c r="T5" s="310"/>
      <c r="U5" s="309" t="s">
        <v>61</v>
      </c>
      <c r="V5" s="310"/>
      <c r="W5" s="321" t="s">
        <v>101</v>
      </c>
      <c r="X5" s="326" t="s">
        <v>3</v>
      </c>
      <c r="Y5" s="310"/>
      <c r="Z5" s="309" t="s">
        <v>61</v>
      </c>
      <c r="AA5" s="310"/>
      <c r="AB5" s="321" t="s">
        <v>101</v>
      </c>
      <c r="AC5" s="320" t="s">
        <v>3</v>
      </c>
      <c r="AD5" s="310"/>
      <c r="AE5" s="309" t="s">
        <v>61</v>
      </c>
      <c r="AF5" s="310"/>
      <c r="AG5" s="321" t="s">
        <v>101</v>
      </c>
      <c r="AI5" s="331"/>
      <c r="AJ5" s="320" t="s">
        <v>3</v>
      </c>
      <c r="AK5" s="310"/>
      <c r="AL5" s="309" t="s">
        <v>61</v>
      </c>
      <c r="AM5" s="310"/>
      <c r="AN5" s="321" t="s">
        <v>101</v>
      </c>
      <c r="AO5" s="326" t="s">
        <v>3</v>
      </c>
      <c r="AP5" s="310"/>
      <c r="AQ5" s="309" t="s">
        <v>61</v>
      </c>
      <c r="AR5" s="310"/>
      <c r="AS5" s="321" t="s">
        <v>101</v>
      </c>
      <c r="AT5" s="320" t="s">
        <v>3</v>
      </c>
      <c r="AU5" s="310"/>
      <c r="AV5" s="309" t="s">
        <v>61</v>
      </c>
      <c r="AW5" s="310"/>
      <c r="AX5" s="321" t="s">
        <v>101</v>
      </c>
    </row>
    <row r="6" spans="1:50" ht="44.25" customHeight="1" thickBot="1">
      <c r="A6" s="316"/>
      <c r="B6" s="203" t="s">
        <v>26</v>
      </c>
      <c r="C6" s="108" t="s">
        <v>49</v>
      </c>
      <c r="D6" s="69" t="s">
        <v>31</v>
      </c>
      <c r="E6" s="69" t="s">
        <v>32</v>
      </c>
      <c r="F6" s="322"/>
      <c r="G6" s="108" t="s">
        <v>26</v>
      </c>
      <c r="H6" s="108" t="s">
        <v>49</v>
      </c>
      <c r="I6" s="69" t="s">
        <v>31</v>
      </c>
      <c r="J6" s="69" t="s">
        <v>32</v>
      </c>
      <c r="K6" s="322"/>
      <c r="L6" s="203" t="s">
        <v>26</v>
      </c>
      <c r="M6" s="108" t="s">
        <v>49</v>
      </c>
      <c r="N6" s="69" t="s">
        <v>31</v>
      </c>
      <c r="O6" s="69" t="s">
        <v>32</v>
      </c>
      <c r="P6" s="322"/>
      <c r="R6" s="316"/>
      <c r="S6" s="107" t="s">
        <v>26</v>
      </c>
      <c r="T6" s="108" t="s">
        <v>49</v>
      </c>
      <c r="U6" s="69" t="s">
        <v>31</v>
      </c>
      <c r="V6" s="69" t="s">
        <v>32</v>
      </c>
      <c r="W6" s="322"/>
      <c r="X6" s="108" t="s">
        <v>26</v>
      </c>
      <c r="Y6" s="108" t="s">
        <v>49</v>
      </c>
      <c r="Z6" s="69" t="s">
        <v>31</v>
      </c>
      <c r="AA6" s="69" t="s">
        <v>32</v>
      </c>
      <c r="AB6" s="322"/>
      <c r="AC6" s="107" t="s">
        <v>26</v>
      </c>
      <c r="AD6" s="108" t="s">
        <v>49</v>
      </c>
      <c r="AE6" s="69" t="s">
        <v>31</v>
      </c>
      <c r="AF6" s="69" t="s">
        <v>32</v>
      </c>
      <c r="AG6" s="322"/>
      <c r="AI6" s="332"/>
      <c r="AJ6" s="107" t="s">
        <v>26</v>
      </c>
      <c r="AK6" s="108" t="s">
        <v>49</v>
      </c>
      <c r="AL6" s="69" t="s">
        <v>31</v>
      </c>
      <c r="AM6" s="69" t="s">
        <v>32</v>
      </c>
      <c r="AN6" s="322"/>
      <c r="AO6" s="108" t="s">
        <v>26</v>
      </c>
      <c r="AP6" s="108" t="s">
        <v>49</v>
      </c>
      <c r="AQ6" s="69" t="s">
        <v>31</v>
      </c>
      <c r="AR6" s="69" t="s">
        <v>32</v>
      </c>
      <c r="AS6" s="322"/>
      <c r="AT6" s="107" t="s">
        <v>26</v>
      </c>
      <c r="AU6" s="108" t="s">
        <v>49</v>
      </c>
      <c r="AV6" s="69" t="s">
        <v>31</v>
      </c>
      <c r="AW6" s="69" t="s">
        <v>32</v>
      </c>
      <c r="AX6" s="322"/>
    </row>
    <row r="7" spans="1:50">
      <c r="A7" s="74" t="s">
        <v>33</v>
      </c>
      <c r="B7" s="109">
        <v>15987</v>
      </c>
      <c r="C7" s="110">
        <v>3935.3326843867039</v>
      </c>
      <c r="D7" s="75">
        <v>1</v>
      </c>
      <c r="E7" s="76">
        <v>0.26500000000000001</v>
      </c>
      <c r="F7" s="98">
        <v>0.105</v>
      </c>
      <c r="G7" s="77">
        <v>985</v>
      </c>
      <c r="H7" s="77">
        <v>236.35961317325913</v>
      </c>
      <c r="I7" s="75"/>
      <c r="J7" s="76"/>
      <c r="K7" s="97"/>
      <c r="L7" s="111">
        <f>B7+G7</f>
        <v>16972</v>
      </c>
      <c r="M7" s="77">
        <f t="shared" ref="M7:P7" si="0">C7+H7</f>
        <v>4171.6922975599628</v>
      </c>
      <c r="N7" s="75">
        <f t="shared" si="0"/>
        <v>1</v>
      </c>
      <c r="O7" s="76">
        <f t="shared" si="0"/>
        <v>0.26500000000000001</v>
      </c>
      <c r="P7" s="98">
        <f t="shared" si="0"/>
        <v>0.105</v>
      </c>
      <c r="R7" s="74" t="s">
        <v>33</v>
      </c>
      <c r="S7" s="109">
        <v>24525</v>
      </c>
      <c r="T7" s="110">
        <v>5419.2638361821264</v>
      </c>
      <c r="U7" s="75"/>
      <c r="V7" s="76"/>
      <c r="W7" s="98"/>
      <c r="X7" s="77">
        <v>1142</v>
      </c>
      <c r="Y7" s="77">
        <v>296.26461856791479</v>
      </c>
      <c r="Z7" s="75"/>
      <c r="AA7" s="76"/>
      <c r="AB7" s="97"/>
      <c r="AC7" s="111">
        <v>25667</v>
      </c>
      <c r="AD7" s="77">
        <v>5715.5284547500141</v>
      </c>
      <c r="AE7" s="75"/>
      <c r="AF7" s="76"/>
      <c r="AG7" s="98"/>
      <c r="AI7" s="74" t="s">
        <v>33</v>
      </c>
      <c r="AJ7" s="109">
        <v>9489</v>
      </c>
      <c r="AK7" s="110">
        <v>2533.5218800000189</v>
      </c>
      <c r="AL7" s="75">
        <v>3</v>
      </c>
      <c r="AM7" s="76">
        <v>1.2204999999999999</v>
      </c>
      <c r="AN7" s="98">
        <v>0.14007</v>
      </c>
      <c r="AO7" s="77">
        <v>362</v>
      </c>
      <c r="AP7" s="77">
        <v>103.17764499999994</v>
      </c>
      <c r="AQ7" s="75"/>
      <c r="AR7" s="76"/>
      <c r="AS7" s="97"/>
      <c r="AT7" s="111">
        <v>9851</v>
      </c>
      <c r="AU7" s="77">
        <v>2636.6995250000186</v>
      </c>
      <c r="AV7" s="75">
        <v>3</v>
      </c>
      <c r="AW7" s="76">
        <v>1.2204999999999999</v>
      </c>
      <c r="AX7" s="98">
        <v>0.14007</v>
      </c>
    </row>
    <row r="8" spans="1:50">
      <c r="A8" s="74" t="s">
        <v>34</v>
      </c>
      <c r="B8" s="109">
        <v>10281</v>
      </c>
      <c r="C8" s="110">
        <v>7651.7666023835736</v>
      </c>
      <c r="D8" s="79">
        <v>2</v>
      </c>
      <c r="E8" s="80">
        <v>1.04</v>
      </c>
      <c r="F8" s="98">
        <v>0.17</v>
      </c>
      <c r="G8" s="77">
        <v>571</v>
      </c>
      <c r="H8" s="77">
        <v>424.85219887753857</v>
      </c>
      <c r="I8" s="79"/>
      <c r="J8" s="80"/>
      <c r="K8" s="97"/>
      <c r="L8" s="111">
        <f t="shared" ref="L8:L16" si="1">B8+G8</f>
        <v>10852</v>
      </c>
      <c r="M8" s="77">
        <f t="shared" ref="M8:M16" si="2">C8+H8</f>
        <v>8076.6188012611119</v>
      </c>
      <c r="N8" s="79">
        <f t="shared" ref="N8:N16" si="3">D8+I8</f>
        <v>2</v>
      </c>
      <c r="O8" s="80">
        <f t="shared" ref="O8:O16" si="4">E8+J8</f>
        <v>1.04</v>
      </c>
      <c r="P8" s="98">
        <f t="shared" ref="P8:P16" si="5">F8+K8</f>
        <v>0.17</v>
      </c>
      <c r="R8" s="74" t="s">
        <v>34</v>
      </c>
      <c r="S8" s="109">
        <v>9769</v>
      </c>
      <c r="T8" s="110">
        <v>7314.5315620636684</v>
      </c>
      <c r="U8" s="79"/>
      <c r="V8" s="80"/>
      <c r="W8" s="98"/>
      <c r="X8" s="77">
        <v>580</v>
      </c>
      <c r="Y8" s="77">
        <v>433.7064965159845</v>
      </c>
      <c r="Z8" s="79"/>
      <c r="AA8" s="80"/>
      <c r="AB8" s="97"/>
      <c r="AC8" s="111">
        <v>10349</v>
      </c>
      <c r="AD8" s="77">
        <v>7748.2380585796518</v>
      </c>
      <c r="AE8" s="79"/>
      <c r="AF8" s="80"/>
      <c r="AG8" s="98"/>
      <c r="AI8" s="74" t="s">
        <v>34</v>
      </c>
      <c r="AJ8" s="109">
        <v>7467</v>
      </c>
      <c r="AK8" s="110">
        <v>5365.5054850000179</v>
      </c>
      <c r="AL8" s="79"/>
      <c r="AM8" s="80"/>
      <c r="AN8" s="98"/>
      <c r="AO8" s="77">
        <v>306</v>
      </c>
      <c r="AP8" s="77">
        <v>226.79174600000013</v>
      </c>
      <c r="AQ8" s="79"/>
      <c r="AR8" s="80"/>
      <c r="AS8" s="97"/>
      <c r="AT8" s="111">
        <v>7773</v>
      </c>
      <c r="AU8" s="77">
        <v>5592.2972310000177</v>
      </c>
      <c r="AV8" s="79"/>
      <c r="AW8" s="80"/>
      <c r="AX8" s="98"/>
    </row>
    <row r="9" spans="1:50">
      <c r="A9" s="74" t="s">
        <v>35</v>
      </c>
      <c r="B9" s="109">
        <v>14287</v>
      </c>
      <c r="C9" s="110">
        <v>21009.633134741307</v>
      </c>
      <c r="D9" s="79">
        <v>6</v>
      </c>
      <c r="E9" s="80">
        <v>7.90484655617872</v>
      </c>
      <c r="F9" s="98">
        <v>0.95613019093830742</v>
      </c>
      <c r="G9" s="77">
        <v>703</v>
      </c>
      <c r="H9" s="77">
        <v>1026.8800822307139</v>
      </c>
      <c r="I9" s="112"/>
      <c r="J9" s="80"/>
      <c r="K9" s="97"/>
      <c r="L9" s="111">
        <f t="shared" si="1"/>
        <v>14990</v>
      </c>
      <c r="M9" s="77">
        <f t="shared" si="2"/>
        <v>22036.51321697202</v>
      </c>
      <c r="N9" s="79">
        <f t="shared" si="3"/>
        <v>6</v>
      </c>
      <c r="O9" s="80">
        <f t="shared" si="4"/>
        <v>7.90484655617872</v>
      </c>
      <c r="P9" s="98">
        <f t="shared" si="5"/>
        <v>0.95613019093830742</v>
      </c>
      <c r="R9" s="74" t="s">
        <v>35</v>
      </c>
      <c r="S9" s="109">
        <v>13489</v>
      </c>
      <c r="T9" s="110">
        <v>20013.000537519918</v>
      </c>
      <c r="U9" s="79"/>
      <c r="V9" s="80"/>
      <c r="W9" s="98"/>
      <c r="X9" s="77">
        <v>663</v>
      </c>
      <c r="Y9" s="77">
        <v>985.44980979850186</v>
      </c>
      <c r="Z9" s="112"/>
      <c r="AA9" s="80"/>
      <c r="AB9" s="97"/>
      <c r="AC9" s="111">
        <v>14152</v>
      </c>
      <c r="AD9" s="77">
        <v>20998.450347318401</v>
      </c>
      <c r="AE9" s="79"/>
      <c r="AF9" s="80"/>
      <c r="AG9" s="98"/>
      <c r="AI9" s="74" t="s">
        <v>35</v>
      </c>
      <c r="AJ9" s="109">
        <v>12265</v>
      </c>
      <c r="AK9" s="110">
        <v>17904.426621999988</v>
      </c>
      <c r="AL9" s="79">
        <v>7</v>
      </c>
      <c r="AM9" s="80">
        <v>8.3795999999999999</v>
      </c>
      <c r="AN9" s="98">
        <v>3.4598299999999997</v>
      </c>
      <c r="AO9" s="77">
        <v>433</v>
      </c>
      <c r="AP9" s="77">
        <v>626.99752399999988</v>
      </c>
      <c r="AQ9" s="112"/>
      <c r="AR9" s="80"/>
      <c r="AS9" s="97"/>
      <c r="AT9" s="111">
        <v>12698</v>
      </c>
      <c r="AU9" s="77">
        <v>18531.424145999987</v>
      </c>
      <c r="AV9" s="79">
        <v>7</v>
      </c>
      <c r="AW9" s="80">
        <v>8.3795999999999999</v>
      </c>
      <c r="AX9" s="98">
        <v>3.4598299999999997</v>
      </c>
    </row>
    <row r="10" spans="1:50">
      <c r="A10" s="74" t="s">
        <v>36</v>
      </c>
      <c r="B10" s="109">
        <v>22620</v>
      </c>
      <c r="C10" s="110">
        <v>75018.508646219489</v>
      </c>
      <c r="D10" s="79">
        <v>10</v>
      </c>
      <c r="E10" s="80">
        <v>32.908010586678429</v>
      </c>
      <c r="F10" s="98">
        <v>7.6567269519188352</v>
      </c>
      <c r="G10" s="77">
        <v>1110</v>
      </c>
      <c r="H10" s="77">
        <v>3618.9939505445705</v>
      </c>
      <c r="I10" s="79"/>
      <c r="J10" s="80"/>
      <c r="K10" s="97"/>
      <c r="L10" s="111">
        <f t="shared" si="1"/>
        <v>23730</v>
      </c>
      <c r="M10" s="77">
        <f t="shared" si="2"/>
        <v>78637.502596764054</v>
      </c>
      <c r="N10" s="79">
        <f t="shared" si="3"/>
        <v>10</v>
      </c>
      <c r="O10" s="80">
        <f t="shared" si="4"/>
        <v>32.908010586678429</v>
      </c>
      <c r="P10" s="98">
        <f t="shared" si="5"/>
        <v>7.6567269519188352</v>
      </c>
      <c r="R10" s="74" t="s">
        <v>36</v>
      </c>
      <c r="S10" s="109">
        <v>22282</v>
      </c>
      <c r="T10" s="110">
        <v>74741.936986893052</v>
      </c>
      <c r="U10" s="79">
        <v>15</v>
      </c>
      <c r="V10" s="80">
        <v>56.409627039627061</v>
      </c>
      <c r="W10" s="98">
        <v>12.902843822843842</v>
      </c>
      <c r="X10" s="77">
        <v>965</v>
      </c>
      <c r="Y10" s="77">
        <v>3192.6910682537291</v>
      </c>
      <c r="Z10" s="79"/>
      <c r="AA10" s="80"/>
      <c r="AB10" s="97"/>
      <c r="AC10" s="111">
        <v>23247</v>
      </c>
      <c r="AD10" s="77">
        <v>77934.628055147041</v>
      </c>
      <c r="AE10" s="79">
        <v>15</v>
      </c>
      <c r="AF10" s="80">
        <v>56.409627039627061</v>
      </c>
      <c r="AG10" s="98">
        <v>12.902843822843842</v>
      </c>
      <c r="AI10" s="74" t="s">
        <v>36</v>
      </c>
      <c r="AJ10" s="109">
        <v>22755</v>
      </c>
      <c r="AK10" s="110">
        <v>75450.064631000379</v>
      </c>
      <c r="AL10" s="79">
        <v>3</v>
      </c>
      <c r="AM10" s="80">
        <v>9.57</v>
      </c>
      <c r="AN10" s="98">
        <v>4.84</v>
      </c>
      <c r="AO10" s="77">
        <v>733</v>
      </c>
      <c r="AP10" s="77">
        <v>2413.4719749999981</v>
      </c>
      <c r="AQ10" s="79"/>
      <c r="AR10" s="80"/>
      <c r="AS10" s="97"/>
      <c r="AT10" s="111">
        <v>23488</v>
      </c>
      <c r="AU10" s="77">
        <v>77863.536606000373</v>
      </c>
      <c r="AV10" s="79">
        <v>3</v>
      </c>
      <c r="AW10" s="80">
        <v>9.57</v>
      </c>
      <c r="AX10" s="98">
        <v>4.84</v>
      </c>
    </row>
    <row r="11" spans="1:50">
      <c r="A11" s="74" t="s">
        <v>37</v>
      </c>
      <c r="B11" s="109">
        <v>16703</v>
      </c>
      <c r="C11" s="110">
        <v>119792.81190779005</v>
      </c>
      <c r="D11" s="79">
        <v>29</v>
      </c>
      <c r="E11" s="80">
        <v>225.71182011048796</v>
      </c>
      <c r="F11" s="98">
        <v>25.432203142395036</v>
      </c>
      <c r="G11" s="77">
        <v>878</v>
      </c>
      <c r="H11" s="77">
        <v>6395.1447113571649</v>
      </c>
      <c r="I11" s="79">
        <v>1</v>
      </c>
      <c r="J11" s="80">
        <v>6.61</v>
      </c>
      <c r="K11" s="97">
        <v>0.66</v>
      </c>
      <c r="L11" s="111">
        <f t="shared" si="1"/>
        <v>17581</v>
      </c>
      <c r="M11" s="77">
        <f t="shared" si="2"/>
        <v>126187.95661914721</v>
      </c>
      <c r="N11" s="79">
        <f t="shared" si="3"/>
        <v>30</v>
      </c>
      <c r="O11" s="80">
        <f t="shared" si="4"/>
        <v>232.32182011048798</v>
      </c>
      <c r="P11" s="98">
        <f t="shared" si="5"/>
        <v>26.092203142395036</v>
      </c>
      <c r="R11" s="74" t="s">
        <v>37</v>
      </c>
      <c r="S11" s="109">
        <v>17245</v>
      </c>
      <c r="T11" s="110">
        <v>123960.58132972867</v>
      </c>
      <c r="U11" s="79">
        <v>20</v>
      </c>
      <c r="V11" s="80">
        <v>150.72837296037295</v>
      </c>
      <c r="W11" s="98">
        <v>22.351156177156177</v>
      </c>
      <c r="X11" s="77">
        <v>842</v>
      </c>
      <c r="Y11" s="77">
        <v>6161.4345728447679</v>
      </c>
      <c r="Z11" s="79">
        <v>4</v>
      </c>
      <c r="AA11" s="80">
        <v>33.700000000000003</v>
      </c>
      <c r="AB11" s="97">
        <v>4.24</v>
      </c>
      <c r="AC11" s="111">
        <v>18087</v>
      </c>
      <c r="AD11" s="77">
        <v>130122.01590257339</v>
      </c>
      <c r="AE11" s="79">
        <v>24</v>
      </c>
      <c r="AF11" s="80">
        <v>184.42837296037297</v>
      </c>
      <c r="AG11" s="98">
        <v>26.591156177156176</v>
      </c>
      <c r="AI11" s="74" t="s">
        <v>37</v>
      </c>
      <c r="AJ11" s="109">
        <v>18809</v>
      </c>
      <c r="AK11" s="110">
        <v>134306.09833300029</v>
      </c>
      <c r="AL11" s="79">
        <v>10</v>
      </c>
      <c r="AM11" s="80">
        <v>77.649999999999991</v>
      </c>
      <c r="AN11" s="98">
        <v>11.799999999999999</v>
      </c>
      <c r="AO11" s="77">
        <v>763</v>
      </c>
      <c r="AP11" s="77">
        <v>5524.1986930000039</v>
      </c>
      <c r="AQ11" s="79"/>
      <c r="AR11" s="80"/>
      <c r="AS11" s="97"/>
      <c r="AT11" s="111">
        <v>19572</v>
      </c>
      <c r="AU11" s="77">
        <v>139830.29702600031</v>
      </c>
      <c r="AV11" s="79">
        <v>10</v>
      </c>
      <c r="AW11" s="80">
        <v>77.649999999999991</v>
      </c>
      <c r="AX11" s="98">
        <v>11.799999999999999</v>
      </c>
    </row>
    <row r="12" spans="1:50">
      <c r="A12" s="74" t="s">
        <v>38</v>
      </c>
      <c r="B12" s="109">
        <v>11563</v>
      </c>
      <c r="C12" s="110">
        <v>161548.61833999836</v>
      </c>
      <c r="D12" s="79">
        <v>25</v>
      </c>
      <c r="E12" s="80">
        <v>378.6437684003925</v>
      </c>
      <c r="F12" s="98">
        <v>49.205000000000005</v>
      </c>
      <c r="G12" s="77">
        <v>623</v>
      </c>
      <c r="H12" s="77">
        <v>8739.1219808612277</v>
      </c>
      <c r="I12" s="79">
        <v>2</v>
      </c>
      <c r="J12" s="80">
        <v>32.46</v>
      </c>
      <c r="K12" s="97">
        <v>11.55</v>
      </c>
      <c r="L12" s="111">
        <f t="shared" si="1"/>
        <v>12186</v>
      </c>
      <c r="M12" s="77">
        <f t="shared" si="2"/>
        <v>170287.74032085959</v>
      </c>
      <c r="N12" s="79">
        <f t="shared" si="3"/>
        <v>27</v>
      </c>
      <c r="O12" s="80">
        <f t="shared" si="4"/>
        <v>411.10376840039248</v>
      </c>
      <c r="P12" s="98">
        <f t="shared" si="5"/>
        <v>60.75500000000001</v>
      </c>
      <c r="R12" s="74" t="s">
        <v>38</v>
      </c>
      <c r="S12" s="109">
        <v>12449</v>
      </c>
      <c r="T12" s="110">
        <v>173838.186021286</v>
      </c>
      <c r="U12" s="79">
        <v>26</v>
      </c>
      <c r="V12" s="80">
        <v>361.9260000000001</v>
      </c>
      <c r="W12" s="98">
        <v>44.097666666666662</v>
      </c>
      <c r="X12" s="77">
        <v>593</v>
      </c>
      <c r="Y12" s="77">
        <v>8365.7763759033314</v>
      </c>
      <c r="Z12" s="79">
        <v>2</v>
      </c>
      <c r="AA12" s="80">
        <v>31.380000000000003</v>
      </c>
      <c r="AB12" s="97">
        <v>4.8</v>
      </c>
      <c r="AC12" s="111">
        <v>13042</v>
      </c>
      <c r="AD12" s="77">
        <v>182203.96239718955</v>
      </c>
      <c r="AE12" s="79">
        <v>28</v>
      </c>
      <c r="AF12" s="80">
        <v>393.3060000000001</v>
      </c>
      <c r="AG12" s="98">
        <v>48.897666666666659</v>
      </c>
      <c r="AI12" s="74" t="s">
        <v>38</v>
      </c>
      <c r="AJ12" s="109">
        <v>14047</v>
      </c>
      <c r="AK12" s="110">
        <v>195624.00247500066</v>
      </c>
      <c r="AL12" s="79">
        <v>5</v>
      </c>
      <c r="AM12" s="80">
        <v>73.900000000000006</v>
      </c>
      <c r="AN12" s="98">
        <v>1.5</v>
      </c>
      <c r="AO12" s="77">
        <v>543</v>
      </c>
      <c r="AP12" s="77">
        <v>7610.82762</v>
      </c>
      <c r="AQ12" s="79"/>
      <c r="AR12" s="80"/>
      <c r="AS12" s="97"/>
      <c r="AT12" s="111">
        <v>14590</v>
      </c>
      <c r="AU12" s="77">
        <v>203234.83009500065</v>
      </c>
      <c r="AV12" s="79">
        <v>5</v>
      </c>
      <c r="AW12" s="80">
        <v>73.900000000000006</v>
      </c>
      <c r="AX12" s="98">
        <v>1.5</v>
      </c>
    </row>
    <row r="13" spans="1:50">
      <c r="A13" s="74" t="s">
        <v>39</v>
      </c>
      <c r="B13" s="109">
        <v>5970</v>
      </c>
      <c r="C13" s="110">
        <v>173553.51345857439</v>
      </c>
      <c r="D13" s="79">
        <v>19</v>
      </c>
      <c r="E13" s="80">
        <v>604.44000000000005</v>
      </c>
      <c r="F13" s="98">
        <v>43.809999999999995</v>
      </c>
      <c r="G13" s="77">
        <v>538</v>
      </c>
      <c r="H13" s="77">
        <v>16559.278285140201</v>
      </c>
      <c r="I13" s="79">
        <v>5</v>
      </c>
      <c r="J13" s="80">
        <v>180.46</v>
      </c>
      <c r="K13" s="97">
        <v>6.9</v>
      </c>
      <c r="L13" s="111">
        <f t="shared" si="1"/>
        <v>6508</v>
      </c>
      <c r="M13" s="77">
        <f t="shared" si="2"/>
        <v>190112.7917437146</v>
      </c>
      <c r="N13" s="79">
        <f t="shared" si="3"/>
        <v>24</v>
      </c>
      <c r="O13" s="80">
        <f t="shared" si="4"/>
        <v>784.90000000000009</v>
      </c>
      <c r="P13" s="98">
        <f t="shared" si="5"/>
        <v>50.709999999999994</v>
      </c>
      <c r="R13" s="74" t="s">
        <v>39</v>
      </c>
      <c r="S13" s="109">
        <v>6370</v>
      </c>
      <c r="T13" s="110">
        <v>185069.1353494229</v>
      </c>
      <c r="U13" s="79">
        <v>27</v>
      </c>
      <c r="V13" s="80">
        <v>810.50499999999988</v>
      </c>
      <c r="W13" s="98">
        <v>79.60833333333332</v>
      </c>
      <c r="X13" s="77">
        <v>490</v>
      </c>
      <c r="Y13" s="77">
        <v>15210.287354434427</v>
      </c>
      <c r="Z13" s="79">
        <v>2</v>
      </c>
      <c r="AA13" s="80">
        <v>60.230000000000004</v>
      </c>
      <c r="AB13" s="97">
        <v>4.7</v>
      </c>
      <c r="AC13" s="111">
        <v>6860</v>
      </c>
      <c r="AD13" s="77">
        <v>200279.42270385736</v>
      </c>
      <c r="AE13" s="79">
        <v>29</v>
      </c>
      <c r="AF13" s="80">
        <v>870.7349999999999</v>
      </c>
      <c r="AG13" s="98">
        <v>84.308333333333323</v>
      </c>
      <c r="AI13" s="74" t="s">
        <v>39</v>
      </c>
      <c r="AJ13" s="109">
        <v>7273</v>
      </c>
      <c r="AK13" s="110">
        <v>211000.99922699985</v>
      </c>
      <c r="AL13" s="79">
        <v>13</v>
      </c>
      <c r="AM13" s="80">
        <v>441.39099999999996</v>
      </c>
      <c r="AN13" s="98">
        <v>26.999999999999996</v>
      </c>
      <c r="AO13" s="77">
        <v>450</v>
      </c>
      <c r="AP13" s="77">
        <v>13911.858295999997</v>
      </c>
      <c r="AQ13" s="79"/>
      <c r="AR13" s="80"/>
      <c r="AS13" s="97"/>
      <c r="AT13" s="111">
        <v>7723</v>
      </c>
      <c r="AU13" s="77">
        <v>224912.85752299984</v>
      </c>
      <c r="AV13" s="79">
        <v>13</v>
      </c>
      <c r="AW13" s="80">
        <v>441.39099999999996</v>
      </c>
      <c r="AX13" s="98">
        <v>26.999999999999996</v>
      </c>
    </row>
    <row r="14" spans="1:50">
      <c r="A14" s="74" t="s">
        <v>40</v>
      </c>
      <c r="B14" s="109">
        <v>790</v>
      </c>
      <c r="C14" s="110">
        <v>51373.245300328344</v>
      </c>
      <c r="D14" s="79">
        <v>9</v>
      </c>
      <c r="E14" s="80">
        <v>607.54322085889578</v>
      </c>
      <c r="F14" s="98">
        <v>11.565</v>
      </c>
      <c r="G14" s="77">
        <v>189</v>
      </c>
      <c r="H14" s="77">
        <v>13365.853539720749</v>
      </c>
      <c r="I14" s="79">
        <v>7</v>
      </c>
      <c r="J14" s="80">
        <v>500.37045880848086</v>
      </c>
      <c r="K14" s="97">
        <v>10.200000000000001</v>
      </c>
      <c r="L14" s="111">
        <f t="shared" si="1"/>
        <v>979</v>
      </c>
      <c r="M14" s="77">
        <f t="shared" si="2"/>
        <v>64739.09884004909</v>
      </c>
      <c r="N14" s="79">
        <f t="shared" si="3"/>
        <v>16</v>
      </c>
      <c r="O14" s="80">
        <f t="shared" si="4"/>
        <v>1107.9136796673765</v>
      </c>
      <c r="P14" s="98">
        <f t="shared" si="5"/>
        <v>21.765000000000001</v>
      </c>
      <c r="R14" s="74" t="s">
        <v>40</v>
      </c>
      <c r="S14" s="109">
        <v>820</v>
      </c>
      <c r="T14" s="110">
        <v>53895.176741704963</v>
      </c>
      <c r="U14" s="79">
        <v>6</v>
      </c>
      <c r="V14" s="80">
        <v>383.19499999999999</v>
      </c>
      <c r="W14" s="98">
        <v>11.499999999999998</v>
      </c>
      <c r="X14" s="77">
        <v>187</v>
      </c>
      <c r="Y14" s="77">
        <v>13240.751944309677</v>
      </c>
      <c r="Z14" s="79">
        <v>3</v>
      </c>
      <c r="AA14" s="80">
        <v>218.26999999999998</v>
      </c>
      <c r="AB14" s="97">
        <v>11.399999999999999</v>
      </c>
      <c r="AC14" s="111">
        <v>1007</v>
      </c>
      <c r="AD14" s="77">
        <v>67135.928686014697</v>
      </c>
      <c r="AE14" s="79">
        <v>9</v>
      </c>
      <c r="AF14" s="80">
        <v>601.46500000000003</v>
      </c>
      <c r="AG14" s="98">
        <v>22.9</v>
      </c>
      <c r="AI14" s="74" t="s">
        <v>40</v>
      </c>
      <c r="AJ14" s="109">
        <v>942</v>
      </c>
      <c r="AK14" s="110">
        <v>61869.499383999995</v>
      </c>
      <c r="AL14" s="79">
        <v>2</v>
      </c>
      <c r="AM14" s="80">
        <v>125.08</v>
      </c>
      <c r="AN14" s="98">
        <v>3.1</v>
      </c>
      <c r="AO14" s="77">
        <v>179</v>
      </c>
      <c r="AP14" s="77">
        <v>12423.806950999995</v>
      </c>
      <c r="AQ14" s="79"/>
      <c r="AR14" s="80"/>
      <c r="AS14" s="97"/>
      <c r="AT14" s="111">
        <v>1121</v>
      </c>
      <c r="AU14" s="77">
        <v>74293.306334999987</v>
      </c>
      <c r="AV14" s="79">
        <v>2</v>
      </c>
      <c r="AW14" s="80">
        <v>125.08</v>
      </c>
      <c r="AX14" s="98">
        <v>3.1</v>
      </c>
    </row>
    <row r="15" spans="1:50">
      <c r="A15" s="74" t="s">
        <v>41</v>
      </c>
      <c r="B15" s="109">
        <v>183</v>
      </c>
      <c r="C15" s="110">
        <v>29226.858545402825</v>
      </c>
      <c r="D15" s="79">
        <v>3</v>
      </c>
      <c r="E15" s="80">
        <v>683.57500000000005</v>
      </c>
      <c r="F15" s="98">
        <v>6.0049999999999999</v>
      </c>
      <c r="G15" s="77">
        <v>214</v>
      </c>
      <c r="H15" s="77">
        <v>45640.647660722854</v>
      </c>
      <c r="I15" s="79">
        <v>13</v>
      </c>
      <c r="J15" s="80">
        <v>2838.3296032217099</v>
      </c>
      <c r="K15" s="97">
        <v>52.001666666666672</v>
      </c>
      <c r="L15" s="111">
        <f t="shared" si="1"/>
        <v>397</v>
      </c>
      <c r="M15" s="77">
        <f t="shared" si="2"/>
        <v>74867.506206125676</v>
      </c>
      <c r="N15" s="79">
        <f t="shared" si="3"/>
        <v>16</v>
      </c>
      <c r="O15" s="80">
        <f t="shared" si="4"/>
        <v>3521.9046032217102</v>
      </c>
      <c r="P15" s="98">
        <f t="shared" si="5"/>
        <v>58.006666666666675</v>
      </c>
      <c r="R15" s="74" t="s">
        <v>41</v>
      </c>
      <c r="S15" s="109">
        <v>209</v>
      </c>
      <c r="T15" s="110">
        <v>34308.634962820273</v>
      </c>
      <c r="U15" s="79">
        <v>3</v>
      </c>
      <c r="V15" s="80">
        <v>563.11373023343401</v>
      </c>
      <c r="W15" s="98">
        <v>15.149999999999999</v>
      </c>
      <c r="X15" s="77">
        <v>197</v>
      </c>
      <c r="Y15" s="77">
        <v>41652.99490512687</v>
      </c>
      <c r="Z15" s="79">
        <v>8</v>
      </c>
      <c r="AA15" s="80">
        <v>2225.73</v>
      </c>
      <c r="AB15" s="97">
        <v>17.649999999999999</v>
      </c>
      <c r="AC15" s="111">
        <v>406</v>
      </c>
      <c r="AD15" s="77">
        <v>75961.629867947122</v>
      </c>
      <c r="AE15" s="79">
        <v>11</v>
      </c>
      <c r="AF15" s="80">
        <v>2788.8437302334337</v>
      </c>
      <c r="AG15" s="98">
        <v>32.799999999999997</v>
      </c>
      <c r="AI15" s="74" t="s">
        <v>41</v>
      </c>
      <c r="AJ15" s="109">
        <v>214</v>
      </c>
      <c r="AK15" s="110">
        <v>36466.172359000011</v>
      </c>
      <c r="AL15" s="79">
        <v>1</v>
      </c>
      <c r="AM15" s="80">
        <v>189.07</v>
      </c>
      <c r="AN15" s="98">
        <v>1.3</v>
      </c>
      <c r="AO15" s="77">
        <v>165</v>
      </c>
      <c r="AP15" s="77">
        <v>36674.301281000007</v>
      </c>
      <c r="AQ15" s="79">
        <v>3</v>
      </c>
      <c r="AR15" s="80">
        <v>763.92</v>
      </c>
      <c r="AS15" s="97">
        <v>13.5</v>
      </c>
      <c r="AT15" s="111">
        <v>379</v>
      </c>
      <c r="AU15" s="77">
        <v>73140.473640000011</v>
      </c>
      <c r="AV15" s="79">
        <v>4</v>
      </c>
      <c r="AW15" s="80">
        <v>952.99</v>
      </c>
      <c r="AX15" s="98">
        <v>14.8</v>
      </c>
    </row>
    <row r="16" spans="1:50" ht="15.75" thickBot="1">
      <c r="A16" s="74" t="s">
        <v>42</v>
      </c>
      <c r="B16" s="109">
        <v>9</v>
      </c>
      <c r="C16" s="110">
        <v>6159.5293051076369</v>
      </c>
      <c r="D16" s="79"/>
      <c r="E16" s="80"/>
      <c r="F16" s="98"/>
      <c r="G16" s="77">
        <v>107</v>
      </c>
      <c r="H16" s="77">
        <v>369418.40856480197</v>
      </c>
      <c r="I16" s="79">
        <v>23</v>
      </c>
      <c r="J16" s="80">
        <v>213785.37815090624</v>
      </c>
      <c r="K16" s="97">
        <v>324.81327304808121</v>
      </c>
      <c r="L16" s="111">
        <f t="shared" si="1"/>
        <v>116</v>
      </c>
      <c r="M16" s="77">
        <f t="shared" si="2"/>
        <v>375577.93786990963</v>
      </c>
      <c r="N16" s="79">
        <f t="shared" si="3"/>
        <v>23</v>
      </c>
      <c r="O16" s="80">
        <f t="shared" si="4"/>
        <v>213785.37815090624</v>
      </c>
      <c r="P16" s="98">
        <f t="shared" si="5"/>
        <v>324.81327304808121</v>
      </c>
      <c r="R16" s="74" t="s">
        <v>42</v>
      </c>
      <c r="S16" s="109">
        <v>12</v>
      </c>
      <c r="T16" s="110">
        <v>9685.2452530703558</v>
      </c>
      <c r="U16" s="79"/>
      <c r="V16" s="80"/>
      <c r="W16" s="98"/>
      <c r="X16" s="77">
        <v>93</v>
      </c>
      <c r="Y16" s="77">
        <v>288207.69387193507</v>
      </c>
      <c r="Z16" s="79">
        <v>17</v>
      </c>
      <c r="AA16" s="80">
        <v>96708.856451237138</v>
      </c>
      <c r="AB16" s="97">
        <v>74.999999999999986</v>
      </c>
      <c r="AC16" s="111">
        <v>105</v>
      </c>
      <c r="AD16" s="77">
        <v>297892.93912500539</v>
      </c>
      <c r="AE16" s="79">
        <v>17</v>
      </c>
      <c r="AF16" s="80">
        <v>96708.856451237138</v>
      </c>
      <c r="AG16" s="98">
        <v>74.999999999999986</v>
      </c>
      <c r="AI16" s="74" t="s">
        <v>42</v>
      </c>
      <c r="AJ16" s="109">
        <v>10</v>
      </c>
      <c r="AK16" s="110">
        <v>7306.958274999999</v>
      </c>
      <c r="AL16" s="79"/>
      <c r="AM16" s="80"/>
      <c r="AN16" s="98"/>
      <c r="AO16" s="77">
        <v>67</v>
      </c>
      <c r="AP16" s="77">
        <v>183444.93797299999</v>
      </c>
      <c r="AQ16" s="79">
        <v>4</v>
      </c>
      <c r="AR16" s="80">
        <v>14872.5226</v>
      </c>
      <c r="AS16" s="97">
        <v>11.26</v>
      </c>
      <c r="AT16" s="111">
        <v>77</v>
      </c>
      <c r="AU16" s="77">
        <v>190751.896248</v>
      </c>
      <c r="AV16" s="79">
        <v>4</v>
      </c>
      <c r="AW16" s="80">
        <v>14872.5226</v>
      </c>
      <c r="AX16" s="98">
        <v>11.26</v>
      </c>
    </row>
    <row r="17" spans="1:50" ht="15.75" thickBot="1">
      <c r="A17" s="81" t="s">
        <v>3</v>
      </c>
      <c r="B17" s="113">
        <f>SUM(B7:B16)</f>
        <v>98393</v>
      </c>
      <c r="C17" s="114">
        <f t="shared" ref="C17:P17" si="6">SUM(C7:C16)</f>
        <v>649269.81792493281</v>
      </c>
      <c r="D17" s="82">
        <f t="shared" si="6"/>
        <v>104</v>
      </c>
      <c r="E17" s="83">
        <f t="shared" si="6"/>
        <v>2542.0316665126338</v>
      </c>
      <c r="F17" s="104">
        <f t="shared" si="6"/>
        <v>144.90506028525218</v>
      </c>
      <c r="G17" s="84">
        <f t="shared" si="6"/>
        <v>5918</v>
      </c>
      <c r="H17" s="84">
        <f t="shared" si="6"/>
        <v>465425.54058743024</v>
      </c>
      <c r="I17" s="82">
        <f t="shared" si="6"/>
        <v>51</v>
      </c>
      <c r="J17" s="83">
        <f t="shared" si="6"/>
        <v>217343.60821293644</v>
      </c>
      <c r="K17" s="103">
        <f t="shared" si="6"/>
        <v>406.12493971474788</v>
      </c>
      <c r="L17" s="115">
        <f t="shared" si="6"/>
        <v>104311</v>
      </c>
      <c r="M17" s="84">
        <f t="shared" si="6"/>
        <v>1114695.3585123629</v>
      </c>
      <c r="N17" s="82">
        <f t="shared" si="6"/>
        <v>155</v>
      </c>
      <c r="O17" s="83">
        <f t="shared" si="6"/>
        <v>219885.63987944907</v>
      </c>
      <c r="P17" s="104">
        <f t="shared" si="6"/>
        <v>551.03</v>
      </c>
      <c r="R17" s="81" t="s">
        <v>3</v>
      </c>
      <c r="S17" s="113">
        <v>107170</v>
      </c>
      <c r="T17" s="114">
        <v>688245.69258068455</v>
      </c>
      <c r="U17" s="82">
        <v>97</v>
      </c>
      <c r="V17" s="83">
        <v>2325.8777302334342</v>
      </c>
      <c r="W17" s="104">
        <v>185.61000000000004</v>
      </c>
      <c r="X17" s="84">
        <v>5752</v>
      </c>
      <c r="Y17" s="84">
        <v>377747.05101769028</v>
      </c>
      <c r="Z17" s="82">
        <v>36</v>
      </c>
      <c r="AA17" s="83">
        <v>99278.166451237135</v>
      </c>
      <c r="AB17" s="103">
        <v>117.78999999999998</v>
      </c>
      <c r="AC17" s="115">
        <v>112922</v>
      </c>
      <c r="AD17" s="84">
        <v>1065992.7435983827</v>
      </c>
      <c r="AE17" s="82">
        <v>133</v>
      </c>
      <c r="AF17" s="83">
        <v>101604.04418147057</v>
      </c>
      <c r="AG17" s="104">
        <v>303.39999999999998</v>
      </c>
      <c r="AI17" s="81" t="s">
        <v>3</v>
      </c>
      <c r="AJ17" s="113">
        <v>93271</v>
      </c>
      <c r="AK17" s="114">
        <v>747827.24867100106</v>
      </c>
      <c r="AL17" s="82">
        <v>44</v>
      </c>
      <c r="AM17" s="83">
        <v>926.26109999999994</v>
      </c>
      <c r="AN17" s="104">
        <v>53.13989999999999</v>
      </c>
      <c r="AO17" s="84">
        <v>4001</v>
      </c>
      <c r="AP17" s="84">
        <v>262960.36970400001</v>
      </c>
      <c r="AQ17" s="82">
        <v>7</v>
      </c>
      <c r="AR17" s="83">
        <v>15636.442599999998</v>
      </c>
      <c r="AS17" s="103">
        <v>24.76</v>
      </c>
      <c r="AT17" s="115">
        <v>97272</v>
      </c>
      <c r="AU17" s="84">
        <v>1010787.6183750011</v>
      </c>
      <c r="AV17" s="82">
        <v>51</v>
      </c>
      <c r="AW17" s="83">
        <v>16562.703700000002</v>
      </c>
      <c r="AX17" s="104">
        <v>77.899900000000002</v>
      </c>
    </row>
    <row r="18" spans="1:50" ht="15.75" thickBot="1">
      <c r="A18" s="323" t="s">
        <v>63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5"/>
      <c r="R18" s="323" t="s">
        <v>63</v>
      </c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5"/>
      <c r="AI18" s="141" t="s">
        <v>63</v>
      </c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40"/>
    </row>
    <row r="19" spans="1:50">
      <c r="A19" s="74" t="s">
        <v>33</v>
      </c>
      <c r="B19" s="109">
        <f>IF(ISBLANK(B7),"",B7*100/B7)</f>
        <v>100</v>
      </c>
      <c r="C19" s="110">
        <f t="shared" ref="C19:M19" si="7">IF(ISBLANK(C7),"",C7*100/C7)</f>
        <v>100</v>
      </c>
      <c r="D19" s="95">
        <f>IF(ISBLANK(D7),"",D7*100/B7)</f>
        <v>6.2550822543316446E-3</v>
      </c>
      <c r="E19" s="96">
        <f>IF(ISBLANK(E7),"",E7*100/C7)</f>
        <v>6.7338652473113219E-3</v>
      </c>
      <c r="F19" s="98">
        <f>IF(ISBLANK(F7),"",F7*100/C7)</f>
        <v>2.6681352866705236E-3</v>
      </c>
      <c r="G19" s="77">
        <f t="shared" ref="G19:H29" si="8">IF(ISBLANK(G7),"",G7*100/G7)</f>
        <v>100</v>
      </c>
      <c r="H19" s="77">
        <f t="shared" si="7"/>
        <v>100</v>
      </c>
      <c r="I19" s="95" t="str">
        <f t="shared" ref="I19:J29" si="9">IF(ISBLANK(I7),"",I7*100/G7)</f>
        <v/>
      </c>
      <c r="J19" s="96" t="str">
        <f t="shared" si="9"/>
        <v/>
      </c>
      <c r="K19" s="97" t="str">
        <f t="shared" ref="K19:K29" si="10">IF(ISBLANK(K7),"",K7*100/H7)</f>
        <v/>
      </c>
      <c r="L19" s="111">
        <f t="shared" ref="L19:M29" si="11">IF(ISBLANK(L7),"",L7*100/L7)</f>
        <v>100</v>
      </c>
      <c r="M19" s="77">
        <f t="shared" si="7"/>
        <v>100</v>
      </c>
      <c r="N19" s="95">
        <f t="shared" ref="N19:O29" si="12">IF(ISBLANK(N7),"",N7*100/L7)</f>
        <v>5.8920575064812632E-3</v>
      </c>
      <c r="O19" s="96">
        <f t="shared" si="12"/>
        <v>6.3523381183938094E-3</v>
      </c>
      <c r="P19" s="98">
        <f t="shared" ref="P19:P29" si="13">IF(ISBLANK(P7),"",P7*100/M7)</f>
        <v>2.5169641601183019E-3</v>
      </c>
      <c r="R19" s="74" t="s">
        <v>33</v>
      </c>
      <c r="S19" s="109">
        <f>S7*100/$S7</f>
        <v>100</v>
      </c>
      <c r="T19" s="110">
        <f>T7*100/$T7</f>
        <v>100</v>
      </c>
      <c r="U19" s="126"/>
      <c r="V19" s="127"/>
      <c r="W19" s="128"/>
      <c r="X19" s="77">
        <f>X7*100/$X7</f>
        <v>100</v>
      </c>
      <c r="Y19" s="77">
        <f>Y7*100/$Y7</f>
        <v>100</v>
      </c>
      <c r="Z19" s="126"/>
      <c r="AA19" s="127"/>
      <c r="AB19" s="129"/>
      <c r="AC19" s="111">
        <f>AC7*100/$AC7</f>
        <v>100</v>
      </c>
      <c r="AD19" s="77">
        <f>AD7*100/$AD7</f>
        <v>100</v>
      </c>
      <c r="AE19" s="126"/>
      <c r="AF19" s="127"/>
      <c r="AG19" s="128"/>
      <c r="AI19" s="74" t="s">
        <v>33</v>
      </c>
      <c r="AJ19" s="109">
        <v>100</v>
      </c>
      <c r="AK19" s="110">
        <v>100</v>
      </c>
      <c r="AL19" s="126">
        <v>3.1615554852987671E-2</v>
      </c>
      <c r="AM19" s="127">
        <v>4.8174046162174487E-2</v>
      </c>
      <c r="AN19" s="128">
        <v>5.5286674690174353E-3</v>
      </c>
      <c r="AO19" s="77">
        <v>100</v>
      </c>
      <c r="AP19" s="77">
        <v>100</v>
      </c>
      <c r="AQ19" s="126">
        <v>0</v>
      </c>
      <c r="AR19" s="127">
        <v>0</v>
      </c>
      <c r="AS19" s="129">
        <v>0</v>
      </c>
      <c r="AT19" s="111">
        <v>100</v>
      </c>
      <c r="AU19" s="77">
        <v>100</v>
      </c>
      <c r="AV19" s="126">
        <v>3.0453761039488377E-2</v>
      </c>
      <c r="AW19" s="127">
        <v>4.6288930097182435E-2</v>
      </c>
      <c r="AX19" s="128">
        <v>5.3123231779699659E-3</v>
      </c>
    </row>
    <row r="20" spans="1:50">
      <c r="A20" s="74" t="s">
        <v>34</v>
      </c>
      <c r="B20" s="109">
        <f t="shared" ref="B20:C29" si="14">IF(ISBLANK(B8),"",B8*100/B8)</f>
        <v>100</v>
      </c>
      <c r="C20" s="110">
        <f t="shared" si="14"/>
        <v>100</v>
      </c>
      <c r="D20" s="99">
        <f t="shared" ref="D20:E29" si="15">IF(ISBLANK(D8),"",D8*100/B8)</f>
        <v>1.945336056803813E-2</v>
      </c>
      <c r="E20" s="100">
        <f t="shared" si="15"/>
        <v>1.3591632547652896E-2</v>
      </c>
      <c r="F20" s="98">
        <f t="shared" ref="F20:F29" si="16">IF(ISBLANK(F8),"",F8*100/C8)</f>
        <v>2.221709166443262E-3</v>
      </c>
      <c r="G20" s="77">
        <f t="shared" si="8"/>
        <v>100</v>
      </c>
      <c r="H20" s="77">
        <f t="shared" si="8"/>
        <v>100</v>
      </c>
      <c r="I20" s="99" t="str">
        <f t="shared" si="9"/>
        <v/>
      </c>
      <c r="J20" s="100" t="str">
        <f t="shared" si="9"/>
        <v/>
      </c>
      <c r="K20" s="97" t="str">
        <f t="shared" si="10"/>
        <v/>
      </c>
      <c r="L20" s="111">
        <f t="shared" si="11"/>
        <v>100</v>
      </c>
      <c r="M20" s="77">
        <f t="shared" si="11"/>
        <v>100</v>
      </c>
      <c r="N20" s="99">
        <f t="shared" si="12"/>
        <v>1.8429782528566162E-2</v>
      </c>
      <c r="O20" s="100">
        <f t="shared" si="12"/>
        <v>1.2876675569207385E-2</v>
      </c>
      <c r="P20" s="98">
        <f t="shared" si="13"/>
        <v>2.1048411988127459E-3</v>
      </c>
      <c r="R20" s="74" t="s">
        <v>34</v>
      </c>
      <c r="S20" s="109">
        <f t="shared" ref="S20:S29" si="17">S8*100/$S8</f>
        <v>100</v>
      </c>
      <c r="T20" s="110">
        <f t="shared" ref="T20:T29" si="18">T8*100/$T8</f>
        <v>100</v>
      </c>
      <c r="U20" s="130"/>
      <c r="V20" s="131"/>
      <c r="W20" s="128"/>
      <c r="X20" s="77">
        <f t="shared" ref="X20:X29" si="19">X8*100/$X8</f>
        <v>100</v>
      </c>
      <c r="Y20" s="77">
        <f t="shared" ref="Y20:Y29" si="20">Y8*100/$Y8</f>
        <v>100</v>
      </c>
      <c r="Z20" s="130"/>
      <c r="AA20" s="131"/>
      <c r="AB20" s="129"/>
      <c r="AC20" s="111">
        <f t="shared" ref="AC20:AC29" si="21">AC8*100/$AC8</f>
        <v>100</v>
      </c>
      <c r="AD20" s="77">
        <f t="shared" ref="AD20:AD29" si="22">AD8*100/$AD8</f>
        <v>100</v>
      </c>
      <c r="AE20" s="130"/>
      <c r="AF20" s="131"/>
      <c r="AG20" s="128"/>
      <c r="AI20" s="74" t="s">
        <v>34</v>
      </c>
      <c r="AJ20" s="109">
        <v>100</v>
      </c>
      <c r="AK20" s="110">
        <v>100</v>
      </c>
      <c r="AL20" s="130">
        <v>0</v>
      </c>
      <c r="AM20" s="131">
        <v>0</v>
      </c>
      <c r="AN20" s="128">
        <v>0</v>
      </c>
      <c r="AO20" s="77">
        <v>100</v>
      </c>
      <c r="AP20" s="77">
        <v>100</v>
      </c>
      <c r="AQ20" s="130">
        <v>0</v>
      </c>
      <c r="AR20" s="131">
        <v>0</v>
      </c>
      <c r="AS20" s="129">
        <v>0</v>
      </c>
      <c r="AT20" s="111">
        <v>100</v>
      </c>
      <c r="AU20" s="77">
        <v>100</v>
      </c>
      <c r="AV20" s="130">
        <v>0</v>
      </c>
      <c r="AW20" s="131">
        <v>0</v>
      </c>
      <c r="AX20" s="128">
        <v>0</v>
      </c>
    </row>
    <row r="21" spans="1:50">
      <c r="A21" s="74" t="s">
        <v>35</v>
      </c>
      <c r="B21" s="109">
        <f t="shared" si="14"/>
        <v>100</v>
      </c>
      <c r="C21" s="110">
        <f t="shared" si="14"/>
        <v>100</v>
      </c>
      <c r="D21" s="99">
        <f t="shared" si="15"/>
        <v>4.1996220340169386E-2</v>
      </c>
      <c r="E21" s="100">
        <f t="shared" si="15"/>
        <v>3.7624867152522286E-2</v>
      </c>
      <c r="F21" s="98">
        <f t="shared" si="16"/>
        <v>4.5509133110813848E-3</v>
      </c>
      <c r="G21" s="77">
        <f t="shared" si="8"/>
        <v>100</v>
      </c>
      <c r="H21" s="77">
        <f t="shared" si="8"/>
        <v>100</v>
      </c>
      <c r="I21" s="99" t="str">
        <f t="shared" si="9"/>
        <v/>
      </c>
      <c r="J21" s="100" t="str">
        <f t="shared" si="9"/>
        <v/>
      </c>
      <c r="K21" s="97" t="str">
        <f t="shared" si="10"/>
        <v/>
      </c>
      <c r="L21" s="111">
        <f t="shared" si="11"/>
        <v>100</v>
      </c>
      <c r="M21" s="77">
        <f t="shared" si="11"/>
        <v>100</v>
      </c>
      <c r="N21" s="99">
        <f t="shared" si="12"/>
        <v>4.0026684456304203E-2</v>
      </c>
      <c r="O21" s="100">
        <f t="shared" si="12"/>
        <v>3.5871584938812318E-2</v>
      </c>
      <c r="P21" s="98">
        <f t="shared" si="13"/>
        <v>4.3388451772030691E-3</v>
      </c>
      <c r="R21" s="74" t="s">
        <v>35</v>
      </c>
      <c r="S21" s="109">
        <f t="shared" si="17"/>
        <v>100</v>
      </c>
      <c r="T21" s="110">
        <f t="shared" si="18"/>
        <v>100</v>
      </c>
      <c r="U21" s="130"/>
      <c r="V21" s="131"/>
      <c r="W21" s="128"/>
      <c r="X21" s="77">
        <f t="shared" si="19"/>
        <v>100</v>
      </c>
      <c r="Y21" s="77">
        <f t="shared" si="20"/>
        <v>100</v>
      </c>
      <c r="Z21" s="130"/>
      <c r="AA21" s="131"/>
      <c r="AB21" s="129"/>
      <c r="AC21" s="111">
        <f t="shared" si="21"/>
        <v>100</v>
      </c>
      <c r="AD21" s="77">
        <f t="shared" si="22"/>
        <v>100</v>
      </c>
      <c r="AE21" s="130"/>
      <c r="AF21" s="131"/>
      <c r="AG21" s="128"/>
      <c r="AI21" s="74" t="s">
        <v>35</v>
      </c>
      <c r="AJ21" s="109">
        <v>100</v>
      </c>
      <c r="AK21" s="110">
        <v>100</v>
      </c>
      <c r="AL21" s="130">
        <v>5.7072971871178151E-2</v>
      </c>
      <c r="AM21" s="131">
        <v>4.6801833853219309E-2</v>
      </c>
      <c r="AN21" s="128">
        <v>1.93238804740541E-2</v>
      </c>
      <c r="AO21" s="77">
        <v>100</v>
      </c>
      <c r="AP21" s="77">
        <v>100</v>
      </c>
      <c r="AQ21" s="130">
        <v>0</v>
      </c>
      <c r="AR21" s="131">
        <v>0</v>
      </c>
      <c r="AS21" s="129">
        <v>0</v>
      </c>
      <c r="AT21" s="111">
        <v>100</v>
      </c>
      <c r="AU21" s="77">
        <v>100</v>
      </c>
      <c r="AV21" s="130">
        <v>5.5126791620727672E-2</v>
      </c>
      <c r="AW21" s="131">
        <v>4.521832717216577E-2</v>
      </c>
      <c r="AX21" s="128">
        <v>1.8670070755176172E-2</v>
      </c>
    </row>
    <row r="22" spans="1:50">
      <c r="A22" s="74" t="s">
        <v>36</v>
      </c>
      <c r="B22" s="109">
        <f t="shared" si="14"/>
        <v>100</v>
      </c>
      <c r="C22" s="110">
        <f t="shared" si="14"/>
        <v>100</v>
      </c>
      <c r="D22" s="99">
        <f t="shared" si="15"/>
        <v>4.4208664898320073E-2</v>
      </c>
      <c r="E22" s="100">
        <f t="shared" si="15"/>
        <v>4.3866521983087714E-2</v>
      </c>
      <c r="F22" s="98">
        <f t="shared" si="16"/>
        <v>1.0206450501471934E-2</v>
      </c>
      <c r="G22" s="77">
        <f t="shared" si="8"/>
        <v>100</v>
      </c>
      <c r="H22" s="77">
        <f t="shared" si="8"/>
        <v>100</v>
      </c>
      <c r="I22" s="99" t="str">
        <f t="shared" si="9"/>
        <v/>
      </c>
      <c r="J22" s="100" t="str">
        <f t="shared" si="9"/>
        <v/>
      </c>
      <c r="K22" s="97" t="str">
        <f t="shared" si="10"/>
        <v/>
      </c>
      <c r="L22" s="111">
        <f t="shared" si="11"/>
        <v>100</v>
      </c>
      <c r="M22" s="77">
        <f t="shared" si="11"/>
        <v>100</v>
      </c>
      <c r="N22" s="99">
        <f t="shared" si="12"/>
        <v>4.2140750105351878E-2</v>
      </c>
      <c r="O22" s="100">
        <f t="shared" si="12"/>
        <v>4.1847731044338379E-2</v>
      </c>
      <c r="P22" s="98">
        <f t="shared" si="13"/>
        <v>9.7367371789270317E-3</v>
      </c>
      <c r="R22" s="74" t="s">
        <v>36</v>
      </c>
      <c r="S22" s="109">
        <f t="shared" si="17"/>
        <v>100</v>
      </c>
      <c r="T22" s="110">
        <f t="shared" si="18"/>
        <v>100</v>
      </c>
      <c r="U22" s="130">
        <f t="shared" ref="U22:U29" si="23">U10*100/$S10</f>
        <v>6.731891212638004E-2</v>
      </c>
      <c r="V22" s="131">
        <f t="shared" ref="V22:W29" si="24">V10*100/$T10</f>
        <v>7.5472524948770325E-2</v>
      </c>
      <c r="W22" s="128">
        <f t="shared" si="24"/>
        <v>1.7263191647155892E-2</v>
      </c>
      <c r="X22" s="77">
        <f t="shared" si="19"/>
        <v>100</v>
      </c>
      <c r="Y22" s="77">
        <f t="shared" si="20"/>
        <v>100</v>
      </c>
      <c r="Z22" s="130"/>
      <c r="AA22" s="131"/>
      <c r="AB22" s="129"/>
      <c r="AC22" s="111">
        <f t="shared" si="21"/>
        <v>100</v>
      </c>
      <c r="AD22" s="77">
        <f t="shared" si="22"/>
        <v>100</v>
      </c>
      <c r="AE22" s="130">
        <f t="shared" ref="AE22:AE29" si="25">AE10*100/$AC10</f>
        <v>6.4524454768357206E-2</v>
      </c>
      <c r="AF22" s="131">
        <f t="shared" ref="AF22:AG29" si="26">AF10*100/$AD10</f>
        <v>7.2380697062814289E-2</v>
      </c>
      <c r="AG22" s="128">
        <f t="shared" si="26"/>
        <v>1.6555983065337409E-2</v>
      </c>
      <c r="AI22" s="74" t="s">
        <v>36</v>
      </c>
      <c r="AJ22" s="109">
        <v>100</v>
      </c>
      <c r="AK22" s="110">
        <v>100</v>
      </c>
      <c r="AL22" s="130">
        <v>1.3183915622940013E-2</v>
      </c>
      <c r="AM22" s="131">
        <v>1.268388575517263E-2</v>
      </c>
      <c r="AN22" s="128">
        <v>6.4148387727309851E-3</v>
      </c>
      <c r="AO22" s="77">
        <v>100</v>
      </c>
      <c r="AP22" s="77">
        <v>100</v>
      </c>
      <c r="AQ22" s="130">
        <v>0</v>
      </c>
      <c r="AR22" s="131">
        <v>0</v>
      </c>
      <c r="AS22" s="129">
        <v>0</v>
      </c>
      <c r="AT22" s="111">
        <v>100</v>
      </c>
      <c r="AU22" s="77">
        <v>100</v>
      </c>
      <c r="AV22" s="130">
        <v>1.2772479564032697E-2</v>
      </c>
      <c r="AW22" s="131">
        <v>1.2290733785218935E-2</v>
      </c>
      <c r="AX22" s="128">
        <v>6.216003293673944E-3</v>
      </c>
    </row>
    <row r="23" spans="1:50">
      <c r="A23" s="74" t="s">
        <v>37</v>
      </c>
      <c r="B23" s="109">
        <f t="shared" si="14"/>
        <v>100</v>
      </c>
      <c r="C23" s="110">
        <f t="shared" si="14"/>
        <v>100</v>
      </c>
      <c r="D23" s="99">
        <f t="shared" si="15"/>
        <v>0.17362150511884092</v>
      </c>
      <c r="E23" s="100">
        <f t="shared" si="15"/>
        <v>0.1884185006728355</v>
      </c>
      <c r="F23" s="98">
        <f t="shared" si="16"/>
        <v>2.1230157917965359E-2</v>
      </c>
      <c r="G23" s="77">
        <f t="shared" si="8"/>
        <v>100</v>
      </c>
      <c r="H23" s="77">
        <f t="shared" si="8"/>
        <v>100.00000000000001</v>
      </c>
      <c r="I23" s="99">
        <f t="shared" si="9"/>
        <v>0.11389521640091116</v>
      </c>
      <c r="J23" s="100">
        <f t="shared" si="9"/>
        <v>0.10335966265565927</v>
      </c>
      <c r="K23" s="97">
        <f t="shared" si="10"/>
        <v>1.0320329402834359E-2</v>
      </c>
      <c r="L23" s="111">
        <f t="shared" si="11"/>
        <v>100</v>
      </c>
      <c r="M23" s="77">
        <f t="shared" si="11"/>
        <v>100</v>
      </c>
      <c r="N23" s="99">
        <f t="shared" si="12"/>
        <v>0.17063875774984358</v>
      </c>
      <c r="O23" s="100">
        <f t="shared" si="12"/>
        <v>0.18410775983295102</v>
      </c>
      <c r="P23" s="98">
        <f t="shared" si="13"/>
        <v>2.0677253076650519E-2</v>
      </c>
      <c r="R23" s="74" t="s">
        <v>37</v>
      </c>
      <c r="S23" s="109">
        <f t="shared" si="17"/>
        <v>100</v>
      </c>
      <c r="T23" s="110">
        <f t="shared" si="18"/>
        <v>100</v>
      </c>
      <c r="U23" s="130">
        <f t="shared" si="23"/>
        <v>0.11597564511452595</v>
      </c>
      <c r="V23" s="131">
        <f t="shared" si="24"/>
        <v>0.12159379323935514</v>
      </c>
      <c r="W23" s="128">
        <f t="shared" si="24"/>
        <v>1.8030857823829714E-2</v>
      </c>
      <c r="X23" s="77">
        <f t="shared" si="19"/>
        <v>100</v>
      </c>
      <c r="Y23" s="77">
        <f t="shared" si="20"/>
        <v>100.00000000000001</v>
      </c>
      <c r="Z23" s="130">
        <f t="shared" ref="Z23:Z29" si="27">Z11*100/$X11</f>
        <v>0.47505938242280282</v>
      </c>
      <c r="AA23" s="131">
        <f t="shared" ref="AA23:AB29" si="28">AA11*100/$Y11</f>
        <v>0.54695054538963528</v>
      </c>
      <c r="AB23" s="129">
        <f t="shared" si="28"/>
        <v>6.8815142802731558E-2</v>
      </c>
      <c r="AC23" s="111">
        <f t="shared" si="21"/>
        <v>100</v>
      </c>
      <c r="AD23" s="77">
        <f t="shared" si="22"/>
        <v>100</v>
      </c>
      <c r="AE23" s="130">
        <f t="shared" si="25"/>
        <v>0.13269198872118096</v>
      </c>
      <c r="AF23" s="131">
        <f t="shared" si="26"/>
        <v>0.14173494906385445</v>
      </c>
      <c r="AG23" s="128">
        <f t="shared" si="26"/>
        <v>2.0435555038638385E-2</v>
      </c>
      <c r="AI23" s="74" t="s">
        <v>37</v>
      </c>
      <c r="AJ23" s="109">
        <v>100</v>
      </c>
      <c r="AK23" s="110">
        <v>100</v>
      </c>
      <c r="AL23" s="130">
        <v>5.3166037535222498E-2</v>
      </c>
      <c r="AM23" s="131">
        <v>5.7815691888743255E-2</v>
      </c>
      <c r="AN23" s="128">
        <v>8.7859003771689689E-3</v>
      </c>
      <c r="AO23" s="77">
        <v>100</v>
      </c>
      <c r="AP23" s="77">
        <v>100</v>
      </c>
      <c r="AQ23" s="130">
        <v>0</v>
      </c>
      <c r="AR23" s="131">
        <v>0</v>
      </c>
      <c r="AS23" s="129">
        <v>0</v>
      </c>
      <c r="AT23" s="111">
        <v>100</v>
      </c>
      <c r="AU23" s="77">
        <v>100</v>
      </c>
      <c r="AV23" s="130">
        <v>5.109339873288371E-2</v>
      </c>
      <c r="AW23" s="131">
        <v>5.5531599125160695E-2</v>
      </c>
      <c r="AX23" s="128">
        <v>8.438800639753977E-3</v>
      </c>
    </row>
    <row r="24" spans="1:50">
      <c r="A24" s="74" t="s">
        <v>38</v>
      </c>
      <c r="B24" s="109">
        <f t="shared" si="14"/>
        <v>100</v>
      </c>
      <c r="C24" s="110">
        <f t="shared" si="14"/>
        <v>100</v>
      </c>
      <c r="D24" s="99">
        <f t="shared" si="15"/>
        <v>0.21620686673008735</v>
      </c>
      <c r="E24" s="100">
        <f t="shared" si="15"/>
        <v>0.23438378631223666</v>
      </c>
      <c r="F24" s="98">
        <f t="shared" si="16"/>
        <v>3.0458323014835208E-2</v>
      </c>
      <c r="G24" s="77">
        <f t="shared" si="8"/>
        <v>100</v>
      </c>
      <c r="H24" s="77">
        <f t="shared" si="8"/>
        <v>100</v>
      </c>
      <c r="I24" s="99">
        <f t="shared" si="9"/>
        <v>0.32102728731942215</v>
      </c>
      <c r="J24" s="100">
        <f t="shared" si="9"/>
        <v>0.3714331951320482</v>
      </c>
      <c r="K24" s="97">
        <f t="shared" si="10"/>
        <v>0.1321643069554885</v>
      </c>
      <c r="L24" s="111">
        <f t="shared" si="11"/>
        <v>100</v>
      </c>
      <c r="M24" s="77">
        <f t="shared" si="11"/>
        <v>100</v>
      </c>
      <c r="N24" s="99">
        <f t="shared" si="12"/>
        <v>0.22156573116691286</v>
      </c>
      <c r="O24" s="100">
        <f t="shared" si="12"/>
        <v>0.24141712587517017</v>
      </c>
      <c r="P24" s="98">
        <f t="shared" si="13"/>
        <v>3.5677847322140875E-2</v>
      </c>
      <c r="R24" s="74" t="s">
        <v>38</v>
      </c>
      <c r="S24" s="109">
        <f t="shared" si="17"/>
        <v>100</v>
      </c>
      <c r="T24" s="110">
        <f t="shared" si="18"/>
        <v>99.999999999999986</v>
      </c>
      <c r="U24" s="130">
        <f t="shared" si="23"/>
        <v>0.20885211663587436</v>
      </c>
      <c r="V24" s="131">
        <f t="shared" si="24"/>
        <v>0.20819706434102073</v>
      </c>
      <c r="W24" s="128">
        <f t="shared" si="24"/>
        <v>2.5367077093905607E-2</v>
      </c>
      <c r="X24" s="77">
        <f t="shared" si="19"/>
        <v>100</v>
      </c>
      <c r="Y24" s="77">
        <f t="shared" si="20"/>
        <v>100</v>
      </c>
      <c r="Z24" s="130">
        <f t="shared" si="27"/>
        <v>0.33726812816188873</v>
      </c>
      <c r="AA24" s="131">
        <f t="shared" si="28"/>
        <v>0.37509967503298952</v>
      </c>
      <c r="AB24" s="129">
        <f t="shared" si="28"/>
        <v>5.7376623332006035E-2</v>
      </c>
      <c r="AC24" s="111">
        <f t="shared" si="21"/>
        <v>100</v>
      </c>
      <c r="AD24" s="77">
        <f t="shared" si="22"/>
        <v>100</v>
      </c>
      <c r="AE24" s="130">
        <f t="shared" si="25"/>
        <v>0.21469099831314215</v>
      </c>
      <c r="AF24" s="131">
        <f t="shared" si="26"/>
        <v>0.21586028910975361</v>
      </c>
      <c r="AG24" s="128">
        <f t="shared" si="26"/>
        <v>2.683677458126503E-2</v>
      </c>
      <c r="AI24" s="74" t="s">
        <v>38</v>
      </c>
      <c r="AJ24" s="109">
        <v>100</v>
      </c>
      <c r="AK24" s="110">
        <v>100</v>
      </c>
      <c r="AL24" s="130">
        <v>3.5594788922901688E-2</v>
      </c>
      <c r="AM24" s="131">
        <v>3.7776550456503362E-2</v>
      </c>
      <c r="AN24" s="128">
        <v>7.6677707286542675E-4</v>
      </c>
      <c r="AO24" s="77">
        <v>100</v>
      </c>
      <c r="AP24" s="77">
        <v>100</v>
      </c>
      <c r="AQ24" s="130">
        <v>0</v>
      </c>
      <c r="AR24" s="131">
        <v>0</v>
      </c>
      <c r="AS24" s="129">
        <v>0</v>
      </c>
      <c r="AT24" s="111">
        <v>100</v>
      </c>
      <c r="AU24" s="77">
        <v>100</v>
      </c>
      <c r="AV24" s="130">
        <v>3.4270047978067167E-2</v>
      </c>
      <c r="AW24" s="131">
        <v>3.6361877521415002E-2</v>
      </c>
      <c r="AX24" s="128">
        <v>7.3806246660517577E-4</v>
      </c>
    </row>
    <row r="25" spans="1:50">
      <c r="A25" s="74" t="s">
        <v>39</v>
      </c>
      <c r="B25" s="109">
        <f t="shared" si="14"/>
        <v>100</v>
      </c>
      <c r="C25" s="110">
        <f t="shared" si="14"/>
        <v>99.999999999999986</v>
      </c>
      <c r="D25" s="99">
        <f t="shared" si="15"/>
        <v>0.31825795644891125</v>
      </c>
      <c r="E25" s="100">
        <f t="shared" si="15"/>
        <v>0.34827298390837491</v>
      </c>
      <c r="F25" s="98">
        <f t="shared" si="16"/>
        <v>2.5242934658569749E-2</v>
      </c>
      <c r="G25" s="77">
        <f t="shared" si="8"/>
        <v>100</v>
      </c>
      <c r="H25" s="77">
        <f t="shared" si="8"/>
        <v>100</v>
      </c>
      <c r="I25" s="99">
        <f t="shared" si="9"/>
        <v>0.92936802973977695</v>
      </c>
      <c r="J25" s="100">
        <f t="shared" si="9"/>
        <v>1.0897817941856764</v>
      </c>
      <c r="K25" s="97">
        <f t="shared" si="10"/>
        <v>4.1668482654777614E-2</v>
      </c>
      <c r="L25" s="111">
        <f t="shared" si="11"/>
        <v>100</v>
      </c>
      <c r="M25" s="77">
        <f t="shared" si="11"/>
        <v>100</v>
      </c>
      <c r="N25" s="99">
        <f t="shared" si="12"/>
        <v>0.36877688998156116</v>
      </c>
      <c r="O25" s="100">
        <f t="shared" si="12"/>
        <v>0.41286017253278806</v>
      </c>
      <c r="P25" s="98">
        <f t="shared" si="13"/>
        <v>2.6673639124904669E-2</v>
      </c>
      <c r="R25" s="74" t="s">
        <v>39</v>
      </c>
      <c r="S25" s="109">
        <f t="shared" si="17"/>
        <v>100</v>
      </c>
      <c r="T25" s="110">
        <f t="shared" si="18"/>
        <v>99.999999999999986</v>
      </c>
      <c r="U25" s="130">
        <f t="shared" si="23"/>
        <v>0.42386185243328101</v>
      </c>
      <c r="V25" s="131">
        <f t="shared" si="24"/>
        <v>0.43794714795079809</v>
      </c>
      <c r="W25" s="128">
        <f t="shared" si="24"/>
        <v>4.3015456457948791E-2</v>
      </c>
      <c r="X25" s="77">
        <f t="shared" si="19"/>
        <v>100</v>
      </c>
      <c r="Y25" s="77">
        <f t="shared" si="20"/>
        <v>100</v>
      </c>
      <c r="Z25" s="130">
        <f t="shared" si="27"/>
        <v>0.40816326530612246</v>
      </c>
      <c r="AA25" s="131">
        <f t="shared" si="28"/>
        <v>0.39598199952771085</v>
      </c>
      <c r="AB25" s="129">
        <f t="shared" si="28"/>
        <v>3.0900139428527994E-2</v>
      </c>
      <c r="AC25" s="111">
        <f t="shared" si="21"/>
        <v>100</v>
      </c>
      <c r="AD25" s="77">
        <f t="shared" si="22"/>
        <v>100</v>
      </c>
      <c r="AE25" s="130">
        <f t="shared" si="25"/>
        <v>0.42274052478134111</v>
      </c>
      <c r="AF25" s="131">
        <f t="shared" si="26"/>
        <v>0.43476009079949757</v>
      </c>
      <c r="AG25" s="128">
        <f t="shared" si="26"/>
        <v>4.2095354677547485E-2</v>
      </c>
      <c r="AI25" s="74" t="s">
        <v>39</v>
      </c>
      <c r="AJ25" s="109">
        <v>100</v>
      </c>
      <c r="AK25" s="110">
        <v>100</v>
      </c>
      <c r="AL25" s="130">
        <v>0.17874329712635775</v>
      </c>
      <c r="AM25" s="131">
        <v>0.20918905674240013</v>
      </c>
      <c r="AN25" s="128">
        <v>1.2796147932433609E-2</v>
      </c>
      <c r="AO25" s="77">
        <v>100</v>
      </c>
      <c r="AP25" s="77">
        <v>100</v>
      </c>
      <c r="AQ25" s="130">
        <v>0</v>
      </c>
      <c r="AR25" s="131">
        <v>0</v>
      </c>
      <c r="AS25" s="129">
        <v>0</v>
      </c>
      <c r="AT25" s="111">
        <v>100</v>
      </c>
      <c r="AU25" s="77">
        <v>100</v>
      </c>
      <c r="AV25" s="130">
        <v>0.16832836980448013</v>
      </c>
      <c r="AW25" s="131">
        <v>0.19624978529956336</v>
      </c>
      <c r="AX25" s="128">
        <v>1.2004649399485286E-2</v>
      </c>
    </row>
    <row r="26" spans="1:50">
      <c r="A26" s="74" t="s">
        <v>40</v>
      </c>
      <c r="B26" s="109">
        <f t="shared" si="14"/>
        <v>100</v>
      </c>
      <c r="C26" s="110">
        <f t="shared" si="14"/>
        <v>99.999999999999986</v>
      </c>
      <c r="D26" s="99">
        <f t="shared" si="15"/>
        <v>1.139240506329114</v>
      </c>
      <c r="E26" s="100">
        <f t="shared" si="15"/>
        <v>1.1826062716248389</v>
      </c>
      <c r="F26" s="98">
        <f t="shared" si="16"/>
        <v>2.2511717786935458E-2</v>
      </c>
      <c r="G26" s="77">
        <f t="shared" si="8"/>
        <v>100</v>
      </c>
      <c r="H26" s="77">
        <f t="shared" si="8"/>
        <v>100</v>
      </c>
      <c r="I26" s="99">
        <f t="shared" si="9"/>
        <v>3.7037037037037037</v>
      </c>
      <c r="J26" s="100">
        <f t="shared" si="9"/>
        <v>3.7436476265543086</v>
      </c>
      <c r="K26" s="97">
        <f t="shared" si="10"/>
        <v>7.6313869291531292E-2</v>
      </c>
      <c r="L26" s="111">
        <f t="shared" si="11"/>
        <v>100</v>
      </c>
      <c r="M26" s="77">
        <f t="shared" si="11"/>
        <v>100</v>
      </c>
      <c r="N26" s="99">
        <f t="shared" si="12"/>
        <v>1.634320735444331</v>
      </c>
      <c r="O26" s="100">
        <f t="shared" si="12"/>
        <v>1.7113517171511752</v>
      </c>
      <c r="P26" s="98">
        <f t="shared" si="13"/>
        <v>3.3619559725066285E-2</v>
      </c>
      <c r="R26" s="74" t="s">
        <v>40</v>
      </c>
      <c r="S26" s="109">
        <f t="shared" si="17"/>
        <v>100</v>
      </c>
      <c r="T26" s="110">
        <f t="shared" si="18"/>
        <v>100</v>
      </c>
      <c r="U26" s="130">
        <f t="shared" si="23"/>
        <v>0.73170731707317072</v>
      </c>
      <c r="V26" s="131">
        <f t="shared" si="24"/>
        <v>0.71100054432788873</v>
      </c>
      <c r="W26" s="128">
        <f t="shared" si="24"/>
        <v>2.133771646229914E-2</v>
      </c>
      <c r="X26" s="77">
        <f t="shared" si="19"/>
        <v>100</v>
      </c>
      <c r="Y26" s="77">
        <f t="shared" si="20"/>
        <v>100</v>
      </c>
      <c r="Z26" s="130">
        <f t="shared" si="27"/>
        <v>1.6042780748663101</v>
      </c>
      <c r="AA26" s="131">
        <f t="shared" si="28"/>
        <v>1.6484713324291476</v>
      </c>
      <c r="AB26" s="129">
        <f t="shared" si="28"/>
        <v>8.6097829246769036E-2</v>
      </c>
      <c r="AC26" s="111">
        <f t="shared" si="21"/>
        <v>100</v>
      </c>
      <c r="AD26" s="77">
        <f t="shared" si="22"/>
        <v>100</v>
      </c>
      <c r="AE26" s="130">
        <f t="shared" si="25"/>
        <v>0.89374379344587884</v>
      </c>
      <c r="AF26" s="131">
        <f t="shared" si="26"/>
        <v>0.89589138300740168</v>
      </c>
      <c r="AG26" s="128">
        <f t="shared" si="26"/>
        <v>3.4109902772180421E-2</v>
      </c>
      <c r="AI26" s="74" t="s">
        <v>40</v>
      </c>
      <c r="AJ26" s="109">
        <v>100</v>
      </c>
      <c r="AK26" s="110">
        <v>100</v>
      </c>
      <c r="AL26" s="130">
        <v>0.21231422505307856</v>
      </c>
      <c r="AM26" s="131">
        <v>0.20216746740373143</v>
      </c>
      <c r="AN26" s="128">
        <v>5.0105464418897299E-3</v>
      </c>
      <c r="AO26" s="77">
        <v>100</v>
      </c>
      <c r="AP26" s="77">
        <v>100</v>
      </c>
      <c r="AQ26" s="130">
        <v>0</v>
      </c>
      <c r="AR26" s="131">
        <v>0</v>
      </c>
      <c r="AS26" s="129">
        <v>0</v>
      </c>
      <c r="AT26" s="111">
        <v>100</v>
      </c>
      <c r="AU26" s="77">
        <v>100</v>
      </c>
      <c r="AV26" s="130">
        <v>0.17841213202497769</v>
      </c>
      <c r="AW26" s="131">
        <v>0.16835971660218615</v>
      </c>
      <c r="AX26" s="128">
        <v>4.1726504754299419E-3</v>
      </c>
    </row>
    <row r="27" spans="1:50">
      <c r="A27" s="74" t="s">
        <v>41</v>
      </c>
      <c r="B27" s="109">
        <f t="shared" si="14"/>
        <v>100</v>
      </c>
      <c r="C27" s="110">
        <f t="shared" si="14"/>
        <v>100</v>
      </c>
      <c r="D27" s="99">
        <f t="shared" si="15"/>
        <v>1.639344262295082</v>
      </c>
      <c r="E27" s="100">
        <f t="shared" si="15"/>
        <v>2.3388589606306538</v>
      </c>
      <c r="F27" s="98">
        <f t="shared" si="16"/>
        <v>2.0546169854934831E-2</v>
      </c>
      <c r="G27" s="77">
        <f t="shared" si="8"/>
        <v>100</v>
      </c>
      <c r="H27" s="77">
        <f t="shared" si="8"/>
        <v>100</v>
      </c>
      <c r="I27" s="99">
        <f t="shared" si="9"/>
        <v>6.0747663551401869</v>
      </c>
      <c r="J27" s="100">
        <f t="shared" si="9"/>
        <v>6.2188635540864636</v>
      </c>
      <c r="K27" s="97">
        <f t="shared" si="10"/>
        <v>0.11393717953616583</v>
      </c>
      <c r="L27" s="111">
        <f t="shared" si="11"/>
        <v>100</v>
      </c>
      <c r="M27" s="77">
        <f t="shared" si="11"/>
        <v>100</v>
      </c>
      <c r="N27" s="99">
        <f t="shared" si="12"/>
        <v>4.0302267002518892</v>
      </c>
      <c r="O27" s="100">
        <f t="shared" si="12"/>
        <v>4.7041831385770765</v>
      </c>
      <c r="P27" s="98">
        <f t="shared" si="13"/>
        <v>7.7479095546420865E-2</v>
      </c>
      <c r="R27" s="74" t="s">
        <v>41</v>
      </c>
      <c r="S27" s="109">
        <f t="shared" si="17"/>
        <v>100</v>
      </c>
      <c r="T27" s="110">
        <f t="shared" si="18"/>
        <v>100</v>
      </c>
      <c r="U27" s="130">
        <f t="shared" si="23"/>
        <v>1.4354066985645932</v>
      </c>
      <c r="V27" s="131">
        <f t="shared" si="24"/>
        <v>1.641317793155197</v>
      </c>
      <c r="W27" s="128">
        <f t="shared" si="24"/>
        <v>4.4157979518619189E-2</v>
      </c>
      <c r="X27" s="77">
        <f t="shared" si="19"/>
        <v>100</v>
      </c>
      <c r="Y27" s="77">
        <f t="shared" si="20"/>
        <v>100</v>
      </c>
      <c r="Z27" s="130">
        <f t="shared" si="27"/>
        <v>4.0609137055837561</v>
      </c>
      <c r="AA27" s="131">
        <f t="shared" si="28"/>
        <v>5.3435053231335488</v>
      </c>
      <c r="AB27" s="129">
        <f t="shared" si="28"/>
        <v>4.2373903821805482E-2</v>
      </c>
      <c r="AC27" s="111">
        <f t="shared" si="21"/>
        <v>100</v>
      </c>
      <c r="AD27" s="77">
        <f t="shared" si="22"/>
        <v>100</v>
      </c>
      <c r="AE27" s="130">
        <f t="shared" si="25"/>
        <v>2.7093596059113301</v>
      </c>
      <c r="AF27" s="131">
        <f t="shared" si="26"/>
        <v>3.6713847966158748</v>
      </c>
      <c r="AG27" s="128">
        <f t="shared" si="26"/>
        <v>4.317969487624216E-2</v>
      </c>
      <c r="AI27" s="74" t="s">
        <v>41</v>
      </c>
      <c r="AJ27" s="109">
        <v>100</v>
      </c>
      <c r="AK27" s="110">
        <v>100</v>
      </c>
      <c r="AL27" s="130">
        <v>0.46728971962616822</v>
      </c>
      <c r="AM27" s="131">
        <v>0.51848051980519061</v>
      </c>
      <c r="AN27" s="128">
        <v>3.5649477746165325E-3</v>
      </c>
      <c r="AO27" s="77">
        <v>100</v>
      </c>
      <c r="AP27" s="77">
        <v>100</v>
      </c>
      <c r="AQ27" s="130">
        <v>1.8181818181818181</v>
      </c>
      <c r="AR27" s="131">
        <v>2.0829844695521627</v>
      </c>
      <c r="AS27" s="129">
        <v>3.6810517251746513E-2</v>
      </c>
      <c r="AT27" s="111">
        <v>100</v>
      </c>
      <c r="AU27" s="77">
        <v>100</v>
      </c>
      <c r="AV27" s="130">
        <v>1.0554089709762533</v>
      </c>
      <c r="AW27" s="131">
        <v>1.3029584750717509</v>
      </c>
      <c r="AX27" s="128">
        <v>2.023503439811741E-2</v>
      </c>
    </row>
    <row r="28" spans="1:50" ht="15.75" thickBot="1">
      <c r="A28" s="74" t="s">
        <v>42</v>
      </c>
      <c r="B28" s="109">
        <f t="shared" si="14"/>
        <v>100</v>
      </c>
      <c r="C28" s="110">
        <f t="shared" si="14"/>
        <v>100</v>
      </c>
      <c r="D28" s="99" t="str">
        <f t="shared" si="15"/>
        <v/>
      </c>
      <c r="E28" s="100" t="str">
        <f t="shared" si="15"/>
        <v/>
      </c>
      <c r="F28" s="98" t="str">
        <f t="shared" si="16"/>
        <v/>
      </c>
      <c r="G28" s="77">
        <f t="shared" si="8"/>
        <v>100</v>
      </c>
      <c r="H28" s="77">
        <f t="shared" si="8"/>
        <v>100</v>
      </c>
      <c r="I28" s="99">
        <f t="shared" si="9"/>
        <v>21.495327102803738</v>
      </c>
      <c r="J28" s="100">
        <f t="shared" si="9"/>
        <v>57.87079723002077</v>
      </c>
      <c r="K28" s="97">
        <f t="shared" si="10"/>
        <v>8.7925578562797507E-2</v>
      </c>
      <c r="L28" s="111">
        <f t="shared" si="11"/>
        <v>100</v>
      </c>
      <c r="M28" s="77">
        <f t="shared" si="11"/>
        <v>100</v>
      </c>
      <c r="N28" s="99">
        <f t="shared" si="12"/>
        <v>19.827586206896552</v>
      </c>
      <c r="O28" s="100">
        <f t="shared" si="12"/>
        <v>56.921708278018151</v>
      </c>
      <c r="P28" s="98">
        <f t="shared" si="13"/>
        <v>8.6483587105850732E-2</v>
      </c>
      <c r="R28" s="74" t="s">
        <v>42</v>
      </c>
      <c r="S28" s="109">
        <f t="shared" si="17"/>
        <v>100</v>
      </c>
      <c r="T28" s="110">
        <f t="shared" si="18"/>
        <v>100</v>
      </c>
      <c r="U28" s="130"/>
      <c r="V28" s="131"/>
      <c r="W28" s="128"/>
      <c r="X28" s="77">
        <f t="shared" si="19"/>
        <v>100</v>
      </c>
      <c r="Y28" s="77">
        <f t="shared" si="20"/>
        <v>100</v>
      </c>
      <c r="Z28" s="130">
        <f t="shared" si="27"/>
        <v>18.27956989247312</v>
      </c>
      <c r="AA28" s="131">
        <f t="shared" si="28"/>
        <v>33.555265354647219</v>
      </c>
      <c r="AB28" s="129">
        <f t="shared" si="28"/>
        <v>2.6022900010894988E-2</v>
      </c>
      <c r="AC28" s="111">
        <f t="shared" si="21"/>
        <v>100</v>
      </c>
      <c r="AD28" s="77">
        <f t="shared" si="22"/>
        <v>100</v>
      </c>
      <c r="AE28" s="130">
        <f t="shared" si="25"/>
        <v>16.19047619047619</v>
      </c>
      <c r="AF28" s="131">
        <f t="shared" si="26"/>
        <v>32.464299669303344</v>
      </c>
      <c r="AG28" s="128">
        <f t="shared" si="26"/>
        <v>2.5176830380839468E-2</v>
      </c>
      <c r="AI28" s="74" t="s">
        <v>42</v>
      </c>
      <c r="AJ28" s="109">
        <v>100</v>
      </c>
      <c r="AK28" s="110">
        <v>100</v>
      </c>
      <c r="AL28" s="130">
        <v>0</v>
      </c>
      <c r="AM28" s="131">
        <v>0</v>
      </c>
      <c r="AN28" s="128">
        <v>0</v>
      </c>
      <c r="AO28" s="77">
        <v>100</v>
      </c>
      <c r="AP28" s="77">
        <v>100</v>
      </c>
      <c r="AQ28" s="130">
        <v>5.9701492537313436</v>
      </c>
      <c r="AR28" s="131">
        <v>8.1073496845080477</v>
      </c>
      <c r="AS28" s="129">
        <v>6.1380816088025727E-3</v>
      </c>
      <c r="AT28" s="111">
        <v>100</v>
      </c>
      <c r="AU28" s="77">
        <v>100</v>
      </c>
      <c r="AV28" s="130">
        <v>5.1948051948051948</v>
      </c>
      <c r="AW28" s="131">
        <v>7.7967888616236678</v>
      </c>
      <c r="AX28" s="128">
        <v>5.9029557354232905E-3</v>
      </c>
    </row>
    <row r="29" spans="1:50" ht="15.75" thickBot="1">
      <c r="A29" s="81" t="s">
        <v>3</v>
      </c>
      <c r="B29" s="113">
        <f t="shared" si="14"/>
        <v>100</v>
      </c>
      <c r="C29" s="114">
        <f t="shared" si="14"/>
        <v>100</v>
      </c>
      <c r="D29" s="101">
        <f t="shared" si="15"/>
        <v>0.1056985761182198</v>
      </c>
      <c r="E29" s="102">
        <f t="shared" si="15"/>
        <v>0.39152161340826996</v>
      </c>
      <c r="F29" s="104">
        <f t="shared" si="16"/>
        <v>2.2318157456998226E-2</v>
      </c>
      <c r="G29" s="84">
        <f t="shared" si="8"/>
        <v>100</v>
      </c>
      <c r="H29" s="84">
        <f t="shared" si="8"/>
        <v>100</v>
      </c>
      <c r="I29" s="101">
        <f t="shared" si="9"/>
        <v>0.86177762757688403</v>
      </c>
      <c r="J29" s="102">
        <f t="shared" si="9"/>
        <v>46.697825808746828</v>
      </c>
      <c r="K29" s="103">
        <f t="shared" si="10"/>
        <v>8.7258842564196859E-2</v>
      </c>
      <c r="L29" s="115">
        <f t="shared" si="11"/>
        <v>100</v>
      </c>
      <c r="M29" s="84">
        <f t="shared" si="11"/>
        <v>100</v>
      </c>
      <c r="N29" s="101">
        <f t="shared" si="12"/>
        <v>0.14859410800394973</v>
      </c>
      <c r="O29" s="102">
        <f t="shared" si="12"/>
        <v>19.726074770141814</v>
      </c>
      <c r="P29" s="104">
        <f t="shared" si="13"/>
        <v>4.9433237143409942E-2</v>
      </c>
      <c r="R29" s="81" t="s">
        <v>3</v>
      </c>
      <c r="S29" s="113">
        <f t="shared" si="17"/>
        <v>100</v>
      </c>
      <c r="T29" s="114">
        <f t="shared" si="18"/>
        <v>100</v>
      </c>
      <c r="U29" s="132">
        <f t="shared" si="23"/>
        <v>9.0510404030978819E-2</v>
      </c>
      <c r="V29" s="133">
        <f t="shared" si="24"/>
        <v>0.33794294033460537</v>
      </c>
      <c r="W29" s="134">
        <f t="shared" si="24"/>
        <v>2.6968566894189545E-2</v>
      </c>
      <c r="X29" s="84">
        <f t="shared" si="19"/>
        <v>100</v>
      </c>
      <c r="Y29" s="84">
        <f t="shared" si="20"/>
        <v>100</v>
      </c>
      <c r="Z29" s="132">
        <f t="shared" si="27"/>
        <v>0.62586926286509037</v>
      </c>
      <c r="AA29" s="133">
        <f t="shared" si="28"/>
        <v>26.281652281274283</v>
      </c>
      <c r="AB29" s="135">
        <f t="shared" si="28"/>
        <v>3.1182242106897018E-2</v>
      </c>
      <c r="AC29" s="115">
        <f t="shared" si="21"/>
        <v>100</v>
      </c>
      <c r="AD29" s="84">
        <f t="shared" si="22"/>
        <v>100</v>
      </c>
      <c r="AE29" s="132">
        <f t="shared" si="25"/>
        <v>0.11778041479959618</v>
      </c>
      <c r="AF29" s="133">
        <f t="shared" si="26"/>
        <v>9.5314011086505417</v>
      </c>
      <c r="AG29" s="134">
        <f t="shared" si="26"/>
        <v>2.8461732204277293E-2</v>
      </c>
      <c r="AI29" s="81" t="s">
        <v>3</v>
      </c>
      <c r="AJ29" s="113">
        <v>100</v>
      </c>
      <c r="AK29" s="114">
        <v>100</v>
      </c>
      <c r="AL29" s="132">
        <v>4.7174362878064993E-2</v>
      </c>
      <c r="AM29" s="133">
        <v>0.12386030351877417</v>
      </c>
      <c r="AN29" s="134">
        <v>7.1059058217572846E-3</v>
      </c>
      <c r="AO29" s="84">
        <v>100</v>
      </c>
      <c r="AP29" s="84">
        <v>100</v>
      </c>
      <c r="AQ29" s="132">
        <v>0.17495626093476632</v>
      </c>
      <c r="AR29" s="133">
        <v>5.9463114603927121</v>
      </c>
      <c r="AS29" s="135">
        <v>9.4158675042444479E-3</v>
      </c>
      <c r="AT29" s="115">
        <v>100</v>
      </c>
      <c r="AU29" s="84">
        <v>100</v>
      </c>
      <c r="AV29" s="132">
        <v>5.2430298544288184E-2</v>
      </c>
      <c r="AW29" s="133">
        <v>1.6385938449292774</v>
      </c>
      <c r="AX29" s="134">
        <v>7.706851427922737E-3</v>
      </c>
    </row>
    <row r="30" spans="1:50">
      <c r="R30" s="93"/>
      <c r="S30" s="94"/>
      <c r="T30" s="94"/>
    </row>
    <row r="33" ht="15" customHeight="1"/>
    <row r="57" spans="18:30" ht="15.75" thickBot="1"/>
    <row r="58" spans="18:30">
      <c r="R58" s="314" t="s">
        <v>29</v>
      </c>
      <c r="S58" s="317" t="s">
        <v>1</v>
      </c>
      <c r="T58" s="318"/>
      <c r="U58" s="318"/>
      <c r="V58" s="318"/>
      <c r="W58" s="319"/>
      <c r="X58" s="318" t="s">
        <v>2</v>
      </c>
      <c r="Y58" s="318"/>
      <c r="Z58" s="318"/>
      <c r="AA58" s="318"/>
      <c r="AB58" s="318"/>
      <c r="AC58" s="317" t="s">
        <v>3</v>
      </c>
      <c r="AD58" s="318"/>
    </row>
    <row r="59" spans="18:30" ht="30">
      <c r="R59" s="315"/>
      <c r="S59" s="320" t="s">
        <v>3</v>
      </c>
      <c r="T59" s="310"/>
      <c r="U59" s="309" t="s">
        <v>61</v>
      </c>
      <c r="V59" s="310"/>
      <c r="W59" s="120" t="s">
        <v>62</v>
      </c>
      <c r="X59" s="326" t="s">
        <v>3</v>
      </c>
      <c r="Y59" s="310"/>
      <c r="Z59" s="309" t="s">
        <v>61</v>
      </c>
      <c r="AA59" s="310"/>
      <c r="AB59" s="120" t="s">
        <v>62</v>
      </c>
      <c r="AC59" s="320" t="s">
        <v>3</v>
      </c>
      <c r="AD59" s="310"/>
    </row>
    <row r="74" spans="18:30" ht="15.75" thickBot="1"/>
    <row r="75" spans="18:30">
      <c r="R75" s="314" t="s">
        <v>29</v>
      </c>
      <c r="S75" s="317" t="s">
        <v>1</v>
      </c>
      <c r="T75" s="318"/>
      <c r="U75" s="318"/>
      <c r="V75" s="318"/>
      <c r="W75" s="319"/>
      <c r="X75" s="318" t="s">
        <v>2</v>
      </c>
      <c r="Y75" s="318"/>
      <c r="Z75" s="318"/>
      <c r="AA75" s="318"/>
      <c r="AB75" s="318"/>
      <c r="AC75" s="317" t="s">
        <v>3</v>
      </c>
      <c r="AD75" s="318"/>
    </row>
    <row r="76" spans="18:30" ht="30">
      <c r="R76" s="315"/>
      <c r="S76" s="320" t="s">
        <v>3</v>
      </c>
      <c r="T76" s="310"/>
      <c r="U76" s="309" t="s">
        <v>61</v>
      </c>
      <c r="V76" s="310"/>
      <c r="W76" s="120" t="s">
        <v>62</v>
      </c>
      <c r="X76" s="326" t="s">
        <v>3</v>
      </c>
      <c r="Y76" s="310"/>
      <c r="Z76" s="309" t="s">
        <v>61</v>
      </c>
      <c r="AA76" s="310"/>
      <c r="AB76" s="120" t="s">
        <v>62</v>
      </c>
      <c r="AC76" s="320" t="s">
        <v>3</v>
      </c>
      <c r="AD76" s="310"/>
    </row>
  </sheetData>
  <mergeCells count="58">
    <mergeCell ref="AT4:AX4"/>
    <mergeCell ref="R4:R6"/>
    <mergeCell ref="S4:W4"/>
    <mergeCell ref="X4:AB4"/>
    <mergeCell ref="AC4:AG4"/>
    <mergeCell ref="AI4:AI6"/>
    <mergeCell ref="AJ4:AN4"/>
    <mergeCell ref="AS5:AS6"/>
    <mergeCell ref="AT5:AU5"/>
    <mergeCell ref="AV5:AW5"/>
    <mergeCell ref="R18:AG18"/>
    <mergeCell ref="AX5:AX6"/>
    <mergeCell ref="S5:T5"/>
    <mergeCell ref="U5:V5"/>
    <mergeCell ref="W5:W6"/>
    <mergeCell ref="X5:Y5"/>
    <mergeCell ref="Z5:AA5"/>
    <mergeCell ref="AB5:AB6"/>
    <mergeCell ref="AC5:AD5"/>
    <mergeCell ref="AE5:AF5"/>
    <mergeCell ref="AG5:AG6"/>
    <mergeCell ref="AJ5:AK5"/>
    <mergeCell ref="AL5:AM5"/>
    <mergeCell ref="AN5:AN6"/>
    <mergeCell ref="AO5:AP5"/>
    <mergeCell ref="AQ5:AR5"/>
    <mergeCell ref="R58:R59"/>
    <mergeCell ref="S58:W58"/>
    <mergeCell ref="X58:AB58"/>
    <mergeCell ref="AC58:AD58"/>
    <mergeCell ref="S59:T59"/>
    <mergeCell ref="U59:V59"/>
    <mergeCell ref="X59:Y59"/>
    <mergeCell ref="Z59:AA59"/>
    <mergeCell ref="AC59:AD59"/>
    <mergeCell ref="R75:R76"/>
    <mergeCell ref="S75:W75"/>
    <mergeCell ref="X75:AB75"/>
    <mergeCell ref="AC75:AD75"/>
    <mergeCell ref="S76:T76"/>
    <mergeCell ref="U76:V76"/>
    <mergeCell ref="X76:Y76"/>
    <mergeCell ref="Z76:AA76"/>
    <mergeCell ref="AC76:AD76"/>
    <mergeCell ref="A18:P18"/>
    <mergeCell ref="A4:A6"/>
    <mergeCell ref="B4:F4"/>
    <mergeCell ref="G4:K4"/>
    <mergeCell ref="L4:P4"/>
    <mergeCell ref="B5:C5"/>
    <mergeCell ref="D5:E5"/>
    <mergeCell ref="F5:F6"/>
    <mergeCell ref="G5:H5"/>
    <mergeCell ref="I5:J5"/>
    <mergeCell ref="K5:K6"/>
    <mergeCell ref="L5:M5"/>
    <mergeCell ref="N5:O5"/>
    <mergeCell ref="P5:P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eht15">
    <tabColor theme="9" tint="0.39997558519241921"/>
  </sheetPr>
  <dimension ref="A1:AO87"/>
  <sheetViews>
    <sheetView workbookViewId="0">
      <selection activeCell="A7" sqref="A7:I16"/>
    </sheetView>
  </sheetViews>
  <sheetFormatPr defaultRowHeight="15"/>
  <cols>
    <col min="15" max="15" width="10.85546875" customWidth="1"/>
    <col min="16" max="16" width="6" bestFit="1" customWidth="1"/>
    <col min="17" max="17" width="8.140625" customWidth="1"/>
    <col min="20" max="20" width="6.5703125" customWidth="1"/>
    <col min="21" max="21" width="9.140625" customWidth="1"/>
    <col min="22" max="22" width="7.5703125" bestFit="1" customWidth="1"/>
    <col min="24" max="24" width="6" bestFit="1" customWidth="1"/>
    <col min="25" max="25" width="9" customWidth="1"/>
    <col min="26" max="26" width="7.5703125" bestFit="1" customWidth="1"/>
  </cols>
  <sheetData>
    <row r="1" spans="1:41">
      <c r="A1" t="s">
        <v>200</v>
      </c>
      <c r="O1" t="s">
        <v>157</v>
      </c>
      <c r="AC1" t="s">
        <v>158</v>
      </c>
    </row>
    <row r="2" spans="1:41" s="200" customFormat="1" ht="15.75" customHeight="1">
      <c r="A2" s="1" t="s">
        <v>182</v>
      </c>
      <c r="O2" s="1" t="s">
        <v>125</v>
      </c>
      <c r="AC2" s="1" t="s">
        <v>126</v>
      </c>
    </row>
    <row r="3" spans="1:41" ht="15.75" thickBot="1"/>
    <row r="4" spans="1:41" ht="15.75" customHeight="1">
      <c r="A4" s="304" t="s">
        <v>29</v>
      </c>
      <c r="B4" s="307" t="s">
        <v>1</v>
      </c>
      <c r="C4" s="307"/>
      <c r="D4" s="307"/>
      <c r="E4" s="307"/>
      <c r="F4" s="307" t="s">
        <v>2</v>
      </c>
      <c r="G4" s="307"/>
      <c r="H4" s="307"/>
      <c r="I4" s="307"/>
      <c r="J4" s="307" t="s">
        <v>3</v>
      </c>
      <c r="K4" s="307"/>
      <c r="L4" s="307"/>
      <c r="M4" s="308"/>
      <c r="O4" s="304" t="s">
        <v>29</v>
      </c>
      <c r="P4" s="307" t="s">
        <v>1</v>
      </c>
      <c r="Q4" s="307"/>
      <c r="R4" s="307"/>
      <c r="S4" s="307"/>
      <c r="T4" s="307" t="s">
        <v>2</v>
      </c>
      <c r="U4" s="307"/>
      <c r="V4" s="307"/>
      <c r="W4" s="307"/>
      <c r="X4" s="307" t="s">
        <v>3</v>
      </c>
      <c r="Y4" s="307"/>
      <c r="Z4" s="307"/>
      <c r="AA4" s="308"/>
      <c r="AC4" s="304" t="s">
        <v>29</v>
      </c>
      <c r="AD4" s="307" t="s">
        <v>1</v>
      </c>
      <c r="AE4" s="307"/>
      <c r="AF4" s="307"/>
      <c r="AG4" s="307"/>
      <c r="AH4" s="307" t="s">
        <v>2</v>
      </c>
      <c r="AI4" s="307"/>
      <c r="AJ4" s="307"/>
      <c r="AK4" s="307"/>
      <c r="AL4" s="307" t="s">
        <v>3</v>
      </c>
      <c r="AM4" s="307"/>
      <c r="AN4" s="307"/>
      <c r="AO4" s="308"/>
    </row>
    <row r="5" spans="1:41" ht="51" customHeight="1">
      <c r="A5" s="305"/>
      <c r="B5" s="309" t="s">
        <v>64</v>
      </c>
      <c r="C5" s="310"/>
      <c r="D5" s="309" t="s">
        <v>65</v>
      </c>
      <c r="E5" s="310"/>
      <c r="F5" s="309" t="s">
        <v>64</v>
      </c>
      <c r="G5" s="310"/>
      <c r="H5" s="309" t="s">
        <v>65</v>
      </c>
      <c r="I5" s="310"/>
      <c r="J5" s="309" t="s">
        <v>64</v>
      </c>
      <c r="K5" s="310"/>
      <c r="L5" s="309" t="s">
        <v>65</v>
      </c>
      <c r="M5" s="333"/>
      <c r="O5" s="305"/>
      <c r="P5" s="309" t="s">
        <v>64</v>
      </c>
      <c r="Q5" s="310"/>
      <c r="R5" s="309" t="s">
        <v>65</v>
      </c>
      <c r="S5" s="310"/>
      <c r="T5" s="309" t="s">
        <v>64</v>
      </c>
      <c r="U5" s="310"/>
      <c r="V5" s="309" t="s">
        <v>65</v>
      </c>
      <c r="W5" s="310"/>
      <c r="X5" s="309" t="s">
        <v>64</v>
      </c>
      <c r="Y5" s="310"/>
      <c r="Z5" s="309" t="s">
        <v>65</v>
      </c>
      <c r="AA5" s="333"/>
      <c r="AC5" s="305"/>
      <c r="AD5" s="309" t="s">
        <v>64</v>
      </c>
      <c r="AE5" s="310"/>
      <c r="AF5" s="309" t="s">
        <v>65</v>
      </c>
      <c r="AG5" s="310"/>
      <c r="AH5" s="309" t="s">
        <v>64</v>
      </c>
      <c r="AI5" s="310"/>
      <c r="AJ5" s="309" t="s">
        <v>65</v>
      </c>
      <c r="AK5" s="310"/>
      <c r="AL5" s="309" t="s">
        <v>64</v>
      </c>
      <c r="AM5" s="310"/>
      <c r="AN5" s="309" t="s">
        <v>65</v>
      </c>
      <c r="AO5" s="333"/>
    </row>
    <row r="6" spans="1:41" ht="44.25" customHeight="1" thickBot="1">
      <c r="A6" s="306"/>
      <c r="B6" s="69" t="s">
        <v>31</v>
      </c>
      <c r="C6" s="69" t="s">
        <v>32</v>
      </c>
      <c r="D6" s="70" t="s">
        <v>8</v>
      </c>
      <c r="E6" s="71" t="s">
        <v>9</v>
      </c>
      <c r="F6" s="69" t="s">
        <v>31</v>
      </c>
      <c r="G6" s="69" t="s">
        <v>32</v>
      </c>
      <c r="H6" s="70" t="s">
        <v>8</v>
      </c>
      <c r="I6" s="71" t="s">
        <v>9</v>
      </c>
      <c r="J6" s="72" t="s">
        <v>31</v>
      </c>
      <c r="K6" s="72" t="s">
        <v>32</v>
      </c>
      <c r="L6" s="70" t="s">
        <v>8</v>
      </c>
      <c r="M6" s="73" t="s">
        <v>9</v>
      </c>
      <c r="O6" s="306"/>
      <c r="P6" s="69" t="s">
        <v>31</v>
      </c>
      <c r="Q6" s="69" t="s">
        <v>32</v>
      </c>
      <c r="R6" s="70" t="s">
        <v>8</v>
      </c>
      <c r="S6" s="71" t="s">
        <v>9</v>
      </c>
      <c r="T6" s="69" t="s">
        <v>31</v>
      </c>
      <c r="U6" s="69" t="s">
        <v>32</v>
      </c>
      <c r="V6" s="70" t="s">
        <v>8</v>
      </c>
      <c r="W6" s="71" t="s">
        <v>9</v>
      </c>
      <c r="X6" s="72" t="s">
        <v>31</v>
      </c>
      <c r="Y6" s="72" t="s">
        <v>32</v>
      </c>
      <c r="Z6" s="70" t="s">
        <v>8</v>
      </c>
      <c r="AA6" s="73" t="s">
        <v>9</v>
      </c>
      <c r="AC6" s="306"/>
      <c r="AD6" s="69" t="s">
        <v>31</v>
      </c>
      <c r="AE6" s="69" t="s">
        <v>32</v>
      </c>
      <c r="AF6" s="70" t="s">
        <v>8</v>
      </c>
      <c r="AG6" s="71" t="s">
        <v>9</v>
      </c>
      <c r="AH6" s="69" t="s">
        <v>31</v>
      </c>
      <c r="AI6" s="69" t="s">
        <v>32</v>
      </c>
      <c r="AJ6" s="70" t="s">
        <v>8</v>
      </c>
      <c r="AK6" s="71" t="s">
        <v>9</v>
      </c>
      <c r="AL6" s="72" t="s">
        <v>31</v>
      </c>
      <c r="AM6" s="72" t="s">
        <v>32</v>
      </c>
      <c r="AN6" s="70" t="s">
        <v>8</v>
      </c>
      <c r="AO6" s="73" t="s">
        <v>9</v>
      </c>
    </row>
    <row r="7" spans="1:41" ht="15.75" customHeight="1">
      <c r="A7" s="74" t="s">
        <v>33</v>
      </c>
      <c r="B7" s="75"/>
      <c r="C7" s="96"/>
      <c r="D7" s="97"/>
      <c r="E7" s="77"/>
      <c r="F7" s="75"/>
      <c r="G7" s="96"/>
      <c r="H7" s="97"/>
      <c r="I7" s="77"/>
      <c r="J7" s="75">
        <f>B7+F7</f>
        <v>0</v>
      </c>
      <c r="K7" s="96">
        <f t="shared" ref="K7:M7" si="0">C7+G7</f>
        <v>0</v>
      </c>
      <c r="L7" s="97">
        <f t="shared" si="0"/>
        <v>0</v>
      </c>
      <c r="M7" s="78">
        <f t="shared" si="0"/>
        <v>0</v>
      </c>
      <c r="O7" s="74" t="s">
        <v>33</v>
      </c>
      <c r="P7" s="75">
        <v>2</v>
      </c>
      <c r="Q7" s="96">
        <v>0.375</v>
      </c>
      <c r="R7" s="97">
        <v>0.375</v>
      </c>
      <c r="S7" s="77">
        <v>5</v>
      </c>
      <c r="T7" s="75"/>
      <c r="U7" s="96"/>
      <c r="V7" s="97"/>
      <c r="W7" s="77"/>
      <c r="X7" s="75">
        <v>2</v>
      </c>
      <c r="Y7" s="96">
        <v>0.375</v>
      </c>
      <c r="Z7" s="97">
        <v>0.375</v>
      </c>
      <c r="AA7" s="78">
        <v>5</v>
      </c>
      <c r="AC7" s="74" t="s">
        <v>33</v>
      </c>
      <c r="AD7" s="75">
        <v>2</v>
      </c>
      <c r="AE7" s="76">
        <v>1.43</v>
      </c>
      <c r="AF7" s="77">
        <v>1.7</v>
      </c>
      <c r="AG7" s="77">
        <v>27</v>
      </c>
      <c r="AH7" s="75"/>
      <c r="AI7" s="76"/>
      <c r="AJ7" s="77"/>
      <c r="AK7" s="77"/>
      <c r="AL7" s="75">
        <v>2</v>
      </c>
      <c r="AM7" s="76">
        <v>1.43</v>
      </c>
      <c r="AN7" s="77">
        <v>1.7</v>
      </c>
      <c r="AO7" s="78">
        <v>27</v>
      </c>
    </row>
    <row r="8" spans="1:41">
      <c r="A8" s="74" t="s">
        <v>34</v>
      </c>
      <c r="B8" s="79"/>
      <c r="C8" s="100"/>
      <c r="D8" s="97"/>
      <c r="E8" s="77"/>
      <c r="F8" s="79"/>
      <c r="G8" s="100"/>
      <c r="H8" s="97"/>
      <c r="I8" s="77"/>
      <c r="J8" s="79">
        <f t="shared" ref="J8:J16" si="1">B8+F8</f>
        <v>0</v>
      </c>
      <c r="K8" s="100">
        <f t="shared" ref="K8:K16" si="2">C8+G8</f>
        <v>0</v>
      </c>
      <c r="L8" s="97">
        <f t="shared" ref="L8:L16" si="3">D8+H8</f>
        <v>0</v>
      </c>
      <c r="M8" s="78">
        <f t="shared" ref="M8:M16" si="4">E8+I8</f>
        <v>0</v>
      </c>
      <c r="O8" s="74" t="s">
        <v>34</v>
      </c>
      <c r="P8" s="79"/>
      <c r="Q8" s="100"/>
      <c r="R8" s="97"/>
      <c r="S8" s="77"/>
      <c r="T8" s="79"/>
      <c r="U8" s="100"/>
      <c r="V8" s="97"/>
      <c r="W8" s="77"/>
      <c r="X8" s="79"/>
      <c r="Y8" s="100"/>
      <c r="Z8" s="97"/>
      <c r="AA8" s="78"/>
      <c r="AC8" s="74" t="s">
        <v>34</v>
      </c>
      <c r="AD8" s="79"/>
      <c r="AE8" s="80"/>
      <c r="AF8" s="77"/>
      <c r="AG8" s="77"/>
      <c r="AH8" s="79"/>
      <c r="AI8" s="80"/>
      <c r="AJ8" s="77"/>
      <c r="AK8" s="77"/>
      <c r="AL8" s="79"/>
      <c r="AM8" s="80"/>
      <c r="AN8" s="77"/>
      <c r="AO8" s="78"/>
    </row>
    <row r="9" spans="1:41" ht="15.75" customHeight="1">
      <c r="A9" s="74" t="s">
        <v>35</v>
      </c>
      <c r="B9" s="79"/>
      <c r="C9" s="100"/>
      <c r="D9" s="97"/>
      <c r="E9" s="77"/>
      <c r="F9" s="79"/>
      <c r="G9" s="100"/>
      <c r="H9" s="97"/>
      <c r="I9" s="77"/>
      <c r="J9" s="79">
        <f t="shared" si="1"/>
        <v>0</v>
      </c>
      <c r="K9" s="100">
        <f t="shared" si="2"/>
        <v>0</v>
      </c>
      <c r="L9" s="97">
        <f t="shared" si="3"/>
        <v>0</v>
      </c>
      <c r="M9" s="78">
        <f t="shared" si="4"/>
        <v>0</v>
      </c>
      <c r="O9" s="74" t="s">
        <v>35</v>
      </c>
      <c r="P9" s="79">
        <v>1</v>
      </c>
      <c r="Q9" s="100">
        <v>1.125</v>
      </c>
      <c r="R9" s="97">
        <v>1.125</v>
      </c>
      <c r="S9" s="77">
        <v>15</v>
      </c>
      <c r="T9" s="79"/>
      <c r="U9" s="100"/>
      <c r="V9" s="97"/>
      <c r="W9" s="77"/>
      <c r="X9" s="79">
        <v>1</v>
      </c>
      <c r="Y9" s="100">
        <v>1.125</v>
      </c>
      <c r="Z9" s="97">
        <v>1.125</v>
      </c>
      <c r="AA9" s="78">
        <v>15</v>
      </c>
      <c r="AC9" s="74" t="s">
        <v>35</v>
      </c>
      <c r="AD9" s="79">
        <v>4</v>
      </c>
      <c r="AE9" s="80">
        <v>4.9300000000000006</v>
      </c>
      <c r="AF9" s="77">
        <v>2.5</v>
      </c>
      <c r="AG9" s="77">
        <v>104</v>
      </c>
      <c r="AH9" s="79"/>
      <c r="AI9" s="80"/>
      <c r="AJ9" s="77"/>
      <c r="AK9" s="77"/>
      <c r="AL9" s="79">
        <v>4</v>
      </c>
      <c r="AM9" s="80">
        <v>4.9300000000000006</v>
      </c>
      <c r="AN9" s="77">
        <v>2.5</v>
      </c>
      <c r="AO9" s="78">
        <v>104</v>
      </c>
    </row>
    <row r="10" spans="1:41">
      <c r="A10" s="74" t="s">
        <v>36</v>
      </c>
      <c r="B10" s="79">
        <v>2</v>
      </c>
      <c r="C10" s="100">
        <v>6.48</v>
      </c>
      <c r="D10" s="97">
        <v>3.1999999999999997</v>
      </c>
      <c r="E10" s="77">
        <v>410</v>
      </c>
      <c r="F10" s="79"/>
      <c r="G10" s="100"/>
      <c r="H10" s="97"/>
      <c r="I10" s="77"/>
      <c r="J10" s="79">
        <f t="shared" si="1"/>
        <v>2</v>
      </c>
      <c r="K10" s="100">
        <f t="shared" si="2"/>
        <v>6.48</v>
      </c>
      <c r="L10" s="97">
        <f t="shared" si="3"/>
        <v>3.1999999999999997</v>
      </c>
      <c r="M10" s="78">
        <f t="shared" si="4"/>
        <v>410</v>
      </c>
      <c r="O10" s="74" t="s">
        <v>36</v>
      </c>
      <c r="P10" s="79">
        <v>4</v>
      </c>
      <c r="Q10" s="100">
        <v>13.6</v>
      </c>
      <c r="R10" s="97">
        <v>4.3</v>
      </c>
      <c r="S10" s="77">
        <v>113</v>
      </c>
      <c r="T10" s="79"/>
      <c r="U10" s="100"/>
      <c r="V10" s="97"/>
      <c r="W10" s="77"/>
      <c r="X10" s="79">
        <v>4</v>
      </c>
      <c r="Y10" s="100">
        <v>13.6</v>
      </c>
      <c r="Z10" s="97">
        <v>4.3</v>
      </c>
      <c r="AA10" s="78">
        <v>113</v>
      </c>
      <c r="AC10" s="74" t="s">
        <v>36</v>
      </c>
      <c r="AD10" s="79">
        <v>7</v>
      </c>
      <c r="AE10" s="80">
        <v>27.15</v>
      </c>
      <c r="AF10" s="77">
        <v>2.8000000000000003</v>
      </c>
      <c r="AG10" s="77">
        <v>91</v>
      </c>
      <c r="AH10" s="79"/>
      <c r="AI10" s="80"/>
      <c r="AJ10" s="77"/>
      <c r="AK10" s="77"/>
      <c r="AL10" s="79">
        <v>7</v>
      </c>
      <c r="AM10" s="80">
        <v>27.15</v>
      </c>
      <c r="AN10" s="77">
        <v>2.8000000000000003</v>
      </c>
      <c r="AO10" s="78">
        <v>91</v>
      </c>
    </row>
    <row r="11" spans="1:41" ht="15.75" customHeight="1">
      <c r="A11" s="74" t="s">
        <v>37</v>
      </c>
      <c r="B11" s="79">
        <v>5</v>
      </c>
      <c r="C11" s="100">
        <v>34.5</v>
      </c>
      <c r="D11" s="97">
        <v>11.96</v>
      </c>
      <c r="E11" s="77">
        <v>723</v>
      </c>
      <c r="F11" s="79"/>
      <c r="G11" s="100"/>
      <c r="H11" s="97"/>
      <c r="I11" s="77"/>
      <c r="J11" s="79">
        <f t="shared" si="1"/>
        <v>5</v>
      </c>
      <c r="K11" s="100">
        <f t="shared" si="2"/>
        <v>34.5</v>
      </c>
      <c r="L11" s="97">
        <f t="shared" si="3"/>
        <v>11.96</v>
      </c>
      <c r="M11" s="78">
        <f t="shared" si="4"/>
        <v>723</v>
      </c>
      <c r="O11" s="74" t="s">
        <v>37</v>
      </c>
      <c r="P11" s="79">
        <v>3</v>
      </c>
      <c r="Q11" s="100">
        <v>22.4</v>
      </c>
      <c r="R11" s="97">
        <v>2.2000000000000002</v>
      </c>
      <c r="S11" s="77">
        <v>12</v>
      </c>
      <c r="T11" s="79">
        <v>1</v>
      </c>
      <c r="U11" s="100">
        <v>9</v>
      </c>
      <c r="V11" s="97">
        <v>5.3</v>
      </c>
      <c r="W11" s="77">
        <v>104</v>
      </c>
      <c r="X11" s="79">
        <v>4</v>
      </c>
      <c r="Y11" s="100">
        <v>31.4</v>
      </c>
      <c r="Z11" s="97">
        <v>7.5</v>
      </c>
      <c r="AA11" s="78">
        <v>116</v>
      </c>
      <c r="AC11" s="74" t="s">
        <v>37</v>
      </c>
      <c r="AD11" s="79">
        <v>11</v>
      </c>
      <c r="AE11" s="80">
        <v>85.05</v>
      </c>
      <c r="AF11" s="77">
        <v>35.499999999999993</v>
      </c>
      <c r="AG11" s="77">
        <v>306</v>
      </c>
      <c r="AH11" s="79">
        <v>2</v>
      </c>
      <c r="AI11" s="80">
        <v>15.5</v>
      </c>
      <c r="AJ11" s="77">
        <v>4.5</v>
      </c>
      <c r="AK11" s="77">
        <v>204</v>
      </c>
      <c r="AL11" s="79">
        <v>13</v>
      </c>
      <c r="AM11" s="80">
        <v>100.55</v>
      </c>
      <c r="AN11" s="77">
        <v>39.999999999999993</v>
      </c>
      <c r="AO11" s="78">
        <v>510</v>
      </c>
    </row>
    <row r="12" spans="1:41">
      <c r="A12" s="74" t="s">
        <v>38</v>
      </c>
      <c r="B12" s="79">
        <v>7</v>
      </c>
      <c r="C12" s="100">
        <v>96.79</v>
      </c>
      <c r="D12" s="97">
        <v>18.150000000000002</v>
      </c>
      <c r="E12" s="77">
        <v>455</v>
      </c>
      <c r="F12" s="79"/>
      <c r="G12" s="100"/>
      <c r="H12" s="97"/>
      <c r="I12" s="77"/>
      <c r="J12" s="79">
        <f t="shared" si="1"/>
        <v>7</v>
      </c>
      <c r="K12" s="100">
        <f t="shared" si="2"/>
        <v>96.79</v>
      </c>
      <c r="L12" s="97">
        <f t="shared" si="3"/>
        <v>18.150000000000002</v>
      </c>
      <c r="M12" s="78">
        <f t="shared" si="4"/>
        <v>455</v>
      </c>
      <c r="O12" s="74" t="s">
        <v>38</v>
      </c>
      <c r="P12" s="79">
        <v>4</v>
      </c>
      <c r="Q12" s="100">
        <v>71.7</v>
      </c>
      <c r="R12" s="97">
        <v>13.999999999999998</v>
      </c>
      <c r="S12" s="77">
        <v>349</v>
      </c>
      <c r="T12" s="79"/>
      <c r="U12" s="100"/>
      <c r="V12" s="97"/>
      <c r="W12" s="77"/>
      <c r="X12" s="79">
        <v>4</v>
      </c>
      <c r="Y12" s="100">
        <v>71.7</v>
      </c>
      <c r="Z12" s="97">
        <v>13.999999999999998</v>
      </c>
      <c r="AA12" s="78">
        <v>349</v>
      </c>
      <c r="AC12" s="74" t="s">
        <v>38</v>
      </c>
      <c r="AD12" s="79">
        <v>18</v>
      </c>
      <c r="AE12" s="80">
        <v>248.29</v>
      </c>
      <c r="AF12" s="77">
        <v>24.900000000000002</v>
      </c>
      <c r="AG12" s="77">
        <v>517</v>
      </c>
      <c r="AH12" s="79"/>
      <c r="AI12" s="80"/>
      <c r="AJ12" s="77"/>
      <c r="AK12" s="77"/>
      <c r="AL12" s="79">
        <v>18</v>
      </c>
      <c r="AM12" s="80">
        <v>248.29</v>
      </c>
      <c r="AN12" s="77">
        <v>24.900000000000002</v>
      </c>
      <c r="AO12" s="78">
        <v>517</v>
      </c>
    </row>
    <row r="13" spans="1:41" ht="15.75" customHeight="1">
      <c r="A13" s="74" t="s">
        <v>39</v>
      </c>
      <c r="B13" s="79">
        <v>3</v>
      </c>
      <c r="C13" s="100">
        <v>88.22</v>
      </c>
      <c r="D13" s="97">
        <v>5.4</v>
      </c>
      <c r="E13" s="77">
        <v>331</v>
      </c>
      <c r="F13" s="79"/>
      <c r="G13" s="100"/>
      <c r="H13" s="97"/>
      <c r="I13" s="77"/>
      <c r="J13" s="79">
        <f t="shared" si="1"/>
        <v>3</v>
      </c>
      <c r="K13" s="100">
        <f t="shared" si="2"/>
        <v>88.22</v>
      </c>
      <c r="L13" s="97">
        <f t="shared" si="3"/>
        <v>5.4</v>
      </c>
      <c r="M13" s="78">
        <f t="shared" si="4"/>
        <v>331</v>
      </c>
      <c r="O13" s="74" t="s">
        <v>39</v>
      </c>
      <c r="P13" s="79">
        <v>3</v>
      </c>
      <c r="Q13" s="100">
        <v>71.97</v>
      </c>
      <c r="R13" s="97">
        <v>1.2999999999999998</v>
      </c>
      <c r="S13" s="77">
        <v>27</v>
      </c>
      <c r="T13" s="79">
        <v>1</v>
      </c>
      <c r="U13" s="100">
        <v>41.98</v>
      </c>
      <c r="V13" s="97">
        <v>1.4</v>
      </c>
      <c r="W13" s="77">
        <v>43</v>
      </c>
      <c r="X13" s="79">
        <v>4</v>
      </c>
      <c r="Y13" s="100">
        <v>113.94999999999999</v>
      </c>
      <c r="Z13" s="97">
        <v>2.6999999999999997</v>
      </c>
      <c r="AA13" s="78">
        <v>70</v>
      </c>
      <c r="AC13" s="74" t="s">
        <v>39</v>
      </c>
      <c r="AD13" s="79">
        <v>12</v>
      </c>
      <c r="AE13" s="80">
        <v>387.47500000000002</v>
      </c>
      <c r="AF13" s="77">
        <v>30.4</v>
      </c>
      <c r="AG13" s="77">
        <v>731</v>
      </c>
      <c r="AH13" s="79"/>
      <c r="AI13" s="80"/>
      <c r="AJ13" s="77"/>
      <c r="AK13" s="77"/>
      <c r="AL13" s="79">
        <v>12</v>
      </c>
      <c r="AM13" s="80">
        <v>387.47500000000002</v>
      </c>
      <c r="AN13" s="77">
        <v>30.4</v>
      </c>
      <c r="AO13" s="78">
        <v>731</v>
      </c>
    </row>
    <row r="14" spans="1:41">
      <c r="A14" s="74" t="s">
        <v>40</v>
      </c>
      <c r="B14" s="79">
        <v>4</v>
      </c>
      <c r="C14" s="100">
        <v>253.01911042944789</v>
      </c>
      <c r="D14" s="97">
        <v>10.1</v>
      </c>
      <c r="E14" s="77">
        <v>300</v>
      </c>
      <c r="F14" s="79">
        <v>1</v>
      </c>
      <c r="G14" s="100">
        <v>71.900000000000006</v>
      </c>
      <c r="H14" s="97">
        <v>5.25</v>
      </c>
      <c r="I14" s="77">
        <v>248</v>
      </c>
      <c r="J14" s="79">
        <f t="shared" si="1"/>
        <v>5</v>
      </c>
      <c r="K14" s="100">
        <f t="shared" si="2"/>
        <v>324.91911042944787</v>
      </c>
      <c r="L14" s="97">
        <f t="shared" si="3"/>
        <v>15.35</v>
      </c>
      <c r="M14" s="78">
        <f t="shared" si="4"/>
        <v>548</v>
      </c>
      <c r="O14" s="74" t="s">
        <v>40</v>
      </c>
      <c r="P14" s="79">
        <v>1</v>
      </c>
      <c r="Q14" s="100">
        <v>83.8</v>
      </c>
      <c r="R14" s="97">
        <v>31.9</v>
      </c>
      <c r="S14" s="77">
        <v>482</v>
      </c>
      <c r="T14" s="79"/>
      <c r="U14" s="100"/>
      <c r="V14" s="97"/>
      <c r="W14" s="77"/>
      <c r="X14" s="79">
        <v>1</v>
      </c>
      <c r="Y14" s="100">
        <v>83.8</v>
      </c>
      <c r="Z14" s="97">
        <v>31.9</v>
      </c>
      <c r="AA14" s="78">
        <v>482</v>
      </c>
      <c r="AC14" s="74" t="s">
        <v>40</v>
      </c>
      <c r="AD14" s="79">
        <v>4</v>
      </c>
      <c r="AE14" s="80">
        <v>278</v>
      </c>
      <c r="AF14" s="77">
        <v>19.899999999999999</v>
      </c>
      <c r="AG14" s="77">
        <v>561</v>
      </c>
      <c r="AH14" s="79"/>
      <c r="AI14" s="80"/>
      <c r="AJ14" s="77"/>
      <c r="AK14" s="77"/>
      <c r="AL14" s="79">
        <v>4</v>
      </c>
      <c r="AM14" s="80">
        <v>278</v>
      </c>
      <c r="AN14" s="77">
        <v>19.899999999999999</v>
      </c>
      <c r="AO14" s="78">
        <v>561</v>
      </c>
    </row>
    <row r="15" spans="1:41">
      <c r="A15" s="74" t="s">
        <v>41</v>
      </c>
      <c r="B15" s="79"/>
      <c r="C15" s="100"/>
      <c r="D15" s="97"/>
      <c r="E15" s="77"/>
      <c r="F15" s="79"/>
      <c r="G15" s="100"/>
      <c r="H15" s="97"/>
      <c r="I15" s="77"/>
      <c r="J15" s="79">
        <f t="shared" si="1"/>
        <v>0</v>
      </c>
      <c r="K15" s="100">
        <f t="shared" si="2"/>
        <v>0</v>
      </c>
      <c r="L15" s="97">
        <f t="shared" si="3"/>
        <v>0</v>
      </c>
      <c r="M15" s="78">
        <f t="shared" si="4"/>
        <v>0</v>
      </c>
      <c r="O15" s="74" t="s">
        <v>41</v>
      </c>
      <c r="P15" s="79"/>
      <c r="Q15" s="100"/>
      <c r="R15" s="97"/>
      <c r="S15" s="77"/>
      <c r="T15" s="79"/>
      <c r="U15" s="100"/>
      <c r="V15" s="97"/>
      <c r="W15" s="77"/>
      <c r="X15" s="79"/>
      <c r="Y15" s="100"/>
      <c r="Z15" s="97"/>
      <c r="AA15" s="78"/>
      <c r="AC15" s="74" t="s">
        <v>41</v>
      </c>
      <c r="AD15" s="79"/>
      <c r="AE15" s="80"/>
      <c r="AF15" s="77"/>
      <c r="AG15" s="77"/>
      <c r="AH15" s="79">
        <v>3</v>
      </c>
      <c r="AI15" s="80">
        <v>694.65</v>
      </c>
      <c r="AJ15" s="77">
        <v>6.7</v>
      </c>
      <c r="AK15" s="77">
        <v>272</v>
      </c>
      <c r="AL15" s="79">
        <v>3</v>
      </c>
      <c r="AM15" s="80">
        <v>694.65</v>
      </c>
      <c r="AN15" s="77">
        <v>6.7</v>
      </c>
      <c r="AO15" s="78">
        <v>272</v>
      </c>
    </row>
    <row r="16" spans="1:41" ht="15.75" thickBot="1">
      <c r="A16" s="74" t="s">
        <v>42</v>
      </c>
      <c r="B16" s="79"/>
      <c r="C16" s="100"/>
      <c r="D16" s="97"/>
      <c r="E16" s="77"/>
      <c r="F16" s="79">
        <v>7</v>
      </c>
      <c r="G16" s="100">
        <v>45012.590279290729</v>
      </c>
      <c r="H16" s="97">
        <v>16.09</v>
      </c>
      <c r="I16" s="77">
        <v>1124</v>
      </c>
      <c r="J16" s="79">
        <f t="shared" si="1"/>
        <v>7</v>
      </c>
      <c r="K16" s="100">
        <f t="shared" si="2"/>
        <v>45012.590279290729</v>
      </c>
      <c r="L16" s="97">
        <f t="shared" si="3"/>
        <v>16.09</v>
      </c>
      <c r="M16" s="78">
        <f t="shared" si="4"/>
        <v>1124</v>
      </c>
      <c r="O16" s="74" t="s">
        <v>42</v>
      </c>
      <c r="P16" s="79"/>
      <c r="Q16" s="100"/>
      <c r="R16" s="97"/>
      <c r="S16" s="77"/>
      <c r="T16" s="79">
        <v>1</v>
      </c>
      <c r="U16" s="100">
        <v>18104.91</v>
      </c>
      <c r="V16" s="97">
        <v>4</v>
      </c>
      <c r="W16" s="77">
        <v>131</v>
      </c>
      <c r="X16" s="79">
        <v>1</v>
      </c>
      <c r="Y16" s="100">
        <v>18104.91</v>
      </c>
      <c r="Z16" s="97">
        <v>4</v>
      </c>
      <c r="AA16" s="78">
        <v>131</v>
      </c>
      <c r="AC16" s="74" t="s">
        <v>42</v>
      </c>
      <c r="AD16" s="79"/>
      <c r="AE16" s="80"/>
      <c r="AF16" s="77"/>
      <c r="AG16" s="77"/>
      <c r="AH16" s="79">
        <v>1</v>
      </c>
      <c r="AI16" s="80">
        <v>810.83</v>
      </c>
      <c r="AJ16" s="77">
        <v>0.5</v>
      </c>
      <c r="AK16" s="77">
        <v>1</v>
      </c>
      <c r="AL16" s="79">
        <v>1</v>
      </c>
      <c r="AM16" s="80">
        <v>810.83</v>
      </c>
      <c r="AN16" s="77">
        <v>0.5</v>
      </c>
      <c r="AO16" s="78">
        <v>1</v>
      </c>
    </row>
    <row r="17" spans="1:41" ht="15.75" thickBot="1">
      <c r="A17" s="81" t="s">
        <v>3</v>
      </c>
      <c r="B17" s="82">
        <f>SUM(B7:B16)</f>
        <v>21</v>
      </c>
      <c r="C17" s="102">
        <f t="shared" ref="C17:M17" si="5">SUM(C7:C16)</f>
        <v>479.0091104294479</v>
      </c>
      <c r="D17" s="103">
        <f t="shared" si="5"/>
        <v>48.81</v>
      </c>
      <c r="E17" s="84">
        <f t="shared" si="5"/>
        <v>2219</v>
      </c>
      <c r="F17" s="82">
        <f t="shared" si="5"/>
        <v>8</v>
      </c>
      <c r="G17" s="102">
        <f t="shared" si="5"/>
        <v>45084.490279290731</v>
      </c>
      <c r="H17" s="103">
        <f t="shared" si="5"/>
        <v>21.34</v>
      </c>
      <c r="I17" s="84">
        <f t="shared" si="5"/>
        <v>1372</v>
      </c>
      <c r="J17" s="82">
        <f t="shared" si="5"/>
        <v>29</v>
      </c>
      <c r="K17" s="102">
        <f t="shared" si="5"/>
        <v>45563.499389720178</v>
      </c>
      <c r="L17" s="103">
        <f t="shared" si="5"/>
        <v>70.150000000000006</v>
      </c>
      <c r="M17" s="85">
        <f t="shared" si="5"/>
        <v>3591</v>
      </c>
      <c r="O17" s="81" t="s">
        <v>3</v>
      </c>
      <c r="P17" s="82">
        <v>18</v>
      </c>
      <c r="Q17" s="102">
        <v>264.96999999999997</v>
      </c>
      <c r="R17" s="103">
        <v>55.2</v>
      </c>
      <c r="S17" s="84">
        <v>1003</v>
      </c>
      <c r="T17" s="82">
        <v>3</v>
      </c>
      <c r="U17" s="102">
        <v>18155.89</v>
      </c>
      <c r="V17" s="103">
        <v>10.7</v>
      </c>
      <c r="W17" s="84">
        <v>278</v>
      </c>
      <c r="X17" s="82">
        <v>21</v>
      </c>
      <c r="Y17" s="102">
        <v>18420.86</v>
      </c>
      <c r="Z17" s="103">
        <v>65.899999999999991</v>
      </c>
      <c r="AA17" s="85">
        <v>1281</v>
      </c>
      <c r="AC17" s="81" t="s">
        <v>3</v>
      </c>
      <c r="AD17" s="82">
        <v>58</v>
      </c>
      <c r="AE17" s="83">
        <v>1032.325</v>
      </c>
      <c r="AF17" s="84">
        <v>117.7</v>
      </c>
      <c r="AG17" s="84">
        <v>2337</v>
      </c>
      <c r="AH17" s="82">
        <v>6</v>
      </c>
      <c r="AI17" s="83">
        <v>1520.98</v>
      </c>
      <c r="AJ17" s="84">
        <v>11.700000000000001</v>
      </c>
      <c r="AK17" s="84">
        <v>477</v>
      </c>
      <c r="AL17" s="82">
        <v>64</v>
      </c>
      <c r="AM17" s="83">
        <v>2553.3049999999998</v>
      </c>
      <c r="AN17" s="84">
        <v>129.39999999999998</v>
      </c>
      <c r="AO17" s="85">
        <v>2814</v>
      </c>
    </row>
    <row r="18" spans="1:41" ht="15.75" thickBot="1">
      <c r="A18" s="86" t="s">
        <v>188</v>
      </c>
      <c r="B18" s="87">
        <f>P17</f>
        <v>18</v>
      </c>
      <c r="C18" s="88">
        <f t="shared" ref="C18:M18" si="6">Q17</f>
        <v>264.96999999999997</v>
      </c>
      <c r="D18" s="89">
        <f t="shared" si="6"/>
        <v>55.2</v>
      </c>
      <c r="E18" s="89">
        <f t="shared" si="6"/>
        <v>1003</v>
      </c>
      <c r="F18" s="87">
        <f t="shared" si="6"/>
        <v>3</v>
      </c>
      <c r="G18" s="88">
        <f t="shared" si="6"/>
        <v>18155.89</v>
      </c>
      <c r="H18" s="89">
        <f t="shared" si="6"/>
        <v>10.7</v>
      </c>
      <c r="I18" s="89">
        <f t="shared" si="6"/>
        <v>278</v>
      </c>
      <c r="J18" s="87">
        <f t="shared" si="6"/>
        <v>21</v>
      </c>
      <c r="K18" s="88">
        <f t="shared" si="6"/>
        <v>18420.86</v>
      </c>
      <c r="L18" s="89">
        <f t="shared" si="6"/>
        <v>65.899999999999991</v>
      </c>
      <c r="M18" s="90">
        <f t="shared" si="6"/>
        <v>1281</v>
      </c>
      <c r="O18" s="86" t="s">
        <v>43</v>
      </c>
      <c r="P18" s="87">
        <v>58</v>
      </c>
      <c r="Q18" s="88">
        <v>1032.325</v>
      </c>
      <c r="R18" s="89">
        <v>117.7</v>
      </c>
      <c r="S18" s="89">
        <v>2337</v>
      </c>
      <c r="T18" s="87">
        <v>6</v>
      </c>
      <c r="U18" s="88">
        <v>1520.98</v>
      </c>
      <c r="V18" s="89">
        <v>11.700000000000001</v>
      </c>
      <c r="W18" s="89">
        <v>477</v>
      </c>
      <c r="X18" s="87">
        <v>64</v>
      </c>
      <c r="Y18" s="88">
        <v>2553.3049999999998</v>
      </c>
      <c r="Z18" s="89">
        <v>129.39999999999998</v>
      </c>
      <c r="AA18" s="90">
        <v>2814</v>
      </c>
      <c r="AC18" s="93"/>
    </row>
    <row r="19" spans="1:41" ht="15.75" thickBot="1">
      <c r="A19" s="250" t="s">
        <v>45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2"/>
      <c r="O19" s="323" t="s">
        <v>67</v>
      </c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5"/>
      <c r="AC19" s="323" t="s">
        <v>67</v>
      </c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5"/>
    </row>
    <row r="20" spans="1:41">
      <c r="A20" s="74" t="s">
        <v>33</v>
      </c>
      <c r="B20" s="95" t="str">
        <f>IF(B7=0,"",B7*100/B$17)</f>
        <v/>
      </c>
      <c r="C20" s="96" t="str">
        <f t="shared" ref="C20:M20" si="7">IF(C7=0,"",C7*100/C$17)</f>
        <v/>
      </c>
      <c r="D20" s="97" t="str">
        <f t="shared" si="7"/>
        <v/>
      </c>
      <c r="E20" s="97" t="str">
        <f t="shared" si="7"/>
        <v/>
      </c>
      <c r="F20" s="95" t="str">
        <f t="shared" si="7"/>
        <v/>
      </c>
      <c r="G20" s="96" t="str">
        <f t="shared" si="7"/>
        <v/>
      </c>
      <c r="H20" s="97" t="str">
        <f t="shared" si="7"/>
        <v/>
      </c>
      <c r="I20" s="97" t="str">
        <f t="shared" si="7"/>
        <v/>
      </c>
      <c r="J20" s="95" t="str">
        <f t="shared" si="7"/>
        <v/>
      </c>
      <c r="K20" s="96" t="str">
        <f t="shared" si="7"/>
        <v/>
      </c>
      <c r="L20" s="97" t="str">
        <f t="shared" si="7"/>
        <v/>
      </c>
      <c r="M20" s="98" t="str">
        <f t="shared" si="7"/>
        <v/>
      </c>
      <c r="O20" s="74" t="s">
        <v>33</v>
      </c>
      <c r="P20" s="95">
        <f>P7*100/P$17</f>
        <v>11.111111111111111</v>
      </c>
      <c r="Q20" s="96">
        <f t="shared" ref="Q20:AA30" si="8">Q7*100/Q$17</f>
        <v>0.1415254557119674</v>
      </c>
      <c r="R20" s="97">
        <f t="shared" si="8"/>
        <v>0.67934782608695654</v>
      </c>
      <c r="S20" s="97">
        <f t="shared" si="8"/>
        <v>0.49850448654037888</v>
      </c>
      <c r="T20" s="95"/>
      <c r="U20" s="96"/>
      <c r="V20" s="97"/>
      <c r="W20" s="97"/>
      <c r="X20" s="95">
        <f t="shared" si="8"/>
        <v>9.5238095238095237</v>
      </c>
      <c r="Y20" s="96">
        <f t="shared" si="8"/>
        <v>2.0357355736919992E-3</v>
      </c>
      <c r="Z20" s="97">
        <f t="shared" si="8"/>
        <v>0.56904400606980277</v>
      </c>
      <c r="AA20" s="98">
        <f t="shared" si="8"/>
        <v>0.39032006245120998</v>
      </c>
      <c r="AC20" s="74" t="s">
        <v>33</v>
      </c>
      <c r="AD20" s="95">
        <v>3.4482758620689653</v>
      </c>
      <c r="AE20" s="96">
        <v>0.13852226769670403</v>
      </c>
      <c r="AF20" s="97">
        <v>1.4443500424808835</v>
      </c>
      <c r="AG20" s="97">
        <v>1.1553273427471116</v>
      </c>
      <c r="AH20" s="95"/>
      <c r="AI20" s="96"/>
      <c r="AJ20" s="97"/>
      <c r="AK20" s="97"/>
      <c r="AL20" s="95">
        <v>3.125</v>
      </c>
      <c r="AM20" s="96">
        <v>5.6005843406878537E-2</v>
      </c>
      <c r="AN20" s="97">
        <v>1.3137557959814532</v>
      </c>
      <c r="AO20" s="98">
        <v>0.95948827292110872</v>
      </c>
    </row>
    <row r="21" spans="1:41">
      <c r="A21" s="74" t="s">
        <v>34</v>
      </c>
      <c r="B21" s="99" t="str">
        <f t="shared" ref="B21:M30" si="9">IF(B8=0,"",B8*100/B$17)</f>
        <v/>
      </c>
      <c r="C21" s="100" t="str">
        <f t="shared" si="9"/>
        <v/>
      </c>
      <c r="D21" s="97" t="str">
        <f t="shared" si="9"/>
        <v/>
      </c>
      <c r="E21" s="97" t="str">
        <f t="shared" si="9"/>
        <v/>
      </c>
      <c r="F21" s="99" t="str">
        <f t="shared" si="9"/>
        <v/>
      </c>
      <c r="G21" s="100" t="str">
        <f t="shared" si="9"/>
        <v/>
      </c>
      <c r="H21" s="97" t="str">
        <f t="shared" si="9"/>
        <v/>
      </c>
      <c r="I21" s="97" t="str">
        <f t="shared" si="9"/>
        <v/>
      </c>
      <c r="J21" s="99" t="str">
        <f t="shared" si="9"/>
        <v/>
      </c>
      <c r="K21" s="100" t="str">
        <f t="shared" si="9"/>
        <v/>
      </c>
      <c r="L21" s="97" t="str">
        <f t="shared" si="9"/>
        <v/>
      </c>
      <c r="M21" s="98" t="str">
        <f t="shared" si="9"/>
        <v/>
      </c>
      <c r="O21" s="74" t="s">
        <v>34</v>
      </c>
      <c r="P21" s="99"/>
      <c r="Q21" s="100"/>
      <c r="R21" s="97"/>
      <c r="S21" s="97"/>
      <c r="T21" s="99"/>
      <c r="U21" s="100"/>
      <c r="V21" s="97"/>
      <c r="W21" s="97"/>
      <c r="X21" s="99"/>
      <c r="Y21" s="100"/>
      <c r="Z21" s="97"/>
      <c r="AA21" s="98"/>
      <c r="AC21" s="74" t="s">
        <v>34</v>
      </c>
      <c r="AD21" s="99"/>
      <c r="AE21" s="100"/>
      <c r="AF21" s="97"/>
      <c r="AG21" s="97"/>
      <c r="AH21" s="99"/>
      <c r="AI21" s="100"/>
      <c r="AJ21" s="97"/>
      <c r="AK21" s="97"/>
      <c r="AL21" s="99"/>
      <c r="AM21" s="100"/>
      <c r="AN21" s="97"/>
      <c r="AO21" s="98"/>
    </row>
    <row r="22" spans="1:41">
      <c r="A22" s="74" t="s">
        <v>35</v>
      </c>
      <c r="B22" s="99" t="str">
        <f t="shared" si="9"/>
        <v/>
      </c>
      <c r="C22" s="100" t="str">
        <f t="shared" si="9"/>
        <v/>
      </c>
      <c r="D22" s="97" t="str">
        <f t="shared" si="9"/>
        <v/>
      </c>
      <c r="E22" s="97" t="str">
        <f t="shared" si="9"/>
        <v/>
      </c>
      <c r="F22" s="99" t="str">
        <f t="shared" si="9"/>
        <v/>
      </c>
      <c r="G22" s="100" t="str">
        <f t="shared" si="9"/>
        <v/>
      </c>
      <c r="H22" s="97" t="str">
        <f t="shared" si="9"/>
        <v/>
      </c>
      <c r="I22" s="97" t="str">
        <f t="shared" si="9"/>
        <v/>
      </c>
      <c r="J22" s="99" t="str">
        <f t="shared" si="9"/>
        <v/>
      </c>
      <c r="K22" s="100" t="str">
        <f t="shared" si="9"/>
        <v/>
      </c>
      <c r="L22" s="97" t="str">
        <f t="shared" si="9"/>
        <v/>
      </c>
      <c r="M22" s="98" t="str">
        <f t="shared" si="9"/>
        <v/>
      </c>
      <c r="O22" s="74" t="s">
        <v>35</v>
      </c>
      <c r="P22" s="99">
        <f t="shared" ref="P22:R30" si="10">P9*100/P$17</f>
        <v>5.5555555555555554</v>
      </c>
      <c r="Q22" s="100">
        <f t="shared" si="10"/>
        <v>0.42457636713590224</v>
      </c>
      <c r="R22" s="97">
        <f t="shared" si="10"/>
        <v>2.0380434782608696</v>
      </c>
      <c r="S22" s="97">
        <f t="shared" si="8"/>
        <v>1.4955134596211366</v>
      </c>
      <c r="T22" s="99"/>
      <c r="U22" s="100"/>
      <c r="V22" s="97"/>
      <c r="W22" s="97"/>
      <c r="X22" s="99">
        <f t="shared" si="8"/>
        <v>4.7619047619047619</v>
      </c>
      <c r="Y22" s="100">
        <f t="shared" si="8"/>
        <v>6.1072067210759971E-3</v>
      </c>
      <c r="Z22" s="97">
        <f t="shared" si="8"/>
        <v>1.7071320182094085</v>
      </c>
      <c r="AA22" s="98">
        <f t="shared" si="8"/>
        <v>1.1709601873536299</v>
      </c>
      <c r="AC22" s="74" t="s">
        <v>35</v>
      </c>
      <c r="AD22" s="99">
        <v>6.8965517241379306</v>
      </c>
      <c r="AE22" s="100">
        <v>0.47756278303828742</v>
      </c>
      <c r="AF22" s="97">
        <v>2.1240441801189465</v>
      </c>
      <c r="AG22" s="97">
        <v>4.4501497646555412</v>
      </c>
      <c r="AH22" s="99"/>
      <c r="AI22" s="100"/>
      <c r="AJ22" s="97"/>
      <c r="AK22" s="97"/>
      <c r="AL22" s="99">
        <v>6.25</v>
      </c>
      <c r="AM22" s="100">
        <v>0.19308308251462325</v>
      </c>
      <c r="AN22" s="97">
        <v>1.9319938176197839</v>
      </c>
      <c r="AO22" s="98">
        <v>3.6958066808813079</v>
      </c>
    </row>
    <row r="23" spans="1:41">
      <c r="A23" s="74" t="s">
        <v>36</v>
      </c>
      <c r="B23" s="99">
        <f t="shared" si="9"/>
        <v>9.5238095238095237</v>
      </c>
      <c r="C23" s="100">
        <f t="shared" si="9"/>
        <v>1.3527926419166558</v>
      </c>
      <c r="D23" s="97">
        <f t="shared" si="9"/>
        <v>6.5560335996721983</v>
      </c>
      <c r="E23" s="97">
        <f t="shared" si="9"/>
        <v>18.476791347453808</v>
      </c>
      <c r="F23" s="99" t="str">
        <f t="shared" si="9"/>
        <v/>
      </c>
      <c r="G23" s="100" t="str">
        <f t="shared" si="9"/>
        <v/>
      </c>
      <c r="H23" s="97" t="str">
        <f t="shared" si="9"/>
        <v/>
      </c>
      <c r="I23" s="97" t="str">
        <f t="shared" si="9"/>
        <v/>
      </c>
      <c r="J23" s="99">
        <f t="shared" si="9"/>
        <v>6.8965517241379306</v>
      </c>
      <c r="K23" s="100">
        <f t="shared" si="9"/>
        <v>1.4221910272023547E-2</v>
      </c>
      <c r="L23" s="97">
        <f t="shared" si="9"/>
        <v>4.5616535994297926</v>
      </c>
      <c r="M23" s="98">
        <f t="shared" si="9"/>
        <v>11.41743247006405</v>
      </c>
      <c r="O23" s="74" t="s">
        <v>36</v>
      </c>
      <c r="P23" s="99">
        <f t="shared" si="10"/>
        <v>22.222222222222221</v>
      </c>
      <c r="Q23" s="100">
        <f t="shared" si="10"/>
        <v>5.1326565271540181</v>
      </c>
      <c r="R23" s="97">
        <f t="shared" si="10"/>
        <v>7.7898550724637676</v>
      </c>
      <c r="S23" s="97">
        <f t="shared" si="8"/>
        <v>11.266201395812562</v>
      </c>
      <c r="T23" s="99"/>
      <c r="U23" s="100"/>
      <c r="V23" s="97"/>
      <c r="W23" s="97"/>
      <c r="X23" s="99">
        <f t="shared" si="8"/>
        <v>19.047619047619047</v>
      </c>
      <c r="Y23" s="100">
        <f t="shared" si="8"/>
        <v>7.3829343472563175E-2</v>
      </c>
      <c r="Z23" s="97">
        <f t="shared" si="8"/>
        <v>6.5250379362670721</v>
      </c>
      <c r="AA23" s="98">
        <f t="shared" si="8"/>
        <v>8.8212334113973458</v>
      </c>
      <c r="AC23" s="74" t="s">
        <v>36</v>
      </c>
      <c r="AD23" s="99">
        <v>12.068965517241379</v>
      </c>
      <c r="AE23" s="100">
        <v>2.6299857118639962</v>
      </c>
      <c r="AF23" s="97">
        <v>2.3789294817332198</v>
      </c>
      <c r="AG23" s="97">
        <v>3.8938810440735985</v>
      </c>
      <c r="AH23" s="99"/>
      <c r="AI23" s="100"/>
      <c r="AJ23" s="97"/>
      <c r="AK23" s="97"/>
      <c r="AL23" s="99">
        <v>10.9375</v>
      </c>
      <c r="AM23" s="100">
        <v>1.0633277262215051</v>
      </c>
      <c r="AN23" s="97">
        <v>2.163833075734158</v>
      </c>
      <c r="AO23" s="98">
        <v>3.2338308457711444</v>
      </c>
    </row>
    <row r="24" spans="1:41">
      <c r="A24" s="74" t="s">
        <v>37</v>
      </c>
      <c r="B24" s="99">
        <f t="shared" si="9"/>
        <v>23.80952380952381</v>
      </c>
      <c r="C24" s="100">
        <f t="shared" si="9"/>
        <v>7.2023682324266405</v>
      </c>
      <c r="D24" s="97">
        <f t="shared" si="9"/>
        <v>24.50317557877484</v>
      </c>
      <c r="E24" s="97">
        <f t="shared" si="9"/>
        <v>32.582244254168543</v>
      </c>
      <c r="F24" s="99" t="str">
        <f t="shared" si="9"/>
        <v/>
      </c>
      <c r="G24" s="100" t="str">
        <f t="shared" si="9"/>
        <v/>
      </c>
      <c r="H24" s="97" t="str">
        <f t="shared" si="9"/>
        <v/>
      </c>
      <c r="I24" s="97" t="str">
        <f t="shared" si="9"/>
        <v/>
      </c>
      <c r="J24" s="99">
        <f t="shared" si="9"/>
        <v>17.241379310344829</v>
      </c>
      <c r="K24" s="100">
        <f t="shared" si="9"/>
        <v>7.5718503763088321E-2</v>
      </c>
      <c r="L24" s="97">
        <f t="shared" si="9"/>
        <v>17.04918032786885</v>
      </c>
      <c r="M24" s="98">
        <f t="shared" si="9"/>
        <v>20.133667502088556</v>
      </c>
      <c r="O24" s="74" t="s">
        <v>37</v>
      </c>
      <c r="P24" s="99">
        <f t="shared" si="10"/>
        <v>16.666666666666668</v>
      </c>
      <c r="Q24" s="100">
        <f t="shared" si="10"/>
        <v>8.4537872211948528</v>
      </c>
      <c r="R24" s="97">
        <f t="shared" si="10"/>
        <v>3.985507246376812</v>
      </c>
      <c r="S24" s="97">
        <f t="shared" si="8"/>
        <v>1.1964107676969093</v>
      </c>
      <c r="T24" s="99">
        <f t="shared" si="8"/>
        <v>33.333333333333336</v>
      </c>
      <c r="U24" s="100">
        <f t="shared" si="8"/>
        <v>4.9570690282877902E-2</v>
      </c>
      <c r="V24" s="97">
        <f t="shared" si="8"/>
        <v>49.532710280373834</v>
      </c>
      <c r="W24" s="97">
        <f t="shared" si="8"/>
        <v>37.410071942446045</v>
      </c>
      <c r="X24" s="99">
        <f t="shared" si="8"/>
        <v>19.047619047619047</v>
      </c>
      <c r="Y24" s="100">
        <f t="shared" si="8"/>
        <v>0.17045892537047672</v>
      </c>
      <c r="Z24" s="97">
        <f t="shared" si="8"/>
        <v>11.380880121396055</v>
      </c>
      <c r="AA24" s="98">
        <f t="shared" si="8"/>
        <v>9.0554254488680712</v>
      </c>
      <c r="AC24" s="74" t="s">
        <v>37</v>
      </c>
      <c r="AD24" s="99">
        <v>18.96551724137931</v>
      </c>
      <c r="AE24" s="100">
        <v>8.2386845228004741</v>
      </c>
      <c r="AF24" s="97">
        <v>30.161427357689032</v>
      </c>
      <c r="AG24" s="97">
        <v>13.093709884467266</v>
      </c>
      <c r="AH24" s="99">
        <v>33.333333333333336</v>
      </c>
      <c r="AI24" s="100">
        <v>1.019079803810701</v>
      </c>
      <c r="AJ24" s="97">
        <v>38.46153846153846</v>
      </c>
      <c r="AK24" s="97">
        <v>42.767295597484278</v>
      </c>
      <c r="AL24" s="99">
        <v>20.3125</v>
      </c>
      <c r="AM24" s="100">
        <v>3.9380332549382078</v>
      </c>
      <c r="AN24" s="97">
        <v>30.911901081916536</v>
      </c>
      <c r="AO24" s="98">
        <v>18.123667377398721</v>
      </c>
    </row>
    <row r="25" spans="1:41">
      <c r="A25" s="74" t="s">
        <v>38</v>
      </c>
      <c r="B25" s="99">
        <f t="shared" si="9"/>
        <v>33.333333333333336</v>
      </c>
      <c r="C25" s="100">
        <f t="shared" si="9"/>
        <v>20.206296267147088</v>
      </c>
      <c r="D25" s="97">
        <f t="shared" si="9"/>
        <v>37.185003073140756</v>
      </c>
      <c r="E25" s="97">
        <f t="shared" si="9"/>
        <v>20.504731861198739</v>
      </c>
      <c r="F25" s="99" t="str">
        <f t="shared" si="9"/>
        <v/>
      </c>
      <c r="G25" s="100" t="str">
        <f t="shared" si="9"/>
        <v/>
      </c>
      <c r="H25" s="97" t="str">
        <f t="shared" si="9"/>
        <v/>
      </c>
      <c r="I25" s="97" t="str">
        <f t="shared" si="9"/>
        <v/>
      </c>
      <c r="J25" s="99">
        <f t="shared" si="9"/>
        <v>24.137931034482758</v>
      </c>
      <c r="K25" s="100">
        <f t="shared" si="9"/>
        <v>0.21242881099215419</v>
      </c>
      <c r="L25" s="97">
        <f t="shared" si="9"/>
        <v>25.87312900926586</v>
      </c>
      <c r="M25" s="98">
        <f t="shared" si="9"/>
        <v>12.670565302144249</v>
      </c>
      <c r="O25" s="74" t="s">
        <v>38</v>
      </c>
      <c r="P25" s="99">
        <f t="shared" si="10"/>
        <v>22.222222222222221</v>
      </c>
      <c r="Q25" s="100">
        <f t="shared" si="10"/>
        <v>27.059667132128169</v>
      </c>
      <c r="R25" s="97">
        <f t="shared" si="10"/>
        <v>25.362318840579704</v>
      </c>
      <c r="S25" s="97">
        <f t="shared" si="8"/>
        <v>34.795613160518442</v>
      </c>
      <c r="T25" s="99"/>
      <c r="U25" s="100"/>
      <c r="V25" s="97"/>
      <c r="W25" s="97"/>
      <c r="X25" s="99">
        <f t="shared" si="8"/>
        <v>19.047619047619047</v>
      </c>
      <c r="Y25" s="100">
        <f t="shared" si="8"/>
        <v>0.38923264168991023</v>
      </c>
      <c r="Z25" s="97">
        <f t="shared" si="8"/>
        <v>21.2443095599393</v>
      </c>
      <c r="AA25" s="98">
        <f t="shared" si="8"/>
        <v>27.244340359094458</v>
      </c>
      <c r="AC25" s="74" t="s">
        <v>38</v>
      </c>
      <c r="AD25" s="99">
        <v>31.03448275862069</v>
      </c>
      <c r="AE25" s="100">
        <v>24.051534158331918</v>
      </c>
      <c r="AF25" s="97">
        <v>21.155480033984706</v>
      </c>
      <c r="AG25" s="97">
        <v>22.122379118528027</v>
      </c>
      <c r="AH25" s="99"/>
      <c r="AI25" s="100"/>
      <c r="AJ25" s="97"/>
      <c r="AK25" s="97"/>
      <c r="AL25" s="99">
        <v>28.125</v>
      </c>
      <c r="AM25" s="100">
        <v>9.7242593423034069</v>
      </c>
      <c r="AN25" s="97">
        <v>19.242658423493047</v>
      </c>
      <c r="AO25" s="98">
        <v>18.372423596304195</v>
      </c>
    </row>
    <row r="26" spans="1:41">
      <c r="A26" s="74" t="s">
        <v>39</v>
      </c>
      <c r="B26" s="99">
        <f t="shared" si="9"/>
        <v>14.285714285714286</v>
      </c>
      <c r="C26" s="100">
        <f t="shared" si="9"/>
        <v>18.41718624535299</v>
      </c>
      <c r="D26" s="97">
        <f t="shared" si="9"/>
        <v>11.063306699446834</v>
      </c>
      <c r="E26" s="97">
        <f t="shared" si="9"/>
        <v>14.916629112212709</v>
      </c>
      <c r="F26" s="99" t="str">
        <f t="shared" si="9"/>
        <v/>
      </c>
      <c r="G26" s="100" t="str">
        <f t="shared" si="9"/>
        <v/>
      </c>
      <c r="H26" s="97" t="str">
        <f t="shared" si="9"/>
        <v/>
      </c>
      <c r="I26" s="97" t="str">
        <f t="shared" si="9"/>
        <v/>
      </c>
      <c r="J26" s="99">
        <f t="shared" si="9"/>
        <v>10.344827586206897</v>
      </c>
      <c r="K26" s="100">
        <f t="shared" si="9"/>
        <v>0.19361989570955512</v>
      </c>
      <c r="L26" s="97">
        <f t="shared" si="9"/>
        <v>7.6977904490377753</v>
      </c>
      <c r="M26" s="98">
        <f t="shared" si="9"/>
        <v>9.2174881648565865</v>
      </c>
      <c r="O26" s="74" t="s">
        <v>39</v>
      </c>
      <c r="P26" s="99">
        <f t="shared" si="10"/>
        <v>16.666666666666668</v>
      </c>
      <c r="Q26" s="100">
        <f t="shared" si="10"/>
        <v>27.161565460240784</v>
      </c>
      <c r="R26" s="97">
        <f t="shared" si="10"/>
        <v>2.3550724637681153</v>
      </c>
      <c r="S26" s="97">
        <f t="shared" si="8"/>
        <v>2.6919242273180459</v>
      </c>
      <c r="T26" s="99">
        <f t="shared" si="8"/>
        <v>33.333333333333336</v>
      </c>
      <c r="U26" s="100">
        <f t="shared" si="8"/>
        <v>0.23121973089724601</v>
      </c>
      <c r="V26" s="97">
        <f t="shared" si="8"/>
        <v>13.084112149532711</v>
      </c>
      <c r="W26" s="97">
        <f t="shared" si="8"/>
        <v>15.467625899280575</v>
      </c>
      <c r="X26" s="99">
        <f t="shared" si="8"/>
        <v>19.047619047619047</v>
      </c>
      <c r="Y26" s="100">
        <f t="shared" si="8"/>
        <v>0.61859218299254204</v>
      </c>
      <c r="Z26" s="97">
        <f t="shared" si="8"/>
        <v>4.0971168437025804</v>
      </c>
      <c r="AA26" s="98">
        <f t="shared" si="8"/>
        <v>5.4644808743169397</v>
      </c>
      <c r="AC26" s="74" t="s">
        <v>39</v>
      </c>
      <c r="AD26" s="99">
        <v>20.689655172413794</v>
      </c>
      <c r="AE26" s="100">
        <v>37.534206766280001</v>
      </c>
      <c r="AF26" s="97">
        <v>25.828377230246389</v>
      </c>
      <c r="AG26" s="97">
        <v>31.279418057338468</v>
      </c>
      <c r="AH26" s="99"/>
      <c r="AI26" s="100"/>
      <c r="AJ26" s="97"/>
      <c r="AK26" s="97"/>
      <c r="AL26" s="99">
        <v>18.75</v>
      </c>
      <c r="AM26" s="100">
        <v>15.17542949236382</v>
      </c>
      <c r="AN26" s="97">
        <v>23.493044822256572</v>
      </c>
      <c r="AO26" s="98">
        <v>25.9772565742715</v>
      </c>
    </row>
    <row r="27" spans="1:41">
      <c r="A27" s="74" t="s">
        <v>40</v>
      </c>
      <c r="B27" s="99">
        <f t="shared" si="9"/>
        <v>19.047619047619047</v>
      </c>
      <c r="C27" s="100">
        <f t="shared" si="9"/>
        <v>52.821356613156624</v>
      </c>
      <c r="D27" s="97">
        <f t="shared" si="9"/>
        <v>20.692481048965377</v>
      </c>
      <c r="E27" s="97">
        <f t="shared" si="9"/>
        <v>13.519603424966201</v>
      </c>
      <c r="F27" s="99">
        <f t="shared" si="9"/>
        <v>12.5</v>
      </c>
      <c r="G27" s="100">
        <f t="shared" si="9"/>
        <v>0.15947834733095964</v>
      </c>
      <c r="H27" s="97">
        <f t="shared" si="9"/>
        <v>24.601686972820993</v>
      </c>
      <c r="I27" s="97">
        <f t="shared" si="9"/>
        <v>18.075801749271136</v>
      </c>
      <c r="J27" s="99">
        <f t="shared" si="9"/>
        <v>17.241379310344829</v>
      </c>
      <c r="K27" s="100">
        <f t="shared" si="9"/>
        <v>0.71311272132612924</v>
      </c>
      <c r="L27" s="97">
        <f t="shared" si="9"/>
        <v>21.881682109764789</v>
      </c>
      <c r="M27" s="98">
        <f t="shared" si="9"/>
        <v>15.260373155109997</v>
      </c>
      <c r="O27" s="74" t="s">
        <v>40</v>
      </c>
      <c r="P27" s="99">
        <f t="shared" si="10"/>
        <v>5.5555555555555554</v>
      </c>
      <c r="Q27" s="100">
        <f t="shared" si="10"/>
        <v>31.626221836434318</v>
      </c>
      <c r="R27" s="97">
        <f t="shared" si="10"/>
        <v>57.789855072463766</v>
      </c>
      <c r="S27" s="97">
        <f t="shared" si="8"/>
        <v>48.055832502492521</v>
      </c>
      <c r="T27" s="99"/>
      <c r="U27" s="100"/>
      <c r="V27" s="97"/>
      <c r="W27" s="97"/>
      <c r="X27" s="99">
        <f t="shared" si="8"/>
        <v>4.7619047619047619</v>
      </c>
      <c r="Y27" s="100">
        <f t="shared" si="8"/>
        <v>0.4549190428677054</v>
      </c>
      <c r="Z27" s="97">
        <f t="shared" si="8"/>
        <v>48.406676783004556</v>
      </c>
      <c r="AA27" s="98">
        <f t="shared" si="8"/>
        <v>37.626854020296641</v>
      </c>
      <c r="AC27" s="74" t="s">
        <v>40</v>
      </c>
      <c r="AD27" s="99">
        <v>6.8965517241379306</v>
      </c>
      <c r="AE27" s="100">
        <v>26.929503789988615</v>
      </c>
      <c r="AF27" s="97">
        <v>16.907391673746812</v>
      </c>
      <c r="AG27" s="97">
        <v>24.005134788189988</v>
      </c>
      <c r="AH27" s="99"/>
      <c r="AI27" s="100"/>
      <c r="AJ27" s="97"/>
      <c r="AK27" s="97"/>
      <c r="AL27" s="99">
        <v>6.25</v>
      </c>
      <c r="AM27" s="100">
        <v>10.887849277700862</v>
      </c>
      <c r="AN27" s="97">
        <v>15.378670788253478</v>
      </c>
      <c r="AO27" s="98">
        <v>19.936034115138593</v>
      </c>
    </row>
    <row r="28" spans="1:41">
      <c r="A28" s="74" t="s">
        <v>41</v>
      </c>
      <c r="B28" s="99" t="str">
        <f t="shared" si="9"/>
        <v/>
      </c>
      <c r="C28" s="100" t="str">
        <f t="shared" si="9"/>
        <v/>
      </c>
      <c r="D28" s="97" t="str">
        <f t="shared" si="9"/>
        <v/>
      </c>
      <c r="E28" s="97" t="str">
        <f t="shared" si="9"/>
        <v/>
      </c>
      <c r="F28" s="99" t="str">
        <f t="shared" si="9"/>
        <v/>
      </c>
      <c r="G28" s="100" t="str">
        <f t="shared" si="9"/>
        <v/>
      </c>
      <c r="H28" s="97" t="str">
        <f t="shared" si="9"/>
        <v/>
      </c>
      <c r="I28" s="97" t="str">
        <f t="shared" si="9"/>
        <v/>
      </c>
      <c r="J28" s="99" t="str">
        <f t="shared" si="9"/>
        <v/>
      </c>
      <c r="K28" s="100" t="str">
        <f t="shared" si="9"/>
        <v/>
      </c>
      <c r="L28" s="97" t="str">
        <f t="shared" si="9"/>
        <v/>
      </c>
      <c r="M28" s="98" t="str">
        <f t="shared" si="9"/>
        <v/>
      </c>
      <c r="O28" s="74" t="s">
        <v>41</v>
      </c>
      <c r="P28" s="99"/>
      <c r="Q28" s="100"/>
      <c r="R28" s="97"/>
      <c r="S28" s="97"/>
      <c r="T28" s="99"/>
      <c r="U28" s="100"/>
      <c r="V28" s="97"/>
      <c r="W28" s="97"/>
      <c r="X28" s="99"/>
      <c r="Y28" s="100"/>
      <c r="Z28" s="97"/>
      <c r="AA28" s="98"/>
      <c r="AC28" s="74" t="s">
        <v>41</v>
      </c>
      <c r="AD28" s="99"/>
      <c r="AE28" s="100"/>
      <c r="AF28" s="97"/>
      <c r="AG28" s="97"/>
      <c r="AH28" s="99">
        <v>50</v>
      </c>
      <c r="AI28" s="100">
        <v>45.671211981748606</v>
      </c>
      <c r="AJ28" s="97">
        <v>57.26495726495726</v>
      </c>
      <c r="AK28" s="97">
        <v>57.023060796645701</v>
      </c>
      <c r="AL28" s="99">
        <v>4.6875</v>
      </c>
      <c r="AM28" s="100">
        <v>27.205915470341385</v>
      </c>
      <c r="AN28" s="97">
        <v>5.1777434312210211</v>
      </c>
      <c r="AO28" s="98">
        <v>9.6659559346126507</v>
      </c>
    </row>
    <row r="29" spans="1:41" ht="15.75" thickBot="1">
      <c r="A29" s="74" t="s">
        <v>42</v>
      </c>
      <c r="B29" s="99" t="str">
        <f t="shared" si="9"/>
        <v/>
      </c>
      <c r="C29" s="100" t="str">
        <f t="shared" si="9"/>
        <v/>
      </c>
      <c r="D29" s="97" t="str">
        <f t="shared" si="9"/>
        <v/>
      </c>
      <c r="E29" s="97" t="str">
        <f t="shared" si="9"/>
        <v/>
      </c>
      <c r="F29" s="99">
        <f t="shared" si="9"/>
        <v>87.5</v>
      </c>
      <c r="G29" s="100">
        <f t="shared" si="9"/>
        <v>99.84052165266904</v>
      </c>
      <c r="H29" s="97">
        <f t="shared" si="9"/>
        <v>75.398313027179</v>
      </c>
      <c r="I29" s="97">
        <f t="shared" si="9"/>
        <v>81.924198250728864</v>
      </c>
      <c r="J29" s="99">
        <f t="shared" si="9"/>
        <v>24.137931034482758</v>
      </c>
      <c r="K29" s="100">
        <f t="shared" si="9"/>
        <v>98.79089815793705</v>
      </c>
      <c r="L29" s="97">
        <f t="shared" si="9"/>
        <v>22.936564504632926</v>
      </c>
      <c r="M29" s="98">
        <f t="shared" si="9"/>
        <v>31.300473405736565</v>
      </c>
      <c r="O29" s="74" t="s">
        <v>42</v>
      </c>
      <c r="P29" s="99"/>
      <c r="Q29" s="100"/>
      <c r="R29" s="97"/>
      <c r="S29" s="97"/>
      <c r="T29" s="99">
        <f t="shared" si="8"/>
        <v>33.333333333333336</v>
      </c>
      <c r="U29" s="100">
        <f t="shared" si="8"/>
        <v>99.719209578819886</v>
      </c>
      <c r="V29" s="97">
        <f t="shared" si="8"/>
        <v>37.383177570093459</v>
      </c>
      <c r="W29" s="97">
        <f t="shared" si="8"/>
        <v>47.122302158273378</v>
      </c>
      <c r="X29" s="99">
        <f t="shared" si="8"/>
        <v>4.7619047619047619</v>
      </c>
      <c r="Y29" s="100">
        <f t="shared" si="8"/>
        <v>98.284824921312037</v>
      </c>
      <c r="Z29" s="97">
        <f t="shared" si="8"/>
        <v>6.0698027314112295</v>
      </c>
      <c r="AA29" s="98">
        <f t="shared" si="8"/>
        <v>10.226385636221702</v>
      </c>
      <c r="AC29" s="74" t="s">
        <v>42</v>
      </c>
      <c r="AD29" s="99"/>
      <c r="AE29" s="100"/>
      <c r="AF29" s="97"/>
      <c r="AG29" s="97"/>
      <c r="AH29" s="99">
        <v>16.666666666666668</v>
      </c>
      <c r="AI29" s="100">
        <v>53.30970821444069</v>
      </c>
      <c r="AJ29" s="97">
        <v>4.2735042735042734</v>
      </c>
      <c r="AK29" s="97">
        <v>0.20964360587002095</v>
      </c>
      <c r="AL29" s="99">
        <v>1.5625</v>
      </c>
      <c r="AM29" s="100">
        <v>31.756096510209318</v>
      </c>
      <c r="AN29" s="97">
        <v>0.3863987635239568</v>
      </c>
      <c r="AO29" s="98">
        <v>3.5536602700781808E-2</v>
      </c>
    </row>
    <row r="30" spans="1:41" ht="15.75" thickBot="1">
      <c r="A30" s="81" t="s">
        <v>3</v>
      </c>
      <c r="B30" s="101">
        <f t="shared" si="9"/>
        <v>100</v>
      </c>
      <c r="C30" s="102">
        <f t="shared" si="9"/>
        <v>100</v>
      </c>
      <c r="D30" s="103">
        <f t="shared" si="9"/>
        <v>100</v>
      </c>
      <c r="E30" s="103">
        <f t="shared" si="9"/>
        <v>100</v>
      </c>
      <c r="F30" s="101">
        <f t="shared" si="9"/>
        <v>100</v>
      </c>
      <c r="G30" s="102">
        <f t="shared" si="9"/>
        <v>100</v>
      </c>
      <c r="H30" s="103">
        <f t="shared" si="9"/>
        <v>100</v>
      </c>
      <c r="I30" s="103">
        <f t="shared" si="9"/>
        <v>100</v>
      </c>
      <c r="J30" s="101">
        <f t="shared" si="9"/>
        <v>100</v>
      </c>
      <c r="K30" s="102">
        <f t="shared" si="9"/>
        <v>100</v>
      </c>
      <c r="L30" s="103">
        <f t="shared" si="9"/>
        <v>100</v>
      </c>
      <c r="M30" s="104">
        <f t="shared" si="9"/>
        <v>100</v>
      </c>
      <c r="O30" s="81" t="s">
        <v>3</v>
      </c>
      <c r="P30" s="101">
        <f t="shared" si="10"/>
        <v>100</v>
      </c>
      <c r="Q30" s="102">
        <f t="shared" si="10"/>
        <v>100</v>
      </c>
      <c r="R30" s="103">
        <f t="shared" si="10"/>
        <v>100</v>
      </c>
      <c r="S30" s="103">
        <f t="shared" si="8"/>
        <v>100</v>
      </c>
      <c r="T30" s="101">
        <f t="shared" si="8"/>
        <v>100</v>
      </c>
      <c r="U30" s="102">
        <f t="shared" si="8"/>
        <v>100</v>
      </c>
      <c r="V30" s="103">
        <f t="shared" si="8"/>
        <v>100</v>
      </c>
      <c r="W30" s="103">
        <f t="shared" si="8"/>
        <v>100</v>
      </c>
      <c r="X30" s="101">
        <f t="shared" si="8"/>
        <v>100</v>
      </c>
      <c r="Y30" s="102">
        <f t="shared" si="8"/>
        <v>100</v>
      </c>
      <c r="Z30" s="103">
        <f t="shared" si="8"/>
        <v>100</v>
      </c>
      <c r="AA30" s="104">
        <f t="shared" si="8"/>
        <v>100</v>
      </c>
      <c r="AC30" s="81" t="s">
        <v>3</v>
      </c>
      <c r="AD30" s="101">
        <v>100</v>
      </c>
      <c r="AE30" s="102">
        <v>100</v>
      </c>
      <c r="AF30" s="103">
        <v>100</v>
      </c>
      <c r="AG30" s="103">
        <v>100</v>
      </c>
      <c r="AH30" s="101">
        <v>100</v>
      </c>
      <c r="AI30" s="102">
        <v>100</v>
      </c>
      <c r="AJ30" s="103">
        <v>99.999999999999986</v>
      </c>
      <c r="AK30" s="103">
        <v>100</v>
      </c>
      <c r="AL30" s="101">
        <v>100</v>
      </c>
      <c r="AM30" s="102">
        <v>100</v>
      </c>
      <c r="AN30" s="103">
        <v>100</v>
      </c>
      <c r="AO30" s="104">
        <v>100</v>
      </c>
    </row>
    <row r="31" spans="1:41" ht="15.75" thickBot="1">
      <c r="A31" s="250" t="s">
        <v>46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2"/>
      <c r="O31" s="323" t="s">
        <v>46</v>
      </c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5"/>
      <c r="AC31" s="323" t="s">
        <v>46</v>
      </c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5"/>
    </row>
    <row r="32" spans="1:41">
      <c r="A32" s="74" t="s">
        <v>33</v>
      </c>
      <c r="B32" s="95" t="str">
        <f>IF(B7=0,"",B7*100/$J7)</f>
        <v/>
      </c>
      <c r="C32" s="96" t="str">
        <f>IF(C7=0,"",C7*100/$K7)</f>
        <v/>
      </c>
      <c r="D32" s="97" t="str">
        <f>IF(D7=0,"",D7*100/$L7)</f>
        <v/>
      </c>
      <c r="E32" s="97" t="str">
        <f>IF(E7=0,"",E7*100/$M7)</f>
        <v/>
      </c>
      <c r="F32" s="95" t="str">
        <f t="shared" ref="F32:F42" si="11">IF(F7=0,"",F7*100/$J7)</f>
        <v/>
      </c>
      <c r="G32" s="96" t="str">
        <f t="shared" ref="G32:G42" si="12">IF(G7=0,"",G7*100/$K7)</f>
        <v/>
      </c>
      <c r="H32" s="97" t="str">
        <f t="shared" ref="H32:H42" si="13">IF(H7=0,"",H7*100/$L7)</f>
        <v/>
      </c>
      <c r="I32" s="97" t="str">
        <f t="shared" ref="I32:I42" si="14">IF(I7=0,"",I7*100/$M7)</f>
        <v/>
      </c>
      <c r="J32" s="75" t="str">
        <f t="shared" ref="J32:J42" si="15">IF(J7=0,"",J7*100/$J7)</f>
        <v/>
      </c>
      <c r="K32" s="76" t="str">
        <f t="shared" ref="K32:K42" si="16">IF(K7=0,"",K7*100/$K7)</f>
        <v/>
      </c>
      <c r="L32" s="77" t="str">
        <f t="shared" ref="L32:L42" si="17">IF(L7=0,"",L7*100/$L7)</f>
        <v/>
      </c>
      <c r="M32" s="78" t="str">
        <f t="shared" ref="M32:M42" si="18">IF(M7=0,"",M7*100/$M7)</f>
        <v/>
      </c>
      <c r="O32" s="74" t="s">
        <v>33</v>
      </c>
      <c r="P32" s="95">
        <f t="shared" ref="P32:P42" si="19">P7*100/$X7</f>
        <v>100</v>
      </c>
      <c r="Q32" s="96">
        <f t="shared" ref="Q32:Q42" si="20">Q7*100/$Y7</f>
        <v>100</v>
      </c>
      <c r="R32" s="97">
        <f t="shared" ref="R32:R42" si="21">R7*100/$Z7</f>
        <v>100</v>
      </c>
      <c r="S32" s="97">
        <f>S7*100/$AA7</f>
        <v>100</v>
      </c>
      <c r="T32" s="95"/>
      <c r="U32" s="96"/>
      <c r="V32" s="97"/>
      <c r="W32" s="97"/>
      <c r="X32" s="75">
        <f>X7*100/$X7</f>
        <v>100</v>
      </c>
      <c r="Y32" s="76">
        <f>Y7*100/$Y7</f>
        <v>100</v>
      </c>
      <c r="Z32" s="77">
        <f>Z7*100/$Z7</f>
        <v>100</v>
      </c>
      <c r="AA32" s="78">
        <f>AA7*100/$AA7</f>
        <v>100</v>
      </c>
      <c r="AC32" s="74" t="s">
        <v>33</v>
      </c>
      <c r="AD32" s="95">
        <v>100</v>
      </c>
      <c r="AE32" s="96">
        <v>100</v>
      </c>
      <c r="AF32" s="97">
        <v>100</v>
      </c>
      <c r="AG32" s="97">
        <v>100</v>
      </c>
      <c r="AH32" s="95"/>
      <c r="AI32" s="96"/>
      <c r="AJ32" s="97"/>
      <c r="AK32" s="97"/>
      <c r="AL32" s="75">
        <v>100</v>
      </c>
      <c r="AM32" s="76">
        <v>100</v>
      </c>
      <c r="AN32" s="77">
        <v>100</v>
      </c>
      <c r="AO32" s="78">
        <v>100</v>
      </c>
    </row>
    <row r="33" spans="1:41">
      <c r="A33" s="74" t="s">
        <v>34</v>
      </c>
      <c r="B33" s="99" t="str">
        <f t="shared" ref="B33:B42" si="22">IF(B8=0,"",B8*100/$J8)</f>
        <v/>
      </c>
      <c r="C33" s="100" t="str">
        <f t="shared" ref="C33:C42" si="23">IF(C8=0,"",C8*100/$K8)</f>
        <v/>
      </c>
      <c r="D33" s="97" t="str">
        <f t="shared" ref="D33:D42" si="24">IF(D8=0,"",D8*100/$L8)</f>
        <v/>
      </c>
      <c r="E33" s="97" t="str">
        <f t="shared" ref="E33:E42" si="25">IF(E8=0,"",E8*100/$M8)</f>
        <v/>
      </c>
      <c r="F33" s="99" t="str">
        <f t="shared" si="11"/>
        <v/>
      </c>
      <c r="G33" s="100" t="str">
        <f t="shared" si="12"/>
        <v/>
      </c>
      <c r="H33" s="97" t="str">
        <f t="shared" si="13"/>
        <v/>
      </c>
      <c r="I33" s="97" t="str">
        <f t="shared" si="14"/>
        <v/>
      </c>
      <c r="J33" s="79" t="str">
        <f t="shared" si="15"/>
        <v/>
      </c>
      <c r="K33" s="80" t="str">
        <f t="shared" si="16"/>
        <v/>
      </c>
      <c r="L33" s="77" t="str">
        <f t="shared" si="17"/>
        <v/>
      </c>
      <c r="M33" s="78" t="str">
        <f t="shared" si="18"/>
        <v/>
      </c>
      <c r="O33" s="74" t="s">
        <v>34</v>
      </c>
      <c r="P33" s="99"/>
      <c r="Q33" s="100"/>
      <c r="R33" s="97"/>
      <c r="S33" s="97"/>
      <c r="T33" s="99"/>
      <c r="U33" s="100"/>
      <c r="V33" s="97"/>
      <c r="W33" s="97"/>
      <c r="X33" s="79"/>
      <c r="Y33" s="80"/>
      <c r="Z33" s="77"/>
      <c r="AA33" s="78"/>
      <c r="AC33" s="74" t="s">
        <v>34</v>
      </c>
      <c r="AD33" s="99"/>
      <c r="AE33" s="100"/>
      <c r="AF33" s="97"/>
      <c r="AG33" s="97"/>
      <c r="AH33" s="99"/>
      <c r="AI33" s="100"/>
      <c r="AJ33" s="97"/>
      <c r="AK33" s="97"/>
      <c r="AL33" s="79"/>
      <c r="AM33" s="80"/>
      <c r="AN33" s="77"/>
      <c r="AO33" s="78"/>
    </row>
    <row r="34" spans="1:41">
      <c r="A34" s="74" t="s">
        <v>35</v>
      </c>
      <c r="B34" s="99" t="str">
        <f t="shared" si="22"/>
        <v/>
      </c>
      <c r="C34" s="100" t="str">
        <f t="shared" si="23"/>
        <v/>
      </c>
      <c r="D34" s="97" t="str">
        <f t="shared" si="24"/>
        <v/>
      </c>
      <c r="E34" s="97" t="str">
        <f t="shared" si="25"/>
        <v/>
      </c>
      <c r="F34" s="99" t="str">
        <f t="shared" si="11"/>
        <v/>
      </c>
      <c r="G34" s="100" t="str">
        <f t="shared" si="12"/>
        <v/>
      </c>
      <c r="H34" s="97" t="str">
        <f t="shared" si="13"/>
        <v/>
      </c>
      <c r="I34" s="97" t="str">
        <f t="shared" si="14"/>
        <v/>
      </c>
      <c r="J34" s="79" t="str">
        <f t="shared" si="15"/>
        <v/>
      </c>
      <c r="K34" s="80" t="str">
        <f t="shared" si="16"/>
        <v/>
      </c>
      <c r="L34" s="77" t="str">
        <f t="shared" si="17"/>
        <v/>
      </c>
      <c r="M34" s="78" t="str">
        <f t="shared" si="18"/>
        <v/>
      </c>
      <c r="O34" s="74" t="s">
        <v>35</v>
      </c>
      <c r="P34" s="99">
        <f t="shared" si="19"/>
        <v>100</v>
      </c>
      <c r="Q34" s="100">
        <f t="shared" si="20"/>
        <v>100</v>
      </c>
      <c r="R34" s="97">
        <f t="shared" si="21"/>
        <v>100</v>
      </c>
      <c r="S34" s="97">
        <f t="shared" ref="S34:S42" si="26">S9*100/$AA9</f>
        <v>100</v>
      </c>
      <c r="T34" s="99"/>
      <c r="U34" s="100"/>
      <c r="V34" s="97"/>
      <c r="W34" s="97"/>
      <c r="X34" s="79">
        <f t="shared" ref="X34:X42" si="27">X9*100/$X9</f>
        <v>100</v>
      </c>
      <c r="Y34" s="80">
        <f t="shared" ref="Y34:Y42" si="28">Y9*100/$Y9</f>
        <v>100</v>
      </c>
      <c r="Z34" s="77">
        <f t="shared" ref="Z34:Z42" si="29">Z9*100/$Z9</f>
        <v>100</v>
      </c>
      <c r="AA34" s="78">
        <f t="shared" ref="AA34:AA42" si="30">AA9*100/$AA9</f>
        <v>100</v>
      </c>
      <c r="AC34" s="74" t="s">
        <v>35</v>
      </c>
      <c r="AD34" s="99">
        <v>100</v>
      </c>
      <c r="AE34" s="100">
        <v>100</v>
      </c>
      <c r="AF34" s="97">
        <v>100</v>
      </c>
      <c r="AG34" s="97">
        <v>100</v>
      </c>
      <c r="AH34" s="99"/>
      <c r="AI34" s="100"/>
      <c r="AJ34" s="97"/>
      <c r="AK34" s="97"/>
      <c r="AL34" s="79">
        <v>100</v>
      </c>
      <c r="AM34" s="80">
        <v>100</v>
      </c>
      <c r="AN34" s="77">
        <v>100</v>
      </c>
      <c r="AO34" s="78">
        <v>100</v>
      </c>
    </row>
    <row r="35" spans="1:41">
      <c r="A35" s="74" t="s">
        <v>36</v>
      </c>
      <c r="B35" s="99">
        <f t="shared" si="22"/>
        <v>100</v>
      </c>
      <c r="C35" s="100">
        <f t="shared" si="23"/>
        <v>100</v>
      </c>
      <c r="D35" s="97">
        <f t="shared" si="24"/>
        <v>100.00000000000001</v>
      </c>
      <c r="E35" s="97">
        <f t="shared" si="25"/>
        <v>100</v>
      </c>
      <c r="F35" s="99" t="str">
        <f t="shared" si="11"/>
        <v/>
      </c>
      <c r="G35" s="100" t="str">
        <f t="shared" si="12"/>
        <v/>
      </c>
      <c r="H35" s="97" t="str">
        <f t="shared" si="13"/>
        <v/>
      </c>
      <c r="I35" s="97" t="str">
        <f t="shared" si="14"/>
        <v/>
      </c>
      <c r="J35" s="79">
        <f t="shared" si="15"/>
        <v>100</v>
      </c>
      <c r="K35" s="80">
        <f t="shared" si="16"/>
        <v>100</v>
      </c>
      <c r="L35" s="77">
        <f t="shared" si="17"/>
        <v>100.00000000000001</v>
      </c>
      <c r="M35" s="78">
        <f t="shared" si="18"/>
        <v>100</v>
      </c>
      <c r="O35" s="74" t="s">
        <v>36</v>
      </c>
      <c r="P35" s="99">
        <f t="shared" si="19"/>
        <v>100</v>
      </c>
      <c r="Q35" s="100">
        <f t="shared" si="20"/>
        <v>100</v>
      </c>
      <c r="R35" s="97">
        <f t="shared" si="21"/>
        <v>100</v>
      </c>
      <c r="S35" s="97">
        <f t="shared" si="26"/>
        <v>100</v>
      </c>
      <c r="T35" s="99"/>
      <c r="U35" s="100"/>
      <c r="V35" s="97"/>
      <c r="W35" s="97"/>
      <c r="X35" s="79">
        <f t="shared" si="27"/>
        <v>100</v>
      </c>
      <c r="Y35" s="80">
        <f t="shared" si="28"/>
        <v>100</v>
      </c>
      <c r="Z35" s="77">
        <f t="shared" si="29"/>
        <v>100</v>
      </c>
      <c r="AA35" s="78">
        <f t="shared" si="30"/>
        <v>100</v>
      </c>
      <c r="AC35" s="74" t="s">
        <v>36</v>
      </c>
      <c r="AD35" s="99">
        <v>100</v>
      </c>
      <c r="AE35" s="100">
        <v>100</v>
      </c>
      <c r="AF35" s="97">
        <v>99.999999999999986</v>
      </c>
      <c r="AG35" s="97">
        <v>100</v>
      </c>
      <c r="AH35" s="99"/>
      <c r="AI35" s="100"/>
      <c r="AJ35" s="97"/>
      <c r="AK35" s="97"/>
      <c r="AL35" s="79">
        <v>100</v>
      </c>
      <c r="AM35" s="80">
        <v>100</v>
      </c>
      <c r="AN35" s="77">
        <v>99.999999999999986</v>
      </c>
      <c r="AO35" s="78">
        <v>100</v>
      </c>
    </row>
    <row r="36" spans="1:41">
      <c r="A36" s="74" t="s">
        <v>37</v>
      </c>
      <c r="B36" s="99">
        <f t="shared" si="22"/>
        <v>100</v>
      </c>
      <c r="C36" s="100">
        <f t="shared" si="23"/>
        <v>100</v>
      </c>
      <c r="D36" s="97">
        <f t="shared" si="24"/>
        <v>99.999999999999986</v>
      </c>
      <c r="E36" s="97">
        <f t="shared" si="25"/>
        <v>100</v>
      </c>
      <c r="F36" s="99" t="str">
        <f t="shared" si="11"/>
        <v/>
      </c>
      <c r="G36" s="100" t="str">
        <f t="shared" si="12"/>
        <v/>
      </c>
      <c r="H36" s="97" t="str">
        <f t="shared" si="13"/>
        <v/>
      </c>
      <c r="I36" s="97" t="str">
        <f t="shared" si="14"/>
        <v/>
      </c>
      <c r="J36" s="79">
        <f t="shared" si="15"/>
        <v>100</v>
      </c>
      <c r="K36" s="80">
        <f t="shared" si="16"/>
        <v>100</v>
      </c>
      <c r="L36" s="77">
        <f t="shared" si="17"/>
        <v>99.999999999999986</v>
      </c>
      <c r="M36" s="78">
        <f t="shared" si="18"/>
        <v>100</v>
      </c>
      <c r="O36" s="74" t="s">
        <v>37</v>
      </c>
      <c r="P36" s="99">
        <f t="shared" si="19"/>
        <v>75</v>
      </c>
      <c r="Q36" s="100">
        <f t="shared" si="20"/>
        <v>71.337579617834393</v>
      </c>
      <c r="R36" s="97">
        <f t="shared" si="21"/>
        <v>29.333333333333336</v>
      </c>
      <c r="S36" s="97">
        <f t="shared" si="26"/>
        <v>10.344827586206897</v>
      </c>
      <c r="T36" s="99">
        <f t="shared" ref="T36:T42" si="31">T11*100/$X11</f>
        <v>25</v>
      </c>
      <c r="U36" s="100">
        <f t="shared" ref="U36:U42" si="32">U11*100/$Y11</f>
        <v>28.662420382165607</v>
      </c>
      <c r="V36" s="97">
        <f t="shared" ref="V36:V42" si="33">V11*100/$Z11</f>
        <v>70.666666666666671</v>
      </c>
      <c r="W36" s="97">
        <f t="shared" ref="W36:W42" si="34">W11*100/$AA11</f>
        <v>89.65517241379311</v>
      </c>
      <c r="X36" s="79">
        <f t="shared" si="27"/>
        <v>100</v>
      </c>
      <c r="Y36" s="80">
        <f t="shared" si="28"/>
        <v>100</v>
      </c>
      <c r="Z36" s="77">
        <f t="shared" si="29"/>
        <v>100</v>
      </c>
      <c r="AA36" s="78">
        <f t="shared" si="30"/>
        <v>100</v>
      </c>
      <c r="AC36" s="74" t="s">
        <v>37</v>
      </c>
      <c r="AD36" s="99">
        <v>84.615384615384613</v>
      </c>
      <c r="AE36" s="100">
        <v>84.584783689706612</v>
      </c>
      <c r="AF36" s="97">
        <v>88.75</v>
      </c>
      <c r="AG36" s="97">
        <v>60</v>
      </c>
      <c r="AH36" s="99">
        <v>15.384615384615385</v>
      </c>
      <c r="AI36" s="100">
        <v>15.415216310293387</v>
      </c>
      <c r="AJ36" s="97">
        <v>11.250000000000002</v>
      </c>
      <c r="AK36" s="97">
        <v>40</v>
      </c>
      <c r="AL36" s="79">
        <v>100</v>
      </c>
      <c r="AM36" s="80">
        <v>100</v>
      </c>
      <c r="AN36" s="77">
        <v>100</v>
      </c>
      <c r="AO36" s="78">
        <v>100</v>
      </c>
    </row>
    <row r="37" spans="1:41">
      <c r="A37" s="74" t="s">
        <v>38</v>
      </c>
      <c r="B37" s="99">
        <f t="shared" si="22"/>
        <v>100</v>
      </c>
      <c r="C37" s="100">
        <f t="shared" si="23"/>
        <v>100</v>
      </c>
      <c r="D37" s="97">
        <f t="shared" si="24"/>
        <v>100</v>
      </c>
      <c r="E37" s="97">
        <f t="shared" si="25"/>
        <v>100</v>
      </c>
      <c r="F37" s="99" t="str">
        <f t="shared" si="11"/>
        <v/>
      </c>
      <c r="G37" s="100" t="str">
        <f t="shared" si="12"/>
        <v/>
      </c>
      <c r="H37" s="97" t="str">
        <f t="shared" si="13"/>
        <v/>
      </c>
      <c r="I37" s="97" t="str">
        <f t="shared" si="14"/>
        <v/>
      </c>
      <c r="J37" s="79">
        <f t="shared" si="15"/>
        <v>100</v>
      </c>
      <c r="K37" s="80">
        <f t="shared" si="16"/>
        <v>100</v>
      </c>
      <c r="L37" s="77">
        <f t="shared" si="17"/>
        <v>100</v>
      </c>
      <c r="M37" s="78">
        <f t="shared" si="18"/>
        <v>100</v>
      </c>
      <c r="O37" s="74" t="s">
        <v>38</v>
      </c>
      <c r="P37" s="99">
        <f t="shared" si="19"/>
        <v>100</v>
      </c>
      <c r="Q37" s="100">
        <f t="shared" si="20"/>
        <v>100</v>
      </c>
      <c r="R37" s="97">
        <f t="shared" si="21"/>
        <v>100</v>
      </c>
      <c r="S37" s="97">
        <f t="shared" si="26"/>
        <v>100</v>
      </c>
      <c r="T37" s="99"/>
      <c r="U37" s="100"/>
      <c r="V37" s="97"/>
      <c r="W37" s="97"/>
      <c r="X37" s="79">
        <f t="shared" si="27"/>
        <v>100</v>
      </c>
      <c r="Y37" s="80">
        <f t="shared" si="28"/>
        <v>100</v>
      </c>
      <c r="Z37" s="77">
        <f t="shared" si="29"/>
        <v>100</v>
      </c>
      <c r="AA37" s="78">
        <f t="shared" si="30"/>
        <v>100</v>
      </c>
      <c r="AC37" s="74" t="s">
        <v>38</v>
      </c>
      <c r="AD37" s="99">
        <v>100</v>
      </c>
      <c r="AE37" s="100">
        <v>100</v>
      </c>
      <c r="AF37" s="97">
        <v>99.999999999999986</v>
      </c>
      <c r="AG37" s="97">
        <v>100</v>
      </c>
      <c r="AH37" s="99"/>
      <c r="AI37" s="100"/>
      <c r="AJ37" s="97"/>
      <c r="AK37" s="97"/>
      <c r="AL37" s="79">
        <v>100</v>
      </c>
      <c r="AM37" s="80">
        <v>100</v>
      </c>
      <c r="AN37" s="77">
        <v>99.999999999999986</v>
      </c>
      <c r="AO37" s="78">
        <v>100</v>
      </c>
    </row>
    <row r="38" spans="1:41">
      <c r="A38" s="74" t="s">
        <v>39</v>
      </c>
      <c r="B38" s="99">
        <f t="shared" si="22"/>
        <v>100</v>
      </c>
      <c r="C38" s="100">
        <f t="shared" si="23"/>
        <v>100</v>
      </c>
      <c r="D38" s="97">
        <f t="shared" si="24"/>
        <v>100</v>
      </c>
      <c r="E38" s="97">
        <f t="shared" si="25"/>
        <v>100</v>
      </c>
      <c r="F38" s="99" t="str">
        <f t="shared" si="11"/>
        <v/>
      </c>
      <c r="G38" s="100" t="str">
        <f t="shared" si="12"/>
        <v/>
      </c>
      <c r="H38" s="97" t="str">
        <f t="shared" si="13"/>
        <v/>
      </c>
      <c r="I38" s="97" t="str">
        <f t="shared" si="14"/>
        <v/>
      </c>
      <c r="J38" s="79">
        <f t="shared" si="15"/>
        <v>100</v>
      </c>
      <c r="K38" s="80">
        <f t="shared" si="16"/>
        <v>100</v>
      </c>
      <c r="L38" s="77">
        <f t="shared" si="17"/>
        <v>100</v>
      </c>
      <c r="M38" s="78">
        <f t="shared" si="18"/>
        <v>100</v>
      </c>
      <c r="O38" s="74" t="s">
        <v>39</v>
      </c>
      <c r="P38" s="99">
        <f t="shared" si="19"/>
        <v>75</v>
      </c>
      <c r="Q38" s="100">
        <f t="shared" si="20"/>
        <v>63.159280386134277</v>
      </c>
      <c r="R38" s="97">
        <f t="shared" si="21"/>
        <v>48.148148148148145</v>
      </c>
      <c r="S38" s="97">
        <f t="shared" si="26"/>
        <v>38.571428571428569</v>
      </c>
      <c r="T38" s="99">
        <f t="shared" si="31"/>
        <v>25</v>
      </c>
      <c r="U38" s="100">
        <f t="shared" si="32"/>
        <v>36.840719613865737</v>
      </c>
      <c r="V38" s="97">
        <f t="shared" si="33"/>
        <v>51.851851851851855</v>
      </c>
      <c r="W38" s="97">
        <f t="shared" si="34"/>
        <v>61.428571428571431</v>
      </c>
      <c r="X38" s="79">
        <f t="shared" si="27"/>
        <v>100</v>
      </c>
      <c r="Y38" s="80">
        <f t="shared" si="28"/>
        <v>100</v>
      </c>
      <c r="Z38" s="77">
        <f t="shared" si="29"/>
        <v>100.00000000000001</v>
      </c>
      <c r="AA38" s="78">
        <f t="shared" si="30"/>
        <v>100</v>
      </c>
      <c r="AC38" s="74" t="s">
        <v>39</v>
      </c>
      <c r="AD38" s="99">
        <v>100</v>
      </c>
      <c r="AE38" s="100">
        <v>100</v>
      </c>
      <c r="AF38" s="97">
        <v>100</v>
      </c>
      <c r="AG38" s="97">
        <v>100</v>
      </c>
      <c r="AH38" s="99"/>
      <c r="AI38" s="100"/>
      <c r="AJ38" s="97"/>
      <c r="AK38" s="97"/>
      <c r="AL38" s="79">
        <v>100</v>
      </c>
      <c r="AM38" s="80">
        <v>100</v>
      </c>
      <c r="AN38" s="77">
        <v>100</v>
      </c>
      <c r="AO38" s="78">
        <v>100</v>
      </c>
    </row>
    <row r="39" spans="1:41">
      <c r="A39" s="74" t="s">
        <v>40</v>
      </c>
      <c r="B39" s="99">
        <f t="shared" si="22"/>
        <v>80</v>
      </c>
      <c r="C39" s="100">
        <f t="shared" si="23"/>
        <v>77.871415471694093</v>
      </c>
      <c r="D39" s="97">
        <f t="shared" si="24"/>
        <v>65.798045602605868</v>
      </c>
      <c r="E39" s="97">
        <f t="shared" si="25"/>
        <v>54.744525547445257</v>
      </c>
      <c r="F39" s="99">
        <f t="shared" si="11"/>
        <v>20</v>
      </c>
      <c r="G39" s="100">
        <f t="shared" si="12"/>
        <v>22.128584528305915</v>
      </c>
      <c r="H39" s="97">
        <f t="shared" si="13"/>
        <v>34.20195439739414</v>
      </c>
      <c r="I39" s="97">
        <f t="shared" si="14"/>
        <v>45.255474452554743</v>
      </c>
      <c r="J39" s="79">
        <f t="shared" si="15"/>
        <v>100</v>
      </c>
      <c r="K39" s="80">
        <f t="shared" si="16"/>
        <v>100</v>
      </c>
      <c r="L39" s="77">
        <f t="shared" si="17"/>
        <v>100</v>
      </c>
      <c r="M39" s="78">
        <f t="shared" si="18"/>
        <v>100</v>
      </c>
      <c r="O39" s="74" t="s">
        <v>40</v>
      </c>
      <c r="P39" s="99">
        <f t="shared" si="19"/>
        <v>100</v>
      </c>
      <c r="Q39" s="100">
        <f t="shared" si="20"/>
        <v>100</v>
      </c>
      <c r="R39" s="97">
        <f t="shared" si="21"/>
        <v>100</v>
      </c>
      <c r="S39" s="97">
        <f t="shared" si="26"/>
        <v>100</v>
      </c>
      <c r="T39" s="99"/>
      <c r="U39" s="100"/>
      <c r="V39" s="97"/>
      <c r="W39" s="97"/>
      <c r="X39" s="79">
        <f t="shared" si="27"/>
        <v>100</v>
      </c>
      <c r="Y39" s="80">
        <f t="shared" si="28"/>
        <v>100</v>
      </c>
      <c r="Z39" s="77">
        <f t="shared" si="29"/>
        <v>100</v>
      </c>
      <c r="AA39" s="78">
        <f t="shared" si="30"/>
        <v>100</v>
      </c>
      <c r="AC39" s="74" t="s">
        <v>40</v>
      </c>
      <c r="AD39" s="99">
        <v>100</v>
      </c>
      <c r="AE39" s="100">
        <v>100</v>
      </c>
      <c r="AF39" s="97">
        <v>100</v>
      </c>
      <c r="AG39" s="97">
        <v>100</v>
      </c>
      <c r="AH39" s="99"/>
      <c r="AI39" s="100"/>
      <c r="AJ39" s="97"/>
      <c r="AK39" s="97"/>
      <c r="AL39" s="79">
        <v>100</v>
      </c>
      <c r="AM39" s="80">
        <v>100</v>
      </c>
      <c r="AN39" s="77">
        <v>100</v>
      </c>
      <c r="AO39" s="78">
        <v>100</v>
      </c>
    </row>
    <row r="40" spans="1:41">
      <c r="A40" s="74" t="s">
        <v>41</v>
      </c>
      <c r="B40" s="99" t="str">
        <f t="shared" si="22"/>
        <v/>
      </c>
      <c r="C40" s="100" t="str">
        <f t="shared" si="23"/>
        <v/>
      </c>
      <c r="D40" s="97" t="str">
        <f t="shared" si="24"/>
        <v/>
      </c>
      <c r="E40" s="97" t="str">
        <f t="shared" si="25"/>
        <v/>
      </c>
      <c r="F40" s="99" t="str">
        <f t="shared" si="11"/>
        <v/>
      </c>
      <c r="G40" s="100" t="str">
        <f t="shared" si="12"/>
        <v/>
      </c>
      <c r="H40" s="97" t="str">
        <f t="shared" si="13"/>
        <v/>
      </c>
      <c r="I40" s="97" t="str">
        <f t="shared" si="14"/>
        <v/>
      </c>
      <c r="J40" s="79" t="str">
        <f t="shared" si="15"/>
        <v/>
      </c>
      <c r="K40" s="80" t="str">
        <f t="shared" si="16"/>
        <v/>
      </c>
      <c r="L40" s="77" t="str">
        <f t="shared" si="17"/>
        <v/>
      </c>
      <c r="M40" s="78" t="str">
        <f t="shared" si="18"/>
        <v/>
      </c>
      <c r="O40" s="74" t="s">
        <v>41</v>
      </c>
      <c r="P40" s="99"/>
      <c r="Q40" s="100"/>
      <c r="R40" s="97"/>
      <c r="S40" s="97"/>
      <c r="T40" s="99"/>
      <c r="U40" s="100"/>
      <c r="V40" s="97"/>
      <c r="W40" s="97"/>
      <c r="X40" s="79"/>
      <c r="Y40" s="80"/>
      <c r="Z40" s="77"/>
      <c r="AA40" s="78"/>
      <c r="AC40" s="74" t="s">
        <v>41</v>
      </c>
      <c r="AD40" s="99"/>
      <c r="AE40" s="100"/>
      <c r="AF40" s="97"/>
      <c r="AG40" s="97"/>
      <c r="AH40" s="99">
        <v>100</v>
      </c>
      <c r="AI40" s="100">
        <v>100</v>
      </c>
      <c r="AJ40" s="97">
        <v>100</v>
      </c>
      <c r="AK40" s="97">
        <v>100</v>
      </c>
      <c r="AL40" s="79">
        <v>100</v>
      </c>
      <c r="AM40" s="80">
        <v>100</v>
      </c>
      <c r="AN40" s="77">
        <v>100</v>
      </c>
      <c r="AO40" s="78">
        <v>100</v>
      </c>
    </row>
    <row r="41" spans="1:41" ht="15.75" thickBot="1">
      <c r="A41" s="74" t="s">
        <v>42</v>
      </c>
      <c r="B41" s="99" t="str">
        <f t="shared" si="22"/>
        <v/>
      </c>
      <c r="C41" s="100" t="str">
        <f t="shared" si="23"/>
        <v/>
      </c>
      <c r="D41" s="97" t="str">
        <f t="shared" si="24"/>
        <v/>
      </c>
      <c r="E41" s="97" t="str">
        <f t="shared" si="25"/>
        <v/>
      </c>
      <c r="F41" s="99">
        <f t="shared" si="11"/>
        <v>100</v>
      </c>
      <c r="G41" s="100">
        <f t="shared" si="12"/>
        <v>100</v>
      </c>
      <c r="H41" s="97">
        <f t="shared" si="13"/>
        <v>100</v>
      </c>
      <c r="I41" s="97">
        <f t="shared" si="14"/>
        <v>100</v>
      </c>
      <c r="J41" s="79">
        <f t="shared" si="15"/>
        <v>100</v>
      </c>
      <c r="K41" s="80">
        <f t="shared" si="16"/>
        <v>100</v>
      </c>
      <c r="L41" s="77">
        <f t="shared" si="17"/>
        <v>100</v>
      </c>
      <c r="M41" s="78">
        <f t="shared" si="18"/>
        <v>100</v>
      </c>
      <c r="O41" s="74" t="s">
        <v>42</v>
      </c>
      <c r="P41" s="99">
        <f t="shared" si="19"/>
        <v>0</v>
      </c>
      <c r="Q41" s="100">
        <f t="shared" si="20"/>
        <v>0</v>
      </c>
      <c r="R41" s="97">
        <f t="shared" si="21"/>
        <v>0</v>
      </c>
      <c r="S41" s="97">
        <f t="shared" si="26"/>
        <v>0</v>
      </c>
      <c r="T41" s="99">
        <f t="shared" si="31"/>
        <v>100</v>
      </c>
      <c r="U41" s="100">
        <f t="shared" si="32"/>
        <v>100</v>
      </c>
      <c r="V41" s="97">
        <f t="shared" si="33"/>
        <v>100</v>
      </c>
      <c r="W41" s="97">
        <f t="shared" si="34"/>
        <v>100</v>
      </c>
      <c r="X41" s="79">
        <f t="shared" si="27"/>
        <v>100</v>
      </c>
      <c r="Y41" s="80">
        <f t="shared" si="28"/>
        <v>100</v>
      </c>
      <c r="Z41" s="77">
        <f t="shared" si="29"/>
        <v>100</v>
      </c>
      <c r="AA41" s="78">
        <f t="shared" si="30"/>
        <v>100</v>
      </c>
      <c r="AC41" s="74" t="s">
        <v>42</v>
      </c>
      <c r="AD41" s="99"/>
      <c r="AE41" s="100"/>
      <c r="AF41" s="97"/>
      <c r="AG41" s="97"/>
      <c r="AH41" s="99">
        <v>100</v>
      </c>
      <c r="AI41" s="100">
        <v>100</v>
      </c>
      <c r="AJ41" s="97">
        <v>100</v>
      </c>
      <c r="AK41" s="97">
        <v>100</v>
      </c>
      <c r="AL41" s="79">
        <v>100</v>
      </c>
      <c r="AM41" s="80">
        <v>100</v>
      </c>
      <c r="AN41" s="77">
        <v>100</v>
      </c>
      <c r="AO41" s="78">
        <v>100</v>
      </c>
    </row>
    <row r="42" spans="1:41" ht="15.75" thickBot="1">
      <c r="A42" s="81" t="s">
        <v>3</v>
      </c>
      <c r="B42" s="101">
        <f t="shared" si="22"/>
        <v>72.41379310344827</v>
      </c>
      <c r="C42" s="102">
        <f t="shared" si="23"/>
        <v>1.0513000907421954</v>
      </c>
      <c r="D42" s="103">
        <f t="shared" si="24"/>
        <v>69.579472558802564</v>
      </c>
      <c r="E42" s="103">
        <f t="shared" si="25"/>
        <v>61.79337231968811</v>
      </c>
      <c r="F42" s="101">
        <f t="shared" si="11"/>
        <v>27.586206896551722</v>
      </c>
      <c r="G42" s="102">
        <f t="shared" si="12"/>
        <v>98.948699909257812</v>
      </c>
      <c r="H42" s="103">
        <f t="shared" si="13"/>
        <v>30.420527441197432</v>
      </c>
      <c r="I42" s="103">
        <f t="shared" si="14"/>
        <v>38.20662768031189</v>
      </c>
      <c r="J42" s="82">
        <f t="shared" si="15"/>
        <v>100</v>
      </c>
      <c r="K42" s="83">
        <f t="shared" si="16"/>
        <v>100</v>
      </c>
      <c r="L42" s="84">
        <f t="shared" si="17"/>
        <v>100</v>
      </c>
      <c r="M42" s="85">
        <f t="shared" si="18"/>
        <v>100</v>
      </c>
      <c r="O42" s="81" t="s">
        <v>3</v>
      </c>
      <c r="P42" s="101">
        <f t="shared" si="19"/>
        <v>85.714285714285708</v>
      </c>
      <c r="Q42" s="102">
        <f t="shared" si="20"/>
        <v>1.4384236132297838</v>
      </c>
      <c r="R42" s="103">
        <f t="shared" si="21"/>
        <v>83.763277693474976</v>
      </c>
      <c r="S42" s="103">
        <f t="shared" si="26"/>
        <v>78.298204527712727</v>
      </c>
      <c r="T42" s="101">
        <f t="shared" si="31"/>
        <v>14.285714285714286</v>
      </c>
      <c r="U42" s="102">
        <f t="shared" si="32"/>
        <v>98.561576386770213</v>
      </c>
      <c r="V42" s="103">
        <f t="shared" si="33"/>
        <v>16.236722306525039</v>
      </c>
      <c r="W42" s="103">
        <f t="shared" si="34"/>
        <v>21.701795472287277</v>
      </c>
      <c r="X42" s="82">
        <f t="shared" si="27"/>
        <v>100</v>
      </c>
      <c r="Y42" s="83">
        <f t="shared" si="28"/>
        <v>100</v>
      </c>
      <c r="Z42" s="84">
        <f t="shared" si="29"/>
        <v>100</v>
      </c>
      <c r="AA42" s="85">
        <f t="shared" si="30"/>
        <v>100</v>
      </c>
      <c r="AC42" s="81" t="s">
        <v>3</v>
      </c>
      <c r="AD42" s="101">
        <v>90.625</v>
      </c>
      <c r="AE42" s="102">
        <v>40.430931674829296</v>
      </c>
      <c r="AF42" s="103">
        <v>90.958268933539429</v>
      </c>
      <c r="AG42" s="103">
        <v>83.049040511727085</v>
      </c>
      <c r="AH42" s="101">
        <v>9.375</v>
      </c>
      <c r="AI42" s="102">
        <v>59.569068325170711</v>
      </c>
      <c r="AJ42" s="103">
        <v>9.0417310664605886</v>
      </c>
      <c r="AK42" s="103">
        <v>16.950959488272922</v>
      </c>
      <c r="AL42" s="82">
        <v>100</v>
      </c>
      <c r="AM42" s="83">
        <v>100</v>
      </c>
      <c r="AN42" s="84">
        <v>100</v>
      </c>
      <c r="AO42" s="85">
        <v>100</v>
      </c>
    </row>
    <row r="43" spans="1:41" ht="15.75" thickBot="1">
      <c r="A43" s="250" t="s">
        <v>47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2"/>
      <c r="O43" s="323" t="s">
        <v>46</v>
      </c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5"/>
      <c r="AC43" s="323" t="s">
        <v>46</v>
      </c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5"/>
    </row>
    <row r="44" spans="1:41">
      <c r="A44" s="74" t="s">
        <v>33</v>
      </c>
      <c r="B44" s="95" t="str">
        <f>IF(B7=0,"",B7*100/$J$17)</f>
        <v/>
      </c>
      <c r="C44" s="96" t="str">
        <f>IF(C7=0,"",C7*100/$K$17)</f>
        <v/>
      </c>
      <c r="D44" s="97" t="str">
        <f>IF(D7=0,"",D7*100/$L$17)</f>
        <v/>
      </c>
      <c r="E44" s="97" t="str">
        <f>IF(E7=0,"",E7*100/$M$17)</f>
        <v/>
      </c>
      <c r="F44" s="95" t="str">
        <f t="shared" ref="F44:F54" si="35">IF(F7=0,"",F7*100/$J$17)</f>
        <v/>
      </c>
      <c r="G44" s="96" t="str">
        <f t="shared" ref="G44:G54" si="36">IF(G7=0,"",G7*100/$K$17)</f>
        <v/>
      </c>
      <c r="H44" s="97" t="str">
        <f t="shared" ref="H44:H54" si="37">IF(H7=0,"",H7*100/$L$17)</f>
        <v/>
      </c>
      <c r="I44" s="97" t="str">
        <f t="shared" ref="I44:I54" si="38">IF(I7=0,"",I7*100/$M$17)</f>
        <v/>
      </c>
      <c r="J44" s="95" t="str">
        <f t="shared" ref="J44:J54" si="39">IF(J7=0,"",J7*100/$J$17)</f>
        <v/>
      </c>
      <c r="K44" s="96" t="str">
        <f t="shared" ref="K44:K54" si="40">IF(K7=0,"",K7*100/$K$17)</f>
        <v/>
      </c>
      <c r="L44" s="97" t="str">
        <f t="shared" ref="L44:L54" si="41">IF(L7=0,"",L7*100/$L$17)</f>
        <v/>
      </c>
      <c r="M44" s="98" t="str">
        <f t="shared" ref="M44:M54" si="42">IF(M7=0,"",M7*100/$M$17)</f>
        <v/>
      </c>
      <c r="O44" s="74" t="s">
        <v>33</v>
      </c>
      <c r="P44" s="126">
        <f t="shared" ref="P44:P54" si="43">P7*100/$X$17</f>
        <v>9.5238095238095237</v>
      </c>
      <c r="Q44" s="127">
        <f t="shared" ref="Q44:Q54" si="44">Q7*100/$Y$17</f>
        <v>2.0357355736919992E-3</v>
      </c>
      <c r="R44" s="129">
        <f t="shared" ref="R44:R54" si="45">R7*100/$Z$17</f>
        <v>0.56904400606980277</v>
      </c>
      <c r="S44" s="129">
        <f>S7*100/$AA$17</f>
        <v>0.39032006245120998</v>
      </c>
      <c r="T44" s="126"/>
      <c r="U44" s="127"/>
      <c r="V44" s="129"/>
      <c r="W44" s="129"/>
      <c r="X44" s="126">
        <f t="shared" ref="X44:X54" si="46">X7*100/$X$17</f>
        <v>9.5238095238095237</v>
      </c>
      <c r="Y44" s="127">
        <f t="shared" ref="Y44:Y54" si="47">Y7*100/$Y$17</f>
        <v>2.0357355736919992E-3</v>
      </c>
      <c r="Z44" s="129">
        <f t="shared" ref="Z44:Z54" si="48">Z7*100/$Z$17</f>
        <v>0.56904400606980277</v>
      </c>
      <c r="AA44" s="128">
        <f>AA7*100/$AA$17</f>
        <v>0.39032006245120998</v>
      </c>
      <c r="AC44" s="74" t="s">
        <v>33</v>
      </c>
      <c r="AD44" s="95">
        <v>3.125</v>
      </c>
      <c r="AE44" s="96">
        <v>5.6005843406878537E-2</v>
      </c>
      <c r="AF44" s="97">
        <v>1.3137557959814532</v>
      </c>
      <c r="AG44" s="97">
        <v>0.95948827292110872</v>
      </c>
      <c r="AH44" s="95"/>
      <c r="AI44" s="96"/>
      <c r="AJ44" s="97"/>
      <c r="AK44" s="97"/>
      <c r="AL44" s="95">
        <v>3.125</v>
      </c>
      <c r="AM44" s="96">
        <v>5.6005843406878537E-2</v>
      </c>
      <c r="AN44" s="97">
        <v>1.3137557959814532</v>
      </c>
      <c r="AO44" s="98">
        <v>0.95948827292110872</v>
      </c>
    </row>
    <row r="45" spans="1:41">
      <c r="A45" s="74" t="s">
        <v>34</v>
      </c>
      <c r="B45" s="99" t="str">
        <f t="shared" ref="B45:B54" si="49">IF(B8=0,"",B8*100/$J$17)</f>
        <v/>
      </c>
      <c r="C45" s="100" t="str">
        <f t="shared" ref="C45:C54" si="50">IF(C8=0,"",C8*100/$K$17)</f>
        <v/>
      </c>
      <c r="D45" s="97" t="str">
        <f t="shared" ref="D45:D54" si="51">IF(D8=0,"",D8*100/$L$17)</f>
        <v/>
      </c>
      <c r="E45" s="97" t="str">
        <f t="shared" ref="E45:E54" si="52">IF(E8=0,"",E8*100/$M$17)</f>
        <v/>
      </c>
      <c r="F45" s="99" t="str">
        <f t="shared" si="35"/>
        <v/>
      </c>
      <c r="G45" s="100" t="str">
        <f t="shared" si="36"/>
        <v/>
      </c>
      <c r="H45" s="97" t="str">
        <f t="shared" si="37"/>
        <v/>
      </c>
      <c r="I45" s="97" t="str">
        <f t="shared" si="38"/>
        <v/>
      </c>
      <c r="J45" s="99" t="str">
        <f t="shared" si="39"/>
        <v/>
      </c>
      <c r="K45" s="100" t="str">
        <f t="shared" si="40"/>
        <v/>
      </c>
      <c r="L45" s="97" t="str">
        <f t="shared" si="41"/>
        <v/>
      </c>
      <c r="M45" s="98" t="str">
        <f t="shared" si="42"/>
        <v/>
      </c>
      <c r="O45" s="74" t="s">
        <v>34</v>
      </c>
      <c r="P45" s="130"/>
      <c r="Q45" s="131"/>
      <c r="R45" s="129"/>
      <c r="S45" s="129"/>
      <c r="T45" s="130"/>
      <c r="U45" s="131"/>
      <c r="V45" s="129"/>
      <c r="W45" s="129"/>
      <c r="X45" s="130"/>
      <c r="Y45" s="131"/>
      <c r="Z45" s="129"/>
      <c r="AA45" s="128"/>
      <c r="AC45" s="74" t="s">
        <v>34</v>
      </c>
      <c r="AD45" s="99"/>
      <c r="AE45" s="100"/>
      <c r="AF45" s="97"/>
      <c r="AG45" s="97"/>
      <c r="AH45" s="99"/>
      <c r="AI45" s="100"/>
      <c r="AJ45" s="97"/>
      <c r="AK45" s="97"/>
      <c r="AL45" s="99"/>
      <c r="AM45" s="100"/>
      <c r="AN45" s="97"/>
      <c r="AO45" s="98"/>
    </row>
    <row r="46" spans="1:41">
      <c r="A46" s="74" t="s">
        <v>35</v>
      </c>
      <c r="B46" s="99" t="str">
        <f t="shared" si="49"/>
        <v/>
      </c>
      <c r="C46" s="100" t="str">
        <f t="shared" si="50"/>
        <v/>
      </c>
      <c r="D46" s="97" t="str">
        <f t="shared" si="51"/>
        <v/>
      </c>
      <c r="E46" s="97" t="str">
        <f t="shared" si="52"/>
        <v/>
      </c>
      <c r="F46" s="99" t="str">
        <f t="shared" si="35"/>
        <v/>
      </c>
      <c r="G46" s="100" t="str">
        <f t="shared" si="36"/>
        <v/>
      </c>
      <c r="H46" s="97" t="str">
        <f t="shared" si="37"/>
        <v/>
      </c>
      <c r="I46" s="97" t="str">
        <f t="shared" si="38"/>
        <v/>
      </c>
      <c r="J46" s="99" t="str">
        <f t="shared" si="39"/>
        <v/>
      </c>
      <c r="K46" s="100" t="str">
        <f t="shared" si="40"/>
        <v/>
      </c>
      <c r="L46" s="97" t="str">
        <f t="shared" si="41"/>
        <v/>
      </c>
      <c r="M46" s="98" t="str">
        <f t="shared" si="42"/>
        <v/>
      </c>
      <c r="O46" s="74" t="s">
        <v>35</v>
      </c>
      <c r="P46" s="130">
        <f t="shared" si="43"/>
        <v>4.7619047619047619</v>
      </c>
      <c r="Q46" s="131">
        <f t="shared" si="44"/>
        <v>6.1072067210759971E-3</v>
      </c>
      <c r="R46" s="129">
        <f t="shared" si="45"/>
        <v>1.7071320182094085</v>
      </c>
      <c r="S46" s="129">
        <f t="shared" ref="S46:S54" si="53">S9*100/$AA$17</f>
        <v>1.1709601873536299</v>
      </c>
      <c r="T46" s="130"/>
      <c r="U46" s="131"/>
      <c r="V46" s="129"/>
      <c r="W46" s="129"/>
      <c r="X46" s="130">
        <f t="shared" si="46"/>
        <v>4.7619047619047619</v>
      </c>
      <c r="Y46" s="131">
        <f t="shared" si="47"/>
        <v>6.1072067210759971E-3</v>
      </c>
      <c r="Z46" s="129">
        <f t="shared" si="48"/>
        <v>1.7071320182094085</v>
      </c>
      <c r="AA46" s="128">
        <f t="shared" ref="AA46:AA54" si="54">AA9*100/$AA$17</f>
        <v>1.1709601873536299</v>
      </c>
      <c r="AC46" s="74" t="s">
        <v>35</v>
      </c>
      <c r="AD46" s="99">
        <v>6.25</v>
      </c>
      <c r="AE46" s="100">
        <v>0.19308308251462325</v>
      </c>
      <c r="AF46" s="97">
        <v>1.9319938176197839</v>
      </c>
      <c r="AG46" s="97">
        <v>3.6958066808813079</v>
      </c>
      <c r="AH46" s="99"/>
      <c r="AI46" s="100"/>
      <c r="AJ46" s="97"/>
      <c r="AK46" s="97"/>
      <c r="AL46" s="99">
        <v>6.25</v>
      </c>
      <c r="AM46" s="100">
        <v>0.19308308251462325</v>
      </c>
      <c r="AN46" s="97">
        <v>1.9319938176197839</v>
      </c>
      <c r="AO46" s="98">
        <v>3.6958066808813079</v>
      </c>
    </row>
    <row r="47" spans="1:41">
      <c r="A47" s="74" t="s">
        <v>36</v>
      </c>
      <c r="B47" s="99">
        <f t="shared" si="49"/>
        <v>6.8965517241379306</v>
      </c>
      <c r="C47" s="100">
        <f t="shared" si="50"/>
        <v>1.4221910272023547E-2</v>
      </c>
      <c r="D47" s="97">
        <f t="shared" si="51"/>
        <v>4.5616535994297926</v>
      </c>
      <c r="E47" s="97">
        <f t="shared" si="52"/>
        <v>11.41743247006405</v>
      </c>
      <c r="F47" s="99" t="str">
        <f t="shared" si="35"/>
        <v/>
      </c>
      <c r="G47" s="100" t="str">
        <f t="shared" si="36"/>
        <v/>
      </c>
      <c r="H47" s="97" t="str">
        <f t="shared" si="37"/>
        <v/>
      </c>
      <c r="I47" s="97" t="str">
        <f t="shared" si="38"/>
        <v/>
      </c>
      <c r="J47" s="99">
        <f t="shared" si="39"/>
        <v>6.8965517241379306</v>
      </c>
      <c r="K47" s="100">
        <f t="shared" si="40"/>
        <v>1.4221910272023547E-2</v>
      </c>
      <c r="L47" s="97">
        <f t="shared" si="41"/>
        <v>4.5616535994297926</v>
      </c>
      <c r="M47" s="98">
        <f t="shared" si="42"/>
        <v>11.41743247006405</v>
      </c>
      <c r="O47" s="74" t="s">
        <v>36</v>
      </c>
      <c r="P47" s="130">
        <f t="shared" si="43"/>
        <v>19.047619047619047</v>
      </c>
      <c r="Q47" s="131">
        <f t="shared" si="44"/>
        <v>7.3829343472563175E-2</v>
      </c>
      <c r="R47" s="129">
        <f t="shared" si="45"/>
        <v>6.5250379362670721</v>
      </c>
      <c r="S47" s="129">
        <f t="shared" si="53"/>
        <v>8.8212334113973458</v>
      </c>
      <c r="T47" s="130"/>
      <c r="U47" s="131"/>
      <c r="V47" s="129"/>
      <c r="W47" s="129"/>
      <c r="X47" s="130">
        <f t="shared" si="46"/>
        <v>19.047619047619047</v>
      </c>
      <c r="Y47" s="131">
        <f t="shared" si="47"/>
        <v>7.3829343472563175E-2</v>
      </c>
      <c r="Z47" s="129">
        <f t="shared" si="48"/>
        <v>6.5250379362670721</v>
      </c>
      <c r="AA47" s="128">
        <f t="shared" si="54"/>
        <v>8.8212334113973458</v>
      </c>
      <c r="AC47" s="74" t="s">
        <v>36</v>
      </c>
      <c r="AD47" s="99">
        <v>10.9375</v>
      </c>
      <c r="AE47" s="100">
        <v>1.0633277262215051</v>
      </c>
      <c r="AF47" s="97">
        <v>2.163833075734158</v>
      </c>
      <c r="AG47" s="97">
        <v>3.2338308457711444</v>
      </c>
      <c r="AH47" s="99"/>
      <c r="AI47" s="100"/>
      <c r="AJ47" s="97"/>
      <c r="AK47" s="97"/>
      <c r="AL47" s="99">
        <v>10.9375</v>
      </c>
      <c r="AM47" s="100">
        <v>1.0633277262215051</v>
      </c>
      <c r="AN47" s="97">
        <v>2.163833075734158</v>
      </c>
      <c r="AO47" s="98">
        <v>3.2338308457711444</v>
      </c>
    </row>
    <row r="48" spans="1:41">
      <c r="A48" s="74" t="s">
        <v>37</v>
      </c>
      <c r="B48" s="99">
        <f t="shared" si="49"/>
        <v>17.241379310344829</v>
      </c>
      <c r="C48" s="100">
        <f t="shared" si="50"/>
        <v>7.5718503763088321E-2</v>
      </c>
      <c r="D48" s="97">
        <f t="shared" si="51"/>
        <v>17.04918032786885</v>
      </c>
      <c r="E48" s="97">
        <f t="shared" si="52"/>
        <v>20.133667502088556</v>
      </c>
      <c r="F48" s="99" t="str">
        <f t="shared" si="35"/>
        <v/>
      </c>
      <c r="G48" s="100" t="str">
        <f t="shared" si="36"/>
        <v/>
      </c>
      <c r="H48" s="97" t="str">
        <f t="shared" si="37"/>
        <v/>
      </c>
      <c r="I48" s="97" t="str">
        <f t="shared" si="38"/>
        <v/>
      </c>
      <c r="J48" s="99">
        <f t="shared" si="39"/>
        <v>17.241379310344829</v>
      </c>
      <c r="K48" s="100">
        <f t="shared" si="40"/>
        <v>7.5718503763088321E-2</v>
      </c>
      <c r="L48" s="97">
        <f t="shared" si="41"/>
        <v>17.04918032786885</v>
      </c>
      <c r="M48" s="98">
        <f t="shared" si="42"/>
        <v>20.133667502088556</v>
      </c>
      <c r="O48" s="74" t="s">
        <v>37</v>
      </c>
      <c r="P48" s="130">
        <f t="shared" si="43"/>
        <v>14.285714285714286</v>
      </c>
      <c r="Q48" s="131">
        <f t="shared" si="44"/>
        <v>0.12160127160186875</v>
      </c>
      <c r="R48" s="129">
        <f t="shared" si="45"/>
        <v>3.3383915022761768</v>
      </c>
      <c r="S48" s="129">
        <f t="shared" si="53"/>
        <v>0.93676814988290402</v>
      </c>
      <c r="T48" s="130">
        <f t="shared" ref="T48:T54" si="55">T11*100/$X$17</f>
        <v>4.7619047619047619</v>
      </c>
      <c r="U48" s="131">
        <f t="shared" ref="U48:U54" si="56">U11*100/$Y$17</f>
        <v>4.8857653768607977E-2</v>
      </c>
      <c r="V48" s="129">
        <f t="shared" ref="V48:V54" si="57">V11*100/$Z$17</f>
        <v>8.0424886191198794</v>
      </c>
      <c r="W48" s="129">
        <f t="shared" ref="W48:W54" si="58">W11*100/$AA$17</f>
        <v>8.118657298985168</v>
      </c>
      <c r="X48" s="130">
        <f t="shared" si="46"/>
        <v>19.047619047619047</v>
      </c>
      <c r="Y48" s="131">
        <f t="shared" si="47"/>
        <v>0.17045892537047672</v>
      </c>
      <c r="Z48" s="129">
        <f t="shared" si="48"/>
        <v>11.380880121396055</v>
      </c>
      <c r="AA48" s="128">
        <f t="shared" si="54"/>
        <v>9.0554254488680712</v>
      </c>
      <c r="AC48" s="74" t="s">
        <v>37</v>
      </c>
      <c r="AD48" s="99">
        <v>17.1875</v>
      </c>
      <c r="AE48" s="100">
        <v>3.3309769103181956</v>
      </c>
      <c r="AF48" s="97">
        <v>27.434312210200925</v>
      </c>
      <c r="AG48" s="97">
        <v>10.874200426439232</v>
      </c>
      <c r="AH48" s="99">
        <v>3.125</v>
      </c>
      <c r="AI48" s="100">
        <v>0.60705634462001212</v>
      </c>
      <c r="AJ48" s="97">
        <v>3.4775888717156112</v>
      </c>
      <c r="AK48" s="97">
        <v>7.249466950959488</v>
      </c>
      <c r="AL48" s="99">
        <v>20.3125</v>
      </c>
      <c r="AM48" s="100">
        <v>3.9380332549382078</v>
      </c>
      <c r="AN48" s="97">
        <v>30.911901081916536</v>
      </c>
      <c r="AO48" s="98">
        <v>18.123667377398721</v>
      </c>
    </row>
    <row r="49" spans="1:41">
      <c r="A49" s="74" t="s">
        <v>38</v>
      </c>
      <c r="B49" s="99">
        <f t="shared" si="49"/>
        <v>24.137931034482758</v>
      </c>
      <c r="C49" s="100">
        <f t="shared" si="50"/>
        <v>0.21242881099215419</v>
      </c>
      <c r="D49" s="97">
        <f t="shared" si="51"/>
        <v>25.87312900926586</v>
      </c>
      <c r="E49" s="97">
        <f t="shared" si="52"/>
        <v>12.670565302144249</v>
      </c>
      <c r="F49" s="99" t="str">
        <f t="shared" si="35"/>
        <v/>
      </c>
      <c r="G49" s="100" t="str">
        <f t="shared" si="36"/>
        <v/>
      </c>
      <c r="H49" s="97" t="str">
        <f t="shared" si="37"/>
        <v/>
      </c>
      <c r="I49" s="97" t="str">
        <f t="shared" si="38"/>
        <v/>
      </c>
      <c r="J49" s="99">
        <f t="shared" si="39"/>
        <v>24.137931034482758</v>
      </c>
      <c r="K49" s="100">
        <f t="shared" si="40"/>
        <v>0.21242881099215419</v>
      </c>
      <c r="L49" s="97">
        <f t="shared" si="41"/>
        <v>25.87312900926586</v>
      </c>
      <c r="M49" s="98">
        <f t="shared" si="42"/>
        <v>12.670565302144249</v>
      </c>
      <c r="O49" s="74" t="s">
        <v>38</v>
      </c>
      <c r="P49" s="130">
        <f t="shared" si="43"/>
        <v>19.047619047619047</v>
      </c>
      <c r="Q49" s="131">
        <f t="shared" si="44"/>
        <v>0.38923264168991023</v>
      </c>
      <c r="R49" s="129">
        <f t="shared" si="45"/>
        <v>21.2443095599393</v>
      </c>
      <c r="S49" s="129">
        <f t="shared" si="53"/>
        <v>27.244340359094458</v>
      </c>
      <c r="T49" s="130"/>
      <c r="U49" s="131"/>
      <c r="V49" s="129"/>
      <c r="W49" s="129"/>
      <c r="X49" s="130">
        <f t="shared" si="46"/>
        <v>19.047619047619047</v>
      </c>
      <c r="Y49" s="131">
        <f t="shared" si="47"/>
        <v>0.38923264168991023</v>
      </c>
      <c r="Z49" s="129">
        <f t="shared" si="48"/>
        <v>21.2443095599393</v>
      </c>
      <c r="AA49" s="128">
        <f t="shared" si="54"/>
        <v>27.244340359094458</v>
      </c>
      <c r="AC49" s="74" t="s">
        <v>38</v>
      </c>
      <c r="AD49" s="99">
        <v>28.125</v>
      </c>
      <c r="AE49" s="100">
        <v>9.7242593423034069</v>
      </c>
      <c r="AF49" s="97">
        <v>19.242658423493047</v>
      </c>
      <c r="AG49" s="97">
        <v>18.372423596304195</v>
      </c>
      <c r="AH49" s="99"/>
      <c r="AI49" s="100"/>
      <c r="AJ49" s="97"/>
      <c r="AK49" s="97"/>
      <c r="AL49" s="99">
        <v>28.125</v>
      </c>
      <c r="AM49" s="100">
        <v>9.7242593423034069</v>
      </c>
      <c r="AN49" s="97">
        <v>19.242658423493047</v>
      </c>
      <c r="AO49" s="98">
        <v>18.372423596304195</v>
      </c>
    </row>
    <row r="50" spans="1:41">
      <c r="A50" s="74" t="s">
        <v>39</v>
      </c>
      <c r="B50" s="99">
        <f t="shared" si="49"/>
        <v>10.344827586206897</v>
      </c>
      <c r="C50" s="100">
        <f t="shared" si="50"/>
        <v>0.19361989570955512</v>
      </c>
      <c r="D50" s="97">
        <f t="shared" si="51"/>
        <v>7.6977904490377753</v>
      </c>
      <c r="E50" s="97">
        <f t="shared" si="52"/>
        <v>9.2174881648565865</v>
      </c>
      <c r="F50" s="99" t="str">
        <f t="shared" si="35"/>
        <v/>
      </c>
      <c r="G50" s="100" t="str">
        <f t="shared" si="36"/>
        <v/>
      </c>
      <c r="H50" s="97" t="str">
        <f t="shared" si="37"/>
        <v/>
      </c>
      <c r="I50" s="97" t="str">
        <f t="shared" si="38"/>
        <v/>
      </c>
      <c r="J50" s="99">
        <f t="shared" si="39"/>
        <v>10.344827586206897</v>
      </c>
      <c r="K50" s="100">
        <f t="shared" si="40"/>
        <v>0.19361989570955512</v>
      </c>
      <c r="L50" s="97">
        <f t="shared" si="41"/>
        <v>7.6977904490377753</v>
      </c>
      <c r="M50" s="98">
        <f t="shared" si="42"/>
        <v>9.2174881648565865</v>
      </c>
      <c r="O50" s="74" t="s">
        <v>39</v>
      </c>
      <c r="P50" s="130">
        <f t="shared" si="43"/>
        <v>14.285714285714286</v>
      </c>
      <c r="Q50" s="131">
        <f t="shared" si="44"/>
        <v>0.39069837130296847</v>
      </c>
      <c r="R50" s="129">
        <f t="shared" si="45"/>
        <v>1.9726858877086493</v>
      </c>
      <c r="S50" s="129">
        <f t="shared" si="53"/>
        <v>2.1077283372365341</v>
      </c>
      <c r="T50" s="130">
        <f t="shared" si="55"/>
        <v>4.7619047619047619</v>
      </c>
      <c r="U50" s="131">
        <f t="shared" si="56"/>
        <v>0.22789381168957365</v>
      </c>
      <c r="V50" s="129">
        <f t="shared" si="57"/>
        <v>2.1244309559939305</v>
      </c>
      <c r="W50" s="129">
        <f t="shared" si="58"/>
        <v>3.3567525370804061</v>
      </c>
      <c r="X50" s="130">
        <f t="shared" si="46"/>
        <v>19.047619047619047</v>
      </c>
      <c r="Y50" s="131">
        <f t="shared" si="47"/>
        <v>0.61859218299254204</v>
      </c>
      <c r="Z50" s="129">
        <f t="shared" si="48"/>
        <v>4.0971168437025804</v>
      </c>
      <c r="AA50" s="128">
        <f t="shared" si="54"/>
        <v>5.4644808743169397</v>
      </c>
      <c r="AC50" s="74" t="s">
        <v>39</v>
      </c>
      <c r="AD50" s="99">
        <v>18.75</v>
      </c>
      <c r="AE50" s="100">
        <v>15.17542949236382</v>
      </c>
      <c r="AF50" s="97">
        <v>23.493044822256572</v>
      </c>
      <c r="AG50" s="97">
        <v>25.9772565742715</v>
      </c>
      <c r="AH50" s="99"/>
      <c r="AI50" s="100"/>
      <c r="AJ50" s="97"/>
      <c r="AK50" s="97"/>
      <c r="AL50" s="99">
        <v>18.75</v>
      </c>
      <c r="AM50" s="100">
        <v>15.17542949236382</v>
      </c>
      <c r="AN50" s="97">
        <v>23.493044822256572</v>
      </c>
      <c r="AO50" s="98">
        <v>25.9772565742715</v>
      </c>
    </row>
    <row r="51" spans="1:41">
      <c r="A51" s="74" t="s">
        <v>40</v>
      </c>
      <c r="B51" s="99">
        <f t="shared" si="49"/>
        <v>13.793103448275861</v>
      </c>
      <c r="C51" s="100">
        <f t="shared" si="50"/>
        <v>0.55531097000537422</v>
      </c>
      <c r="D51" s="97">
        <f t="shared" si="51"/>
        <v>14.397719173200285</v>
      </c>
      <c r="E51" s="97">
        <f t="shared" si="52"/>
        <v>8.3542188805346704</v>
      </c>
      <c r="F51" s="99">
        <f t="shared" si="35"/>
        <v>3.4482758620689653</v>
      </c>
      <c r="G51" s="100">
        <f t="shared" si="36"/>
        <v>0.15780175132075511</v>
      </c>
      <c r="H51" s="97">
        <f t="shared" si="37"/>
        <v>7.4839629365645042</v>
      </c>
      <c r="I51" s="97">
        <f t="shared" si="38"/>
        <v>6.9061542745753268</v>
      </c>
      <c r="J51" s="99">
        <f t="shared" si="39"/>
        <v>17.241379310344829</v>
      </c>
      <c r="K51" s="100">
        <f t="shared" si="40"/>
        <v>0.71311272132612924</v>
      </c>
      <c r="L51" s="97">
        <f t="shared" si="41"/>
        <v>21.881682109764789</v>
      </c>
      <c r="M51" s="98">
        <f t="shared" si="42"/>
        <v>15.260373155109997</v>
      </c>
      <c r="O51" s="74" t="s">
        <v>40</v>
      </c>
      <c r="P51" s="130">
        <f t="shared" si="43"/>
        <v>4.7619047619047619</v>
      </c>
      <c r="Q51" s="131">
        <f t="shared" si="44"/>
        <v>0.4549190428677054</v>
      </c>
      <c r="R51" s="129">
        <f t="shared" si="45"/>
        <v>48.406676783004556</v>
      </c>
      <c r="S51" s="129">
        <f t="shared" si="53"/>
        <v>37.626854020296641</v>
      </c>
      <c r="T51" s="130"/>
      <c r="U51" s="131"/>
      <c r="V51" s="129"/>
      <c r="W51" s="129"/>
      <c r="X51" s="130">
        <f t="shared" si="46"/>
        <v>4.7619047619047619</v>
      </c>
      <c r="Y51" s="131">
        <f t="shared" si="47"/>
        <v>0.4549190428677054</v>
      </c>
      <c r="Z51" s="129">
        <f t="shared" si="48"/>
        <v>48.406676783004556</v>
      </c>
      <c r="AA51" s="128">
        <f t="shared" si="54"/>
        <v>37.626854020296641</v>
      </c>
      <c r="AC51" s="74" t="s">
        <v>40</v>
      </c>
      <c r="AD51" s="99">
        <v>6.25</v>
      </c>
      <c r="AE51" s="100">
        <v>10.887849277700862</v>
      </c>
      <c r="AF51" s="97">
        <v>15.378670788253478</v>
      </c>
      <c r="AG51" s="97">
        <v>19.936034115138593</v>
      </c>
      <c r="AH51" s="99"/>
      <c r="AI51" s="100"/>
      <c r="AJ51" s="97"/>
      <c r="AK51" s="97"/>
      <c r="AL51" s="99">
        <v>6.25</v>
      </c>
      <c r="AM51" s="100">
        <v>10.887849277700862</v>
      </c>
      <c r="AN51" s="97">
        <v>15.378670788253478</v>
      </c>
      <c r="AO51" s="98">
        <v>19.936034115138593</v>
      </c>
    </row>
    <row r="52" spans="1:41">
      <c r="A52" s="74" t="s">
        <v>41</v>
      </c>
      <c r="B52" s="99" t="str">
        <f t="shared" si="49"/>
        <v/>
      </c>
      <c r="C52" s="100" t="str">
        <f t="shared" si="50"/>
        <v/>
      </c>
      <c r="D52" s="97" t="str">
        <f t="shared" si="51"/>
        <v/>
      </c>
      <c r="E52" s="97" t="str">
        <f t="shared" si="52"/>
        <v/>
      </c>
      <c r="F52" s="99" t="str">
        <f t="shared" si="35"/>
        <v/>
      </c>
      <c r="G52" s="100" t="str">
        <f t="shared" si="36"/>
        <v/>
      </c>
      <c r="H52" s="97" t="str">
        <f t="shared" si="37"/>
        <v/>
      </c>
      <c r="I52" s="97" t="str">
        <f t="shared" si="38"/>
        <v/>
      </c>
      <c r="J52" s="99" t="str">
        <f t="shared" si="39"/>
        <v/>
      </c>
      <c r="K52" s="100" t="str">
        <f t="shared" si="40"/>
        <v/>
      </c>
      <c r="L52" s="97" t="str">
        <f t="shared" si="41"/>
        <v/>
      </c>
      <c r="M52" s="98" t="str">
        <f t="shared" si="42"/>
        <v/>
      </c>
      <c r="O52" s="74" t="s">
        <v>41</v>
      </c>
      <c r="P52" s="130"/>
      <c r="Q52" s="131"/>
      <c r="R52" s="129"/>
      <c r="S52" s="129"/>
      <c r="T52" s="130"/>
      <c r="U52" s="131"/>
      <c r="V52" s="129"/>
      <c r="W52" s="129"/>
      <c r="X52" s="130"/>
      <c r="Y52" s="131"/>
      <c r="Z52" s="129"/>
      <c r="AA52" s="128"/>
      <c r="AC52" s="74" t="s">
        <v>41</v>
      </c>
      <c r="AD52" s="99"/>
      <c r="AE52" s="100"/>
      <c r="AF52" s="97"/>
      <c r="AG52" s="97"/>
      <c r="AH52" s="99">
        <v>4.6875</v>
      </c>
      <c r="AI52" s="100">
        <v>27.205915470341385</v>
      </c>
      <c r="AJ52" s="97">
        <v>5.1777434312210211</v>
      </c>
      <c r="AK52" s="97">
        <v>9.6659559346126507</v>
      </c>
      <c r="AL52" s="99">
        <v>4.6875</v>
      </c>
      <c r="AM52" s="100">
        <v>27.205915470341385</v>
      </c>
      <c r="AN52" s="97">
        <v>5.1777434312210211</v>
      </c>
      <c r="AO52" s="98">
        <v>9.6659559346126507</v>
      </c>
    </row>
    <row r="53" spans="1:41" ht="15.75" thickBot="1">
      <c r="A53" s="74" t="s">
        <v>42</v>
      </c>
      <c r="B53" s="99" t="str">
        <f t="shared" si="49"/>
        <v/>
      </c>
      <c r="C53" s="100" t="str">
        <f t="shared" si="50"/>
        <v/>
      </c>
      <c r="D53" s="97" t="str">
        <f t="shared" si="51"/>
        <v/>
      </c>
      <c r="E53" s="97" t="str">
        <f t="shared" si="52"/>
        <v/>
      </c>
      <c r="F53" s="99">
        <f t="shared" si="35"/>
        <v>24.137931034482758</v>
      </c>
      <c r="G53" s="100">
        <f t="shared" si="36"/>
        <v>98.79089815793705</v>
      </c>
      <c r="H53" s="97">
        <f t="shared" si="37"/>
        <v>22.936564504632926</v>
      </c>
      <c r="I53" s="97">
        <f t="shared" si="38"/>
        <v>31.300473405736565</v>
      </c>
      <c r="J53" s="99">
        <f t="shared" si="39"/>
        <v>24.137931034482758</v>
      </c>
      <c r="K53" s="100">
        <f t="shared" si="40"/>
        <v>98.79089815793705</v>
      </c>
      <c r="L53" s="97">
        <f t="shared" si="41"/>
        <v>22.936564504632926</v>
      </c>
      <c r="M53" s="98">
        <f t="shared" si="42"/>
        <v>31.300473405736565</v>
      </c>
      <c r="O53" s="74" t="s">
        <v>42</v>
      </c>
      <c r="P53" s="130"/>
      <c r="Q53" s="131"/>
      <c r="R53" s="129"/>
      <c r="S53" s="129"/>
      <c r="T53" s="130">
        <f t="shared" si="55"/>
        <v>4.7619047619047619</v>
      </c>
      <c r="U53" s="131">
        <f t="shared" si="56"/>
        <v>98.284824921312037</v>
      </c>
      <c r="V53" s="129">
        <f t="shared" si="57"/>
        <v>6.0698027314112295</v>
      </c>
      <c r="W53" s="129">
        <f t="shared" si="58"/>
        <v>10.226385636221702</v>
      </c>
      <c r="X53" s="130">
        <f t="shared" si="46"/>
        <v>4.7619047619047619</v>
      </c>
      <c r="Y53" s="131">
        <f t="shared" si="47"/>
        <v>98.284824921312037</v>
      </c>
      <c r="Z53" s="129">
        <f t="shared" si="48"/>
        <v>6.0698027314112295</v>
      </c>
      <c r="AA53" s="128">
        <f t="shared" si="54"/>
        <v>10.226385636221702</v>
      </c>
      <c r="AC53" s="74" t="s">
        <v>42</v>
      </c>
      <c r="AD53" s="99"/>
      <c r="AE53" s="100"/>
      <c r="AF53" s="97"/>
      <c r="AG53" s="97"/>
      <c r="AH53" s="99">
        <v>1.5625</v>
      </c>
      <c r="AI53" s="100">
        <v>31.756096510209318</v>
      </c>
      <c r="AJ53" s="97">
        <v>0.3863987635239568</v>
      </c>
      <c r="AK53" s="97">
        <v>3.5536602700781808E-2</v>
      </c>
      <c r="AL53" s="99">
        <v>1.5625</v>
      </c>
      <c r="AM53" s="100">
        <v>31.756096510209318</v>
      </c>
      <c r="AN53" s="97">
        <v>0.3863987635239568</v>
      </c>
      <c r="AO53" s="98">
        <v>3.5536602700781808E-2</v>
      </c>
    </row>
    <row r="54" spans="1:41" ht="15.75" thickBot="1">
      <c r="A54" s="81" t="s">
        <v>3</v>
      </c>
      <c r="B54" s="101">
        <f t="shared" si="49"/>
        <v>72.41379310344827</v>
      </c>
      <c r="C54" s="102">
        <f t="shared" si="50"/>
        <v>1.0513000907421954</v>
      </c>
      <c r="D54" s="103">
        <f t="shared" si="51"/>
        <v>69.579472558802564</v>
      </c>
      <c r="E54" s="103">
        <f t="shared" si="52"/>
        <v>61.79337231968811</v>
      </c>
      <c r="F54" s="101">
        <f t="shared" si="35"/>
        <v>27.586206896551722</v>
      </c>
      <c r="G54" s="102">
        <f t="shared" si="36"/>
        <v>98.948699909257812</v>
      </c>
      <c r="H54" s="103">
        <f t="shared" si="37"/>
        <v>30.420527441197432</v>
      </c>
      <c r="I54" s="103">
        <f t="shared" si="38"/>
        <v>38.20662768031189</v>
      </c>
      <c r="J54" s="101">
        <f t="shared" si="39"/>
        <v>100</v>
      </c>
      <c r="K54" s="102">
        <f t="shared" si="40"/>
        <v>100</v>
      </c>
      <c r="L54" s="103">
        <f t="shared" si="41"/>
        <v>100</v>
      </c>
      <c r="M54" s="104">
        <f t="shared" si="42"/>
        <v>100</v>
      </c>
      <c r="O54" s="81" t="s">
        <v>3</v>
      </c>
      <c r="P54" s="101">
        <f t="shared" si="43"/>
        <v>85.714285714285708</v>
      </c>
      <c r="Q54" s="102">
        <f t="shared" si="44"/>
        <v>1.4384236132297838</v>
      </c>
      <c r="R54" s="103">
        <f t="shared" si="45"/>
        <v>83.763277693474976</v>
      </c>
      <c r="S54" s="103">
        <f t="shared" si="53"/>
        <v>78.298204527712727</v>
      </c>
      <c r="T54" s="101">
        <f t="shared" si="55"/>
        <v>14.285714285714286</v>
      </c>
      <c r="U54" s="102">
        <f t="shared" si="56"/>
        <v>98.561576386770213</v>
      </c>
      <c r="V54" s="103">
        <f t="shared" si="57"/>
        <v>16.236722306525039</v>
      </c>
      <c r="W54" s="103">
        <f t="shared" si="58"/>
        <v>21.701795472287277</v>
      </c>
      <c r="X54" s="101">
        <f t="shared" si="46"/>
        <v>100</v>
      </c>
      <c r="Y54" s="102">
        <f t="shared" si="47"/>
        <v>100</v>
      </c>
      <c r="Z54" s="103">
        <f t="shared" si="48"/>
        <v>100</v>
      </c>
      <c r="AA54" s="104">
        <f t="shared" si="54"/>
        <v>100</v>
      </c>
      <c r="AC54" s="81" t="s">
        <v>3</v>
      </c>
      <c r="AD54" s="101">
        <v>90.625</v>
      </c>
      <c r="AE54" s="102">
        <v>40.430931674829296</v>
      </c>
      <c r="AF54" s="103">
        <v>90.958268933539429</v>
      </c>
      <c r="AG54" s="103">
        <v>83.049040511727085</v>
      </c>
      <c r="AH54" s="101">
        <v>9.375</v>
      </c>
      <c r="AI54" s="102">
        <v>59.569068325170711</v>
      </c>
      <c r="AJ54" s="103">
        <v>9.0417310664605886</v>
      </c>
      <c r="AK54" s="103">
        <v>16.950959488272922</v>
      </c>
      <c r="AL54" s="101">
        <v>100</v>
      </c>
      <c r="AM54" s="102">
        <v>100</v>
      </c>
      <c r="AN54" s="103">
        <v>100</v>
      </c>
      <c r="AO54" s="104">
        <v>100</v>
      </c>
    </row>
    <row r="55" spans="1:41">
      <c r="A55" s="93"/>
      <c r="O55" s="93"/>
    </row>
    <row r="57" spans="1:41" ht="16.5" thickBot="1">
      <c r="A57" s="105" t="s">
        <v>184</v>
      </c>
      <c r="O57" s="105" t="s">
        <v>127</v>
      </c>
    </row>
    <row r="58" spans="1:41" ht="15" customHeight="1">
      <c r="A58" s="304" t="s">
        <v>29</v>
      </c>
      <c r="B58" s="307" t="s">
        <v>1</v>
      </c>
      <c r="C58" s="307"/>
      <c r="D58" s="307"/>
      <c r="E58" s="307"/>
      <c r="F58" s="307" t="s">
        <v>2</v>
      </c>
      <c r="G58" s="307"/>
      <c r="H58" s="307"/>
      <c r="I58" s="307"/>
      <c r="J58" s="307" t="s">
        <v>3</v>
      </c>
      <c r="K58" s="307"/>
      <c r="L58" s="307"/>
      <c r="M58" s="308"/>
      <c r="O58" s="304" t="s">
        <v>29</v>
      </c>
      <c r="P58" s="307" t="s">
        <v>1</v>
      </c>
      <c r="Q58" s="307"/>
      <c r="R58" s="307"/>
      <c r="S58" s="307"/>
      <c r="T58" s="307" t="s">
        <v>2</v>
      </c>
      <c r="U58" s="307"/>
      <c r="V58" s="307"/>
      <c r="W58" s="307"/>
      <c r="X58" s="307" t="s">
        <v>3</v>
      </c>
      <c r="Y58" s="307"/>
      <c r="Z58" s="307"/>
      <c r="AA58" s="308"/>
    </row>
    <row r="59" spans="1:41" ht="51" customHeight="1">
      <c r="A59" s="305"/>
      <c r="B59" s="309" t="s">
        <v>64</v>
      </c>
      <c r="C59" s="310"/>
      <c r="D59" s="309" t="s">
        <v>65</v>
      </c>
      <c r="E59" s="310"/>
      <c r="F59" s="309" t="s">
        <v>64</v>
      </c>
      <c r="G59" s="310"/>
      <c r="H59" s="309" t="s">
        <v>65</v>
      </c>
      <c r="I59" s="310"/>
      <c r="J59" s="309" t="s">
        <v>64</v>
      </c>
      <c r="K59" s="310"/>
      <c r="L59" s="309" t="s">
        <v>65</v>
      </c>
      <c r="M59" s="333"/>
      <c r="O59" s="305"/>
      <c r="P59" s="309" t="s">
        <v>64</v>
      </c>
      <c r="Q59" s="310"/>
      <c r="R59" s="309" t="s">
        <v>65</v>
      </c>
      <c r="S59" s="310"/>
      <c r="T59" s="309" t="s">
        <v>64</v>
      </c>
      <c r="U59" s="310"/>
      <c r="V59" s="309" t="s">
        <v>65</v>
      </c>
      <c r="W59" s="310"/>
      <c r="X59" s="309" t="s">
        <v>64</v>
      </c>
      <c r="Y59" s="310"/>
      <c r="Z59" s="309" t="s">
        <v>65</v>
      </c>
      <c r="AA59" s="333"/>
    </row>
    <row r="60" spans="1:41" ht="47.25" customHeight="1" thickBot="1">
      <c r="A60" s="306"/>
      <c r="B60" s="69" t="s">
        <v>31</v>
      </c>
      <c r="C60" s="69" t="s">
        <v>32</v>
      </c>
      <c r="D60" s="70" t="s">
        <v>8</v>
      </c>
      <c r="E60" s="71" t="s">
        <v>9</v>
      </c>
      <c r="F60" s="69" t="s">
        <v>31</v>
      </c>
      <c r="G60" s="69" t="s">
        <v>32</v>
      </c>
      <c r="H60" s="70" t="s">
        <v>8</v>
      </c>
      <c r="I60" s="71" t="s">
        <v>9</v>
      </c>
      <c r="J60" s="69" t="s">
        <v>31</v>
      </c>
      <c r="K60" s="69" t="s">
        <v>32</v>
      </c>
      <c r="L60" s="70" t="s">
        <v>8</v>
      </c>
      <c r="M60" s="71" t="s">
        <v>9</v>
      </c>
      <c r="O60" s="306"/>
      <c r="P60" s="69" t="s">
        <v>31</v>
      </c>
      <c r="Q60" s="69" t="s">
        <v>32</v>
      </c>
      <c r="R60" s="70" t="s">
        <v>8</v>
      </c>
      <c r="S60" s="71" t="s">
        <v>9</v>
      </c>
      <c r="T60" s="69" t="s">
        <v>31</v>
      </c>
      <c r="U60" s="69" t="s">
        <v>32</v>
      </c>
      <c r="V60" s="70" t="s">
        <v>8</v>
      </c>
      <c r="W60" s="71" t="s">
        <v>9</v>
      </c>
      <c r="X60" s="72" t="s">
        <v>31</v>
      </c>
      <c r="Y60" s="72" t="s">
        <v>32</v>
      </c>
      <c r="Z60" s="70" t="s">
        <v>8</v>
      </c>
      <c r="AA60" s="73" t="s">
        <v>9</v>
      </c>
    </row>
    <row r="61" spans="1:41">
      <c r="A61" s="74" t="s">
        <v>33</v>
      </c>
      <c r="B61" s="75">
        <f>IF(AND(ISBLANK(B7),ISBLANK(P7)),"",B7-P7)</f>
        <v>-2</v>
      </c>
      <c r="C61" s="76">
        <f t="shared" ref="C61:M71" si="59">IF(AND(ISBLANK(C7),ISBLANK(Q7)),"",C7-Q7)</f>
        <v>-0.375</v>
      </c>
      <c r="D61" s="77">
        <f t="shared" si="59"/>
        <v>-0.375</v>
      </c>
      <c r="E61" s="77">
        <f t="shared" si="59"/>
        <v>-5</v>
      </c>
      <c r="F61" s="75" t="str">
        <f t="shared" si="59"/>
        <v/>
      </c>
      <c r="G61" s="76" t="str">
        <f t="shared" si="59"/>
        <v/>
      </c>
      <c r="H61" s="77" t="str">
        <f t="shared" si="59"/>
        <v/>
      </c>
      <c r="I61" s="77" t="str">
        <f t="shared" si="59"/>
        <v/>
      </c>
      <c r="J61" s="75">
        <f t="shared" si="59"/>
        <v>-2</v>
      </c>
      <c r="K61" s="76">
        <f t="shared" si="59"/>
        <v>-0.375</v>
      </c>
      <c r="L61" s="77">
        <f t="shared" si="59"/>
        <v>-0.375</v>
      </c>
      <c r="M61" s="78">
        <f t="shared" si="59"/>
        <v>-5</v>
      </c>
      <c r="O61" s="74" t="s">
        <v>33</v>
      </c>
      <c r="P61" s="75">
        <f>P7-AD7</f>
        <v>0</v>
      </c>
      <c r="Q61" s="76">
        <f t="shared" ref="Q61:AA61" si="60">Q7-AE7</f>
        <v>-1.0549999999999999</v>
      </c>
      <c r="R61" s="77">
        <f t="shared" si="60"/>
        <v>-1.325</v>
      </c>
      <c r="S61" s="77">
        <f t="shared" si="60"/>
        <v>-22</v>
      </c>
      <c r="T61" s="75">
        <f t="shared" si="60"/>
        <v>0</v>
      </c>
      <c r="U61" s="76">
        <f t="shared" si="60"/>
        <v>0</v>
      </c>
      <c r="V61" s="77">
        <f t="shared" si="60"/>
        <v>0</v>
      </c>
      <c r="W61" s="77">
        <f t="shared" si="60"/>
        <v>0</v>
      </c>
      <c r="X61" s="75">
        <f t="shared" si="60"/>
        <v>0</v>
      </c>
      <c r="Y61" s="76">
        <f t="shared" si="60"/>
        <v>-1.0549999999999999</v>
      </c>
      <c r="Z61" s="77">
        <f t="shared" si="60"/>
        <v>-1.325</v>
      </c>
      <c r="AA61" s="78">
        <f t="shared" si="60"/>
        <v>-22</v>
      </c>
    </row>
    <row r="62" spans="1:41">
      <c r="A62" s="74" t="s">
        <v>34</v>
      </c>
      <c r="B62" s="79" t="str">
        <f t="shared" ref="B62:B71" si="61">IF(AND(ISBLANK(B8),ISBLANK(P8)),"",B8-P8)</f>
        <v/>
      </c>
      <c r="C62" s="80" t="str">
        <f t="shared" si="59"/>
        <v/>
      </c>
      <c r="D62" s="77" t="str">
        <f t="shared" si="59"/>
        <v/>
      </c>
      <c r="E62" s="77" t="str">
        <f t="shared" si="59"/>
        <v/>
      </c>
      <c r="F62" s="79" t="str">
        <f t="shared" si="59"/>
        <v/>
      </c>
      <c r="G62" s="80" t="str">
        <f t="shared" si="59"/>
        <v/>
      </c>
      <c r="H62" s="77" t="str">
        <f t="shared" si="59"/>
        <v/>
      </c>
      <c r="I62" s="77" t="str">
        <f t="shared" si="59"/>
        <v/>
      </c>
      <c r="J62" s="79">
        <f t="shared" si="59"/>
        <v>0</v>
      </c>
      <c r="K62" s="80">
        <f t="shared" si="59"/>
        <v>0</v>
      </c>
      <c r="L62" s="77">
        <f t="shared" si="59"/>
        <v>0</v>
      </c>
      <c r="M62" s="78">
        <f t="shared" si="59"/>
        <v>0</v>
      </c>
      <c r="O62" s="74" t="s">
        <v>34</v>
      </c>
      <c r="P62" s="79">
        <f t="shared" ref="P62:AA71" si="62">P8-AD8</f>
        <v>0</v>
      </c>
      <c r="Q62" s="80">
        <f t="shared" si="62"/>
        <v>0</v>
      </c>
      <c r="R62" s="77">
        <f t="shared" si="62"/>
        <v>0</v>
      </c>
      <c r="S62" s="77">
        <f t="shared" si="62"/>
        <v>0</v>
      </c>
      <c r="T62" s="79">
        <f t="shared" si="62"/>
        <v>0</v>
      </c>
      <c r="U62" s="80">
        <f t="shared" si="62"/>
        <v>0</v>
      </c>
      <c r="V62" s="77">
        <f t="shared" si="62"/>
        <v>0</v>
      </c>
      <c r="W62" s="77">
        <f t="shared" si="62"/>
        <v>0</v>
      </c>
      <c r="X62" s="79">
        <f t="shared" si="62"/>
        <v>0</v>
      </c>
      <c r="Y62" s="80">
        <f t="shared" si="62"/>
        <v>0</v>
      </c>
      <c r="Z62" s="77">
        <f t="shared" si="62"/>
        <v>0</v>
      </c>
      <c r="AA62" s="78">
        <f t="shared" si="62"/>
        <v>0</v>
      </c>
    </row>
    <row r="63" spans="1:41">
      <c r="A63" s="74" t="s">
        <v>35</v>
      </c>
      <c r="B63" s="79">
        <f t="shared" si="61"/>
        <v>-1</v>
      </c>
      <c r="C63" s="80">
        <f t="shared" si="59"/>
        <v>-1.125</v>
      </c>
      <c r="D63" s="77">
        <f t="shared" si="59"/>
        <v>-1.125</v>
      </c>
      <c r="E63" s="77">
        <f t="shared" si="59"/>
        <v>-15</v>
      </c>
      <c r="F63" s="79" t="str">
        <f t="shared" si="59"/>
        <v/>
      </c>
      <c r="G63" s="80" t="str">
        <f t="shared" si="59"/>
        <v/>
      </c>
      <c r="H63" s="77" t="str">
        <f t="shared" si="59"/>
        <v/>
      </c>
      <c r="I63" s="77" t="str">
        <f t="shared" si="59"/>
        <v/>
      </c>
      <c r="J63" s="79">
        <f t="shared" si="59"/>
        <v>-1</v>
      </c>
      <c r="K63" s="80">
        <f t="shared" si="59"/>
        <v>-1.125</v>
      </c>
      <c r="L63" s="77">
        <f t="shared" si="59"/>
        <v>-1.125</v>
      </c>
      <c r="M63" s="78">
        <f t="shared" si="59"/>
        <v>-15</v>
      </c>
      <c r="O63" s="74" t="s">
        <v>35</v>
      </c>
      <c r="P63" s="79">
        <f t="shared" si="62"/>
        <v>-3</v>
      </c>
      <c r="Q63" s="80">
        <f t="shared" si="62"/>
        <v>-3.8050000000000006</v>
      </c>
      <c r="R63" s="77">
        <f t="shared" si="62"/>
        <v>-1.375</v>
      </c>
      <c r="S63" s="77">
        <f t="shared" si="62"/>
        <v>-89</v>
      </c>
      <c r="T63" s="79">
        <f t="shared" si="62"/>
        <v>0</v>
      </c>
      <c r="U63" s="80">
        <f t="shared" si="62"/>
        <v>0</v>
      </c>
      <c r="V63" s="77">
        <f t="shared" si="62"/>
        <v>0</v>
      </c>
      <c r="W63" s="77">
        <f t="shared" si="62"/>
        <v>0</v>
      </c>
      <c r="X63" s="79">
        <f t="shared" si="62"/>
        <v>-3</v>
      </c>
      <c r="Y63" s="80">
        <f t="shared" si="62"/>
        <v>-3.8050000000000006</v>
      </c>
      <c r="Z63" s="77">
        <f t="shared" si="62"/>
        <v>-1.375</v>
      </c>
      <c r="AA63" s="78">
        <f t="shared" si="62"/>
        <v>-89</v>
      </c>
    </row>
    <row r="64" spans="1:41">
      <c r="A64" s="74" t="s">
        <v>36</v>
      </c>
      <c r="B64" s="79">
        <f t="shared" si="61"/>
        <v>-2</v>
      </c>
      <c r="C64" s="80">
        <f t="shared" si="59"/>
        <v>-7.1199999999999992</v>
      </c>
      <c r="D64" s="77">
        <f t="shared" si="59"/>
        <v>-1.1000000000000001</v>
      </c>
      <c r="E64" s="77">
        <f t="shared" si="59"/>
        <v>297</v>
      </c>
      <c r="F64" s="79" t="str">
        <f t="shared" si="59"/>
        <v/>
      </c>
      <c r="G64" s="80" t="str">
        <f t="shared" si="59"/>
        <v/>
      </c>
      <c r="H64" s="77" t="str">
        <f t="shared" si="59"/>
        <v/>
      </c>
      <c r="I64" s="77" t="str">
        <f t="shared" si="59"/>
        <v/>
      </c>
      <c r="J64" s="79">
        <f t="shared" si="59"/>
        <v>-2</v>
      </c>
      <c r="K64" s="80">
        <f t="shared" si="59"/>
        <v>-7.1199999999999992</v>
      </c>
      <c r="L64" s="77">
        <f t="shared" si="59"/>
        <v>-1.1000000000000001</v>
      </c>
      <c r="M64" s="78">
        <f t="shared" si="59"/>
        <v>297</v>
      </c>
      <c r="O64" s="74" t="s">
        <v>36</v>
      </c>
      <c r="P64" s="79">
        <f t="shared" si="62"/>
        <v>-3</v>
      </c>
      <c r="Q64" s="80">
        <f t="shared" si="62"/>
        <v>-13.549999999999999</v>
      </c>
      <c r="R64" s="77">
        <f t="shared" si="62"/>
        <v>1.4999999999999996</v>
      </c>
      <c r="S64" s="77">
        <f t="shared" si="62"/>
        <v>22</v>
      </c>
      <c r="T64" s="79">
        <f t="shared" si="62"/>
        <v>0</v>
      </c>
      <c r="U64" s="80">
        <f t="shared" si="62"/>
        <v>0</v>
      </c>
      <c r="V64" s="77">
        <f t="shared" si="62"/>
        <v>0</v>
      </c>
      <c r="W64" s="77">
        <f t="shared" si="62"/>
        <v>0</v>
      </c>
      <c r="X64" s="79">
        <f t="shared" si="62"/>
        <v>-3</v>
      </c>
      <c r="Y64" s="80">
        <f t="shared" si="62"/>
        <v>-13.549999999999999</v>
      </c>
      <c r="Z64" s="77">
        <f t="shared" si="62"/>
        <v>1.4999999999999996</v>
      </c>
      <c r="AA64" s="78">
        <f t="shared" si="62"/>
        <v>22</v>
      </c>
    </row>
    <row r="65" spans="1:27">
      <c r="A65" s="74" t="s">
        <v>37</v>
      </c>
      <c r="B65" s="79">
        <f t="shared" si="61"/>
        <v>2</v>
      </c>
      <c r="C65" s="80">
        <f t="shared" si="59"/>
        <v>12.100000000000001</v>
      </c>
      <c r="D65" s="77">
        <f t="shared" si="59"/>
        <v>9.7600000000000016</v>
      </c>
      <c r="E65" s="77">
        <f t="shared" si="59"/>
        <v>711</v>
      </c>
      <c r="F65" s="79">
        <f t="shared" si="59"/>
        <v>-1</v>
      </c>
      <c r="G65" s="80">
        <f t="shared" si="59"/>
        <v>-9</v>
      </c>
      <c r="H65" s="77">
        <f t="shared" si="59"/>
        <v>-5.3</v>
      </c>
      <c r="I65" s="77">
        <f t="shared" si="59"/>
        <v>-104</v>
      </c>
      <c r="J65" s="79">
        <f t="shared" si="59"/>
        <v>1</v>
      </c>
      <c r="K65" s="80">
        <f t="shared" si="59"/>
        <v>3.1000000000000014</v>
      </c>
      <c r="L65" s="77">
        <f t="shared" si="59"/>
        <v>4.4600000000000009</v>
      </c>
      <c r="M65" s="78">
        <f t="shared" si="59"/>
        <v>607</v>
      </c>
      <c r="O65" s="74" t="s">
        <v>37</v>
      </c>
      <c r="P65" s="79">
        <f t="shared" si="62"/>
        <v>-8</v>
      </c>
      <c r="Q65" s="80">
        <f t="shared" si="62"/>
        <v>-62.65</v>
      </c>
      <c r="R65" s="77">
        <f t="shared" si="62"/>
        <v>-33.29999999999999</v>
      </c>
      <c r="S65" s="77">
        <f t="shared" si="62"/>
        <v>-294</v>
      </c>
      <c r="T65" s="79">
        <f t="shared" si="62"/>
        <v>-1</v>
      </c>
      <c r="U65" s="80">
        <f t="shared" si="62"/>
        <v>-6.5</v>
      </c>
      <c r="V65" s="77">
        <f t="shared" si="62"/>
        <v>0.79999999999999982</v>
      </c>
      <c r="W65" s="77">
        <f t="shared" si="62"/>
        <v>-100</v>
      </c>
      <c r="X65" s="79">
        <f t="shared" si="62"/>
        <v>-9</v>
      </c>
      <c r="Y65" s="80">
        <f t="shared" si="62"/>
        <v>-69.150000000000006</v>
      </c>
      <c r="Z65" s="77">
        <f t="shared" si="62"/>
        <v>-32.499999999999993</v>
      </c>
      <c r="AA65" s="78">
        <f t="shared" si="62"/>
        <v>-394</v>
      </c>
    </row>
    <row r="66" spans="1:27">
      <c r="A66" s="74" t="s">
        <v>38</v>
      </c>
      <c r="B66" s="79">
        <f t="shared" si="61"/>
        <v>3</v>
      </c>
      <c r="C66" s="80">
        <f t="shared" si="59"/>
        <v>25.090000000000003</v>
      </c>
      <c r="D66" s="77">
        <f t="shared" si="59"/>
        <v>4.1500000000000039</v>
      </c>
      <c r="E66" s="77">
        <f t="shared" si="59"/>
        <v>106</v>
      </c>
      <c r="F66" s="79" t="str">
        <f t="shared" si="59"/>
        <v/>
      </c>
      <c r="G66" s="80" t="str">
        <f t="shared" si="59"/>
        <v/>
      </c>
      <c r="H66" s="77" t="str">
        <f t="shared" si="59"/>
        <v/>
      </c>
      <c r="I66" s="77" t="str">
        <f t="shared" si="59"/>
        <v/>
      </c>
      <c r="J66" s="79">
        <f t="shared" si="59"/>
        <v>3</v>
      </c>
      <c r="K66" s="80">
        <f t="shared" si="59"/>
        <v>25.090000000000003</v>
      </c>
      <c r="L66" s="77">
        <f t="shared" si="59"/>
        <v>4.1500000000000039</v>
      </c>
      <c r="M66" s="78">
        <f t="shared" si="59"/>
        <v>106</v>
      </c>
      <c r="O66" s="74" t="s">
        <v>38</v>
      </c>
      <c r="P66" s="79">
        <f t="shared" si="62"/>
        <v>-14</v>
      </c>
      <c r="Q66" s="80">
        <f t="shared" si="62"/>
        <v>-176.58999999999997</v>
      </c>
      <c r="R66" s="77">
        <f t="shared" si="62"/>
        <v>-10.900000000000004</v>
      </c>
      <c r="S66" s="77">
        <f t="shared" si="62"/>
        <v>-168</v>
      </c>
      <c r="T66" s="79">
        <f t="shared" si="62"/>
        <v>0</v>
      </c>
      <c r="U66" s="80">
        <f t="shared" si="62"/>
        <v>0</v>
      </c>
      <c r="V66" s="77">
        <f t="shared" si="62"/>
        <v>0</v>
      </c>
      <c r="W66" s="77">
        <f t="shared" si="62"/>
        <v>0</v>
      </c>
      <c r="X66" s="79">
        <f t="shared" si="62"/>
        <v>-14</v>
      </c>
      <c r="Y66" s="80">
        <f t="shared" si="62"/>
        <v>-176.58999999999997</v>
      </c>
      <c r="Z66" s="77">
        <f t="shared" si="62"/>
        <v>-10.900000000000004</v>
      </c>
      <c r="AA66" s="78">
        <f t="shared" si="62"/>
        <v>-168</v>
      </c>
    </row>
    <row r="67" spans="1:27">
      <c r="A67" s="74" t="s">
        <v>39</v>
      </c>
      <c r="B67" s="79">
        <f t="shared" si="61"/>
        <v>0</v>
      </c>
      <c r="C67" s="80">
        <f t="shared" si="59"/>
        <v>16.25</v>
      </c>
      <c r="D67" s="77">
        <f t="shared" si="59"/>
        <v>4.1000000000000005</v>
      </c>
      <c r="E67" s="77">
        <f t="shared" si="59"/>
        <v>304</v>
      </c>
      <c r="F67" s="79">
        <f t="shared" si="59"/>
        <v>-1</v>
      </c>
      <c r="G67" s="80">
        <f t="shared" si="59"/>
        <v>-41.98</v>
      </c>
      <c r="H67" s="77">
        <f t="shared" si="59"/>
        <v>-1.4</v>
      </c>
      <c r="I67" s="77">
        <f t="shared" si="59"/>
        <v>-43</v>
      </c>
      <c r="J67" s="79">
        <f t="shared" si="59"/>
        <v>-1</v>
      </c>
      <c r="K67" s="80">
        <f t="shared" si="59"/>
        <v>-25.72999999999999</v>
      </c>
      <c r="L67" s="77">
        <f t="shared" si="59"/>
        <v>2.7000000000000006</v>
      </c>
      <c r="M67" s="78">
        <f t="shared" si="59"/>
        <v>261</v>
      </c>
      <c r="O67" s="74" t="s">
        <v>39</v>
      </c>
      <c r="P67" s="79">
        <f t="shared" si="62"/>
        <v>-9</v>
      </c>
      <c r="Q67" s="80">
        <f t="shared" si="62"/>
        <v>-315.505</v>
      </c>
      <c r="R67" s="77">
        <f t="shared" si="62"/>
        <v>-29.099999999999998</v>
      </c>
      <c r="S67" s="77">
        <f t="shared" si="62"/>
        <v>-704</v>
      </c>
      <c r="T67" s="79">
        <f t="shared" si="62"/>
        <v>1</v>
      </c>
      <c r="U67" s="80">
        <f t="shared" si="62"/>
        <v>41.98</v>
      </c>
      <c r="V67" s="77">
        <f t="shared" si="62"/>
        <v>1.4</v>
      </c>
      <c r="W67" s="77">
        <f t="shared" si="62"/>
        <v>43</v>
      </c>
      <c r="X67" s="79">
        <f t="shared" si="62"/>
        <v>-8</v>
      </c>
      <c r="Y67" s="80">
        <f t="shared" si="62"/>
        <v>-273.52500000000003</v>
      </c>
      <c r="Z67" s="77">
        <f t="shared" si="62"/>
        <v>-27.7</v>
      </c>
      <c r="AA67" s="78">
        <f t="shared" si="62"/>
        <v>-661</v>
      </c>
    </row>
    <row r="68" spans="1:27">
      <c r="A68" s="74" t="s">
        <v>40</v>
      </c>
      <c r="B68" s="79">
        <f t="shared" si="61"/>
        <v>3</v>
      </c>
      <c r="C68" s="80">
        <f t="shared" si="59"/>
        <v>169.21911042944788</v>
      </c>
      <c r="D68" s="77">
        <f t="shared" si="59"/>
        <v>-21.799999999999997</v>
      </c>
      <c r="E68" s="77">
        <f t="shared" si="59"/>
        <v>-182</v>
      </c>
      <c r="F68" s="79">
        <f t="shared" si="59"/>
        <v>1</v>
      </c>
      <c r="G68" s="80">
        <f t="shared" si="59"/>
        <v>71.900000000000006</v>
      </c>
      <c r="H68" s="77">
        <f t="shared" si="59"/>
        <v>5.25</v>
      </c>
      <c r="I68" s="77">
        <f t="shared" si="59"/>
        <v>248</v>
      </c>
      <c r="J68" s="79">
        <f t="shared" si="59"/>
        <v>4</v>
      </c>
      <c r="K68" s="80">
        <f t="shared" si="59"/>
        <v>241.11911042944786</v>
      </c>
      <c r="L68" s="77">
        <f t="shared" si="59"/>
        <v>-16.549999999999997</v>
      </c>
      <c r="M68" s="78">
        <f t="shared" si="59"/>
        <v>66</v>
      </c>
      <c r="O68" s="74" t="s">
        <v>40</v>
      </c>
      <c r="P68" s="79">
        <f t="shared" si="62"/>
        <v>-3</v>
      </c>
      <c r="Q68" s="80">
        <f t="shared" si="62"/>
        <v>-194.2</v>
      </c>
      <c r="R68" s="77">
        <f t="shared" si="62"/>
        <v>12</v>
      </c>
      <c r="S68" s="77">
        <f t="shared" si="62"/>
        <v>-79</v>
      </c>
      <c r="T68" s="79">
        <f t="shared" si="62"/>
        <v>0</v>
      </c>
      <c r="U68" s="80">
        <f t="shared" si="62"/>
        <v>0</v>
      </c>
      <c r="V68" s="77">
        <f t="shared" si="62"/>
        <v>0</v>
      </c>
      <c r="W68" s="77">
        <f t="shared" si="62"/>
        <v>0</v>
      </c>
      <c r="X68" s="79">
        <f t="shared" si="62"/>
        <v>-3</v>
      </c>
      <c r="Y68" s="80">
        <f t="shared" si="62"/>
        <v>-194.2</v>
      </c>
      <c r="Z68" s="77">
        <f t="shared" si="62"/>
        <v>12</v>
      </c>
      <c r="AA68" s="78">
        <f t="shared" si="62"/>
        <v>-79</v>
      </c>
    </row>
    <row r="69" spans="1:27">
      <c r="A69" s="74" t="s">
        <v>41</v>
      </c>
      <c r="B69" s="79" t="str">
        <f t="shared" si="61"/>
        <v/>
      </c>
      <c r="C69" s="80" t="str">
        <f t="shared" si="59"/>
        <v/>
      </c>
      <c r="D69" s="77" t="str">
        <f t="shared" si="59"/>
        <v/>
      </c>
      <c r="E69" s="77" t="str">
        <f t="shared" si="59"/>
        <v/>
      </c>
      <c r="F69" s="79" t="str">
        <f t="shared" si="59"/>
        <v/>
      </c>
      <c r="G69" s="80" t="str">
        <f t="shared" si="59"/>
        <v/>
      </c>
      <c r="H69" s="77" t="str">
        <f t="shared" si="59"/>
        <v/>
      </c>
      <c r="I69" s="77" t="str">
        <f t="shared" si="59"/>
        <v/>
      </c>
      <c r="J69" s="79">
        <f t="shared" si="59"/>
        <v>0</v>
      </c>
      <c r="K69" s="80">
        <f t="shared" si="59"/>
        <v>0</v>
      </c>
      <c r="L69" s="77">
        <f t="shared" si="59"/>
        <v>0</v>
      </c>
      <c r="M69" s="78">
        <f t="shared" si="59"/>
        <v>0</v>
      </c>
      <c r="O69" s="74" t="s">
        <v>41</v>
      </c>
      <c r="P69" s="79">
        <f t="shared" si="62"/>
        <v>0</v>
      </c>
      <c r="Q69" s="80">
        <f t="shared" si="62"/>
        <v>0</v>
      </c>
      <c r="R69" s="77">
        <f t="shared" si="62"/>
        <v>0</v>
      </c>
      <c r="S69" s="77">
        <f t="shared" si="62"/>
        <v>0</v>
      </c>
      <c r="T69" s="79">
        <f t="shared" si="62"/>
        <v>-3</v>
      </c>
      <c r="U69" s="80">
        <f t="shared" si="62"/>
        <v>-694.65</v>
      </c>
      <c r="V69" s="77">
        <f t="shared" si="62"/>
        <v>-6.7</v>
      </c>
      <c r="W69" s="77">
        <f t="shared" si="62"/>
        <v>-272</v>
      </c>
      <c r="X69" s="79">
        <f t="shared" si="62"/>
        <v>-3</v>
      </c>
      <c r="Y69" s="80">
        <f t="shared" si="62"/>
        <v>-694.65</v>
      </c>
      <c r="Z69" s="77">
        <f t="shared" si="62"/>
        <v>-6.7</v>
      </c>
      <c r="AA69" s="78">
        <f t="shared" si="62"/>
        <v>-272</v>
      </c>
    </row>
    <row r="70" spans="1:27" ht="15.75" thickBot="1">
      <c r="A70" s="74" t="s">
        <v>42</v>
      </c>
      <c r="B70" s="79" t="str">
        <f t="shared" si="61"/>
        <v/>
      </c>
      <c r="C70" s="80" t="str">
        <f t="shared" si="59"/>
        <v/>
      </c>
      <c r="D70" s="77" t="str">
        <f t="shared" si="59"/>
        <v/>
      </c>
      <c r="E70" s="77" t="str">
        <f t="shared" si="59"/>
        <v/>
      </c>
      <c r="F70" s="79">
        <f t="shared" si="59"/>
        <v>6</v>
      </c>
      <c r="G70" s="80">
        <f t="shared" si="59"/>
        <v>26907.680279290729</v>
      </c>
      <c r="H70" s="77">
        <f t="shared" si="59"/>
        <v>12.09</v>
      </c>
      <c r="I70" s="77">
        <f t="shared" si="59"/>
        <v>993</v>
      </c>
      <c r="J70" s="79">
        <f t="shared" si="59"/>
        <v>6</v>
      </c>
      <c r="K70" s="80">
        <f t="shared" si="59"/>
        <v>26907.680279290729</v>
      </c>
      <c r="L70" s="77">
        <f t="shared" si="59"/>
        <v>12.09</v>
      </c>
      <c r="M70" s="78">
        <f t="shared" si="59"/>
        <v>993</v>
      </c>
      <c r="O70" s="74" t="s">
        <v>42</v>
      </c>
      <c r="P70" s="79">
        <f t="shared" si="62"/>
        <v>0</v>
      </c>
      <c r="Q70" s="80">
        <f t="shared" si="62"/>
        <v>0</v>
      </c>
      <c r="R70" s="77">
        <f t="shared" si="62"/>
        <v>0</v>
      </c>
      <c r="S70" s="77">
        <f t="shared" si="62"/>
        <v>0</v>
      </c>
      <c r="T70" s="79">
        <f t="shared" si="62"/>
        <v>0</v>
      </c>
      <c r="U70" s="80">
        <f t="shared" si="62"/>
        <v>17294.079999999998</v>
      </c>
      <c r="V70" s="77">
        <f t="shared" si="62"/>
        <v>3.5</v>
      </c>
      <c r="W70" s="77">
        <f t="shared" si="62"/>
        <v>130</v>
      </c>
      <c r="X70" s="79">
        <f t="shared" si="62"/>
        <v>0</v>
      </c>
      <c r="Y70" s="80">
        <f t="shared" si="62"/>
        <v>17294.079999999998</v>
      </c>
      <c r="Z70" s="77">
        <f t="shared" si="62"/>
        <v>3.5</v>
      </c>
      <c r="AA70" s="78">
        <f t="shared" si="62"/>
        <v>130</v>
      </c>
    </row>
    <row r="71" spans="1:27" ht="15.75" thickBot="1">
      <c r="A71" s="81" t="s">
        <v>3</v>
      </c>
      <c r="B71" s="82">
        <f t="shared" si="61"/>
        <v>3</v>
      </c>
      <c r="C71" s="83">
        <f t="shared" si="59"/>
        <v>214.03911042944793</v>
      </c>
      <c r="D71" s="84">
        <f t="shared" si="59"/>
        <v>-6.3900000000000006</v>
      </c>
      <c r="E71" s="84">
        <f t="shared" si="59"/>
        <v>1216</v>
      </c>
      <c r="F71" s="82">
        <f t="shared" si="59"/>
        <v>5</v>
      </c>
      <c r="G71" s="83">
        <f t="shared" si="59"/>
        <v>26928.600279290731</v>
      </c>
      <c r="H71" s="84">
        <f t="shared" si="59"/>
        <v>10.64</v>
      </c>
      <c r="I71" s="84">
        <f t="shared" si="59"/>
        <v>1094</v>
      </c>
      <c r="J71" s="82">
        <f t="shared" si="59"/>
        <v>8</v>
      </c>
      <c r="K71" s="83">
        <f t="shared" si="59"/>
        <v>27142.639389720178</v>
      </c>
      <c r="L71" s="84">
        <f t="shared" si="59"/>
        <v>4.2500000000000142</v>
      </c>
      <c r="M71" s="85">
        <f t="shared" si="59"/>
        <v>2310</v>
      </c>
      <c r="O71" s="81" t="s">
        <v>3</v>
      </c>
      <c r="P71" s="82">
        <f t="shared" si="62"/>
        <v>-40</v>
      </c>
      <c r="Q71" s="83">
        <f t="shared" si="62"/>
        <v>-767.35500000000002</v>
      </c>
      <c r="R71" s="84">
        <f t="shared" si="62"/>
        <v>-62.5</v>
      </c>
      <c r="S71" s="84">
        <f t="shared" si="62"/>
        <v>-1334</v>
      </c>
      <c r="T71" s="82">
        <f t="shared" si="62"/>
        <v>-3</v>
      </c>
      <c r="U71" s="83">
        <f t="shared" si="62"/>
        <v>16634.91</v>
      </c>
      <c r="V71" s="84">
        <f t="shared" si="62"/>
        <v>-1.0000000000000018</v>
      </c>
      <c r="W71" s="84">
        <f t="shared" si="62"/>
        <v>-199</v>
      </c>
      <c r="X71" s="82">
        <f t="shared" si="62"/>
        <v>-43</v>
      </c>
      <c r="Y71" s="83">
        <f t="shared" si="62"/>
        <v>15867.555</v>
      </c>
      <c r="Z71" s="84">
        <f t="shared" si="62"/>
        <v>-63.499999999999986</v>
      </c>
      <c r="AA71" s="85">
        <f t="shared" si="62"/>
        <v>-1533</v>
      </c>
    </row>
    <row r="72" spans="1:27">
      <c r="O72" s="93"/>
    </row>
    <row r="73" spans="1:27" ht="16.5" thickBot="1">
      <c r="A73" s="106" t="s">
        <v>185</v>
      </c>
      <c r="O73" s="106" t="s">
        <v>128</v>
      </c>
    </row>
    <row r="74" spans="1:27" ht="15" customHeight="1">
      <c r="A74" s="304" t="s">
        <v>29</v>
      </c>
      <c r="B74" s="307" t="s">
        <v>1</v>
      </c>
      <c r="C74" s="307"/>
      <c r="D74" s="307"/>
      <c r="E74" s="307"/>
      <c r="F74" s="307" t="s">
        <v>2</v>
      </c>
      <c r="G74" s="307"/>
      <c r="H74" s="307"/>
      <c r="I74" s="307"/>
      <c r="J74" s="307" t="s">
        <v>3</v>
      </c>
      <c r="K74" s="307"/>
      <c r="L74" s="307"/>
      <c r="M74" s="308"/>
      <c r="O74" s="304" t="s">
        <v>29</v>
      </c>
      <c r="P74" s="307" t="s">
        <v>1</v>
      </c>
      <c r="Q74" s="307"/>
      <c r="R74" s="307"/>
      <c r="S74" s="307"/>
      <c r="T74" s="307" t="s">
        <v>2</v>
      </c>
      <c r="U74" s="307"/>
      <c r="V74" s="307"/>
      <c r="W74" s="307"/>
      <c r="X74" s="307" t="s">
        <v>3</v>
      </c>
      <c r="Y74" s="307"/>
      <c r="Z74" s="307"/>
      <c r="AA74" s="308"/>
    </row>
    <row r="75" spans="1:27" ht="42.75" customHeight="1">
      <c r="A75" s="305"/>
      <c r="B75" s="309" t="s">
        <v>64</v>
      </c>
      <c r="C75" s="310"/>
      <c r="D75" s="309" t="s">
        <v>65</v>
      </c>
      <c r="E75" s="310"/>
      <c r="F75" s="309" t="s">
        <v>64</v>
      </c>
      <c r="G75" s="310"/>
      <c r="H75" s="309" t="s">
        <v>65</v>
      </c>
      <c r="I75" s="310"/>
      <c r="J75" s="309" t="s">
        <v>64</v>
      </c>
      <c r="K75" s="310"/>
      <c r="L75" s="309" t="s">
        <v>65</v>
      </c>
      <c r="M75" s="333"/>
      <c r="O75" s="305"/>
      <c r="P75" s="309" t="s">
        <v>64</v>
      </c>
      <c r="Q75" s="310"/>
      <c r="R75" s="309" t="s">
        <v>65</v>
      </c>
      <c r="S75" s="310"/>
      <c r="T75" s="309" t="s">
        <v>64</v>
      </c>
      <c r="U75" s="310"/>
      <c r="V75" s="309" t="s">
        <v>65</v>
      </c>
      <c r="W75" s="310"/>
      <c r="X75" s="309" t="s">
        <v>64</v>
      </c>
      <c r="Y75" s="310"/>
      <c r="Z75" s="309" t="s">
        <v>65</v>
      </c>
      <c r="AA75" s="333"/>
    </row>
    <row r="76" spans="1:27" ht="45.75" thickBot="1">
      <c r="A76" s="306"/>
      <c r="B76" s="69" t="s">
        <v>31</v>
      </c>
      <c r="C76" s="69" t="s">
        <v>32</v>
      </c>
      <c r="D76" s="70" t="s">
        <v>8</v>
      </c>
      <c r="E76" s="71" t="s">
        <v>9</v>
      </c>
      <c r="F76" s="69" t="s">
        <v>31</v>
      </c>
      <c r="G76" s="69" t="s">
        <v>32</v>
      </c>
      <c r="H76" s="70" t="s">
        <v>8</v>
      </c>
      <c r="I76" s="71" t="s">
        <v>9</v>
      </c>
      <c r="J76" s="69" t="s">
        <v>31</v>
      </c>
      <c r="K76" s="69" t="s">
        <v>32</v>
      </c>
      <c r="L76" s="70" t="s">
        <v>8</v>
      </c>
      <c r="M76" s="71" t="s">
        <v>9</v>
      </c>
      <c r="O76" s="306"/>
      <c r="P76" s="69" t="s">
        <v>31</v>
      </c>
      <c r="Q76" s="69" t="s">
        <v>32</v>
      </c>
      <c r="R76" s="70" t="s">
        <v>8</v>
      </c>
      <c r="S76" s="71" t="s">
        <v>9</v>
      </c>
      <c r="T76" s="69" t="s">
        <v>31</v>
      </c>
      <c r="U76" s="69" t="s">
        <v>32</v>
      </c>
      <c r="V76" s="70" t="s">
        <v>8</v>
      </c>
      <c r="W76" s="71" t="s">
        <v>9</v>
      </c>
      <c r="X76" s="72" t="s">
        <v>31</v>
      </c>
      <c r="Y76" s="72" t="s">
        <v>32</v>
      </c>
      <c r="Z76" s="70" t="s">
        <v>8</v>
      </c>
      <c r="AA76" s="73" t="s">
        <v>9</v>
      </c>
    </row>
    <row r="77" spans="1:27">
      <c r="A77" s="74" t="s">
        <v>33</v>
      </c>
      <c r="B77" s="95">
        <f>IF(P7=0,IF(B7=0,"","***"),B7*100/P7-100)</f>
        <v>-100</v>
      </c>
      <c r="C77" s="96">
        <f t="shared" ref="C77:M77" si="63">IF(Q7=0,IF(C7=0,"","***"),C7*100/Q7-100)</f>
        <v>-100</v>
      </c>
      <c r="D77" s="97">
        <f t="shared" si="63"/>
        <v>-100</v>
      </c>
      <c r="E77" s="97">
        <f t="shared" si="63"/>
        <v>-100</v>
      </c>
      <c r="F77" s="95" t="str">
        <f t="shared" si="63"/>
        <v/>
      </c>
      <c r="G77" s="96" t="str">
        <f t="shared" si="63"/>
        <v/>
      </c>
      <c r="H77" s="97" t="str">
        <f t="shared" si="63"/>
        <v/>
      </c>
      <c r="I77" s="97" t="str">
        <f t="shared" si="63"/>
        <v/>
      </c>
      <c r="J77" s="95">
        <f t="shared" si="63"/>
        <v>-100</v>
      </c>
      <c r="K77" s="96">
        <f t="shared" si="63"/>
        <v>-100</v>
      </c>
      <c r="L77" s="97">
        <f t="shared" si="63"/>
        <v>-100</v>
      </c>
      <c r="M77" s="98">
        <f t="shared" si="63"/>
        <v>-100</v>
      </c>
      <c r="O77" s="74" t="s">
        <v>33</v>
      </c>
      <c r="P77" s="95">
        <f>P7*100/AD7-100</f>
        <v>0</v>
      </c>
      <c r="Q77" s="96">
        <f t="shared" ref="Q77:AA77" si="64">Q7*100/AE7-100</f>
        <v>-73.776223776223773</v>
      </c>
      <c r="R77" s="97">
        <f t="shared" si="64"/>
        <v>-77.941176470588232</v>
      </c>
      <c r="S77" s="97">
        <f t="shared" si="64"/>
        <v>-81.481481481481481</v>
      </c>
      <c r="T77" s="95"/>
      <c r="U77" s="96"/>
      <c r="V77" s="97"/>
      <c r="W77" s="97"/>
      <c r="X77" s="95">
        <f t="shared" si="64"/>
        <v>0</v>
      </c>
      <c r="Y77" s="96">
        <f t="shared" si="64"/>
        <v>-73.776223776223773</v>
      </c>
      <c r="Z77" s="97">
        <f t="shared" si="64"/>
        <v>-77.941176470588232</v>
      </c>
      <c r="AA77" s="98">
        <f t="shared" si="64"/>
        <v>-81.481481481481481</v>
      </c>
    </row>
    <row r="78" spans="1:27">
      <c r="A78" s="74" t="s">
        <v>34</v>
      </c>
      <c r="B78" s="99" t="str">
        <f t="shared" ref="B78:B87" si="65">IF(P8=0,IF(B8=0,"","***"),B8*100/P8-100)</f>
        <v/>
      </c>
      <c r="C78" s="100" t="str">
        <f t="shared" ref="C78:C87" si="66">IF(Q8=0,IF(C8=0,"","***"),C8*100/Q8-100)</f>
        <v/>
      </c>
      <c r="D78" s="97" t="str">
        <f t="shared" ref="D78:D87" si="67">IF(R8=0,IF(D8=0,"","***"),D8*100/R8-100)</f>
        <v/>
      </c>
      <c r="E78" s="97" t="str">
        <f t="shared" ref="E78:E87" si="68">IF(S8=0,IF(E8=0,"","***"),E8*100/S8-100)</f>
        <v/>
      </c>
      <c r="F78" s="99" t="str">
        <f t="shared" ref="F78:F87" si="69">IF(T8=0,IF(F8=0,"","***"),F8*100/T8-100)</f>
        <v/>
      </c>
      <c r="G78" s="100" t="str">
        <f t="shared" ref="G78:G87" si="70">IF(U8=0,IF(G8=0,"","***"),G8*100/U8-100)</f>
        <v/>
      </c>
      <c r="H78" s="97" t="str">
        <f t="shared" ref="H78:H87" si="71">IF(V8=0,IF(H8=0,"","***"),H8*100/V8-100)</f>
        <v/>
      </c>
      <c r="I78" s="97" t="str">
        <f t="shared" ref="I78:I87" si="72">IF(W8=0,IF(I8=0,"","***"),I8*100/W8-100)</f>
        <v/>
      </c>
      <c r="J78" s="99" t="str">
        <f t="shared" ref="J78:J87" si="73">IF(X8=0,IF(J8=0,"","***"),J8*100/X8-100)</f>
        <v/>
      </c>
      <c r="K78" s="100" t="str">
        <f t="shared" ref="K78:K87" si="74">IF(Y8=0,IF(K8=0,"","***"),K8*100/Y8-100)</f>
        <v/>
      </c>
      <c r="L78" s="97" t="str">
        <f t="shared" ref="L78:L87" si="75">IF(Z8=0,IF(L8=0,"","***"),L8*100/Z8-100)</f>
        <v/>
      </c>
      <c r="M78" s="98" t="str">
        <f t="shared" ref="M78:M87" si="76">IF(AA8=0,IF(M8=0,"","***"),M8*100/AA8-100)</f>
        <v/>
      </c>
      <c r="O78" s="74" t="s">
        <v>34</v>
      </c>
      <c r="P78" s="99"/>
      <c r="Q78" s="100"/>
      <c r="R78" s="97"/>
      <c r="S78" s="97"/>
      <c r="T78" s="99"/>
      <c r="U78" s="100"/>
      <c r="V78" s="97"/>
      <c r="W78" s="97"/>
      <c r="X78" s="99"/>
      <c r="Y78" s="100"/>
      <c r="Z78" s="97"/>
      <c r="AA78" s="98"/>
    </row>
    <row r="79" spans="1:27">
      <c r="A79" s="74" t="s">
        <v>35</v>
      </c>
      <c r="B79" s="99">
        <f t="shared" si="65"/>
        <v>-100</v>
      </c>
      <c r="C79" s="100">
        <f t="shared" si="66"/>
        <v>-100</v>
      </c>
      <c r="D79" s="97">
        <f t="shared" si="67"/>
        <v>-100</v>
      </c>
      <c r="E79" s="97">
        <f t="shared" si="68"/>
        <v>-100</v>
      </c>
      <c r="F79" s="99" t="str">
        <f t="shared" si="69"/>
        <v/>
      </c>
      <c r="G79" s="100" t="str">
        <f t="shared" si="70"/>
        <v/>
      </c>
      <c r="H79" s="97" t="str">
        <f t="shared" si="71"/>
        <v/>
      </c>
      <c r="I79" s="97" t="str">
        <f t="shared" si="72"/>
        <v/>
      </c>
      <c r="J79" s="99">
        <f t="shared" si="73"/>
        <v>-100</v>
      </c>
      <c r="K79" s="100">
        <f t="shared" si="74"/>
        <v>-100</v>
      </c>
      <c r="L79" s="97">
        <f t="shared" si="75"/>
        <v>-100</v>
      </c>
      <c r="M79" s="98">
        <f t="shared" si="76"/>
        <v>-100</v>
      </c>
      <c r="O79" s="74" t="s">
        <v>35</v>
      </c>
      <c r="P79" s="99">
        <f t="shared" ref="P79:AA84" si="77">P9*100/AD9-100</f>
        <v>-75</v>
      </c>
      <c r="Q79" s="100">
        <f t="shared" si="77"/>
        <v>-77.180527383367149</v>
      </c>
      <c r="R79" s="97">
        <f t="shared" si="77"/>
        <v>-55</v>
      </c>
      <c r="S79" s="97">
        <f t="shared" si="77"/>
        <v>-85.57692307692308</v>
      </c>
      <c r="T79" s="99"/>
      <c r="U79" s="100"/>
      <c r="V79" s="97"/>
      <c r="W79" s="97"/>
      <c r="X79" s="99">
        <f t="shared" si="77"/>
        <v>-75</v>
      </c>
      <c r="Y79" s="100">
        <f t="shared" si="77"/>
        <v>-77.180527383367149</v>
      </c>
      <c r="Z79" s="97">
        <f t="shared" si="77"/>
        <v>-55</v>
      </c>
      <c r="AA79" s="98">
        <f t="shared" si="77"/>
        <v>-85.57692307692308</v>
      </c>
    </row>
    <row r="80" spans="1:27">
      <c r="A80" s="74" t="s">
        <v>36</v>
      </c>
      <c r="B80" s="99">
        <f t="shared" si="65"/>
        <v>-50</v>
      </c>
      <c r="C80" s="100">
        <f t="shared" si="66"/>
        <v>-52.352941176470587</v>
      </c>
      <c r="D80" s="97">
        <f t="shared" si="67"/>
        <v>-25.581395348837205</v>
      </c>
      <c r="E80" s="97">
        <f t="shared" si="68"/>
        <v>262.83185840707966</v>
      </c>
      <c r="F80" s="99" t="str">
        <f t="shared" si="69"/>
        <v/>
      </c>
      <c r="G80" s="100" t="str">
        <f t="shared" si="70"/>
        <v/>
      </c>
      <c r="H80" s="97" t="str">
        <f t="shared" si="71"/>
        <v/>
      </c>
      <c r="I80" s="97" t="str">
        <f t="shared" si="72"/>
        <v/>
      </c>
      <c r="J80" s="99">
        <f t="shared" si="73"/>
        <v>-50</v>
      </c>
      <c r="K80" s="100">
        <f t="shared" si="74"/>
        <v>-52.352941176470587</v>
      </c>
      <c r="L80" s="97">
        <f t="shared" si="75"/>
        <v>-25.581395348837205</v>
      </c>
      <c r="M80" s="98">
        <f t="shared" si="76"/>
        <v>262.83185840707966</v>
      </c>
      <c r="O80" s="74" t="s">
        <v>36</v>
      </c>
      <c r="P80" s="99">
        <f t="shared" si="77"/>
        <v>-42.857142857142854</v>
      </c>
      <c r="Q80" s="100">
        <f t="shared" si="77"/>
        <v>-49.907918968692449</v>
      </c>
      <c r="R80" s="97">
        <f t="shared" si="77"/>
        <v>53.571428571428555</v>
      </c>
      <c r="S80" s="97">
        <f t="shared" si="77"/>
        <v>24.175824175824175</v>
      </c>
      <c r="T80" s="99"/>
      <c r="U80" s="100"/>
      <c r="V80" s="97"/>
      <c r="W80" s="97"/>
      <c r="X80" s="99">
        <f t="shared" si="77"/>
        <v>-42.857142857142854</v>
      </c>
      <c r="Y80" s="100">
        <f t="shared" si="77"/>
        <v>-49.907918968692449</v>
      </c>
      <c r="Z80" s="97">
        <f t="shared" si="77"/>
        <v>53.571428571428555</v>
      </c>
      <c r="AA80" s="98">
        <f t="shared" si="77"/>
        <v>24.175824175824175</v>
      </c>
    </row>
    <row r="81" spans="1:27">
      <c r="A81" s="74" t="s">
        <v>37</v>
      </c>
      <c r="B81" s="99">
        <f t="shared" si="65"/>
        <v>66.666666666666657</v>
      </c>
      <c r="C81" s="100">
        <f t="shared" si="66"/>
        <v>54.017857142857139</v>
      </c>
      <c r="D81" s="97">
        <f t="shared" si="67"/>
        <v>443.63636363636363</v>
      </c>
      <c r="E81" s="97">
        <f t="shared" si="68"/>
        <v>5925</v>
      </c>
      <c r="F81" s="99">
        <f t="shared" si="69"/>
        <v>-100</v>
      </c>
      <c r="G81" s="100">
        <f t="shared" si="70"/>
        <v>-100</v>
      </c>
      <c r="H81" s="97">
        <f t="shared" si="71"/>
        <v>-100</v>
      </c>
      <c r="I81" s="97">
        <f t="shared" si="72"/>
        <v>-100</v>
      </c>
      <c r="J81" s="99">
        <f t="shared" si="73"/>
        <v>25</v>
      </c>
      <c r="K81" s="100">
        <f t="shared" si="74"/>
        <v>9.8726114649681591</v>
      </c>
      <c r="L81" s="97">
        <f t="shared" si="75"/>
        <v>59.466666666666669</v>
      </c>
      <c r="M81" s="98">
        <f t="shared" si="76"/>
        <v>523.27586206896547</v>
      </c>
      <c r="O81" s="74" t="s">
        <v>37</v>
      </c>
      <c r="P81" s="99">
        <f t="shared" si="77"/>
        <v>-72.72727272727272</v>
      </c>
      <c r="Q81" s="100">
        <f t="shared" si="77"/>
        <v>-73.662551440329224</v>
      </c>
      <c r="R81" s="97">
        <f t="shared" si="77"/>
        <v>-93.802816901408448</v>
      </c>
      <c r="S81" s="97">
        <f t="shared" si="77"/>
        <v>-96.078431372549019</v>
      </c>
      <c r="T81" s="99">
        <f t="shared" si="77"/>
        <v>-50</v>
      </c>
      <c r="U81" s="100">
        <f t="shared" si="77"/>
        <v>-41.935483870967744</v>
      </c>
      <c r="V81" s="97">
        <f t="shared" si="77"/>
        <v>17.777777777777771</v>
      </c>
      <c r="W81" s="97">
        <f t="shared" si="77"/>
        <v>-49.019607843137258</v>
      </c>
      <c r="X81" s="99">
        <f t="shared" si="77"/>
        <v>-69.230769230769226</v>
      </c>
      <c r="Y81" s="100">
        <f t="shared" si="77"/>
        <v>-68.771755345599203</v>
      </c>
      <c r="Z81" s="97">
        <f t="shared" si="77"/>
        <v>-81.25</v>
      </c>
      <c r="AA81" s="98">
        <f t="shared" si="77"/>
        <v>-77.254901960784309</v>
      </c>
    </row>
    <row r="82" spans="1:27">
      <c r="A82" s="74" t="s">
        <v>38</v>
      </c>
      <c r="B82" s="99">
        <f t="shared" si="65"/>
        <v>75</v>
      </c>
      <c r="C82" s="100">
        <f t="shared" si="66"/>
        <v>34.993026499302658</v>
      </c>
      <c r="D82" s="97">
        <f t="shared" si="67"/>
        <v>29.642857142857167</v>
      </c>
      <c r="E82" s="97">
        <f t="shared" si="68"/>
        <v>30.37249283667623</v>
      </c>
      <c r="F82" s="99" t="str">
        <f t="shared" si="69"/>
        <v/>
      </c>
      <c r="G82" s="100" t="str">
        <f t="shared" si="70"/>
        <v/>
      </c>
      <c r="H82" s="97" t="str">
        <f t="shared" si="71"/>
        <v/>
      </c>
      <c r="I82" s="97" t="str">
        <f t="shared" si="72"/>
        <v/>
      </c>
      <c r="J82" s="99">
        <f t="shared" si="73"/>
        <v>75</v>
      </c>
      <c r="K82" s="100">
        <f t="shared" si="74"/>
        <v>34.993026499302658</v>
      </c>
      <c r="L82" s="97">
        <f t="shared" si="75"/>
        <v>29.642857142857167</v>
      </c>
      <c r="M82" s="98">
        <f t="shared" si="76"/>
        <v>30.37249283667623</v>
      </c>
      <c r="O82" s="74" t="s">
        <v>38</v>
      </c>
      <c r="P82" s="99">
        <f t="shared" si="77"/>
        <v>-77.777777777777771</v>
      </c>
      <c r="Q82" s="100">
        <f t="shared" si="77"/>
        <v>-71.122477747794917</v>
      </c>
      <c r="R82" s="97">
        <f t="shared" si="77"/>
        <v>-43.775100401606437</v>
      </c>
      <c r="S82" s="97">
        <f t="shared" si="77"/>
        <v>-32.495164410058024</v>
      </c>
      <c r="T82" s="99"/>
      <c r="U82" s="100"/>
      <c r="V82" s="97"/>
      <c r="W82" s="97"/>
      <c r="X82" s="99">
        <f t="shared" si="77"/>
        <v>-77.777777777777771</v>
      </c>
      <c r="Y82" s="100">
        <f t="shared" si="77"/>
        <v>-71.122477747794917</v>
      </c>
      <c r="Z82" s="97">
        <f t="shared" si="77"/>
        <v>-43.775100401606437</v>
      </c>
      <c r="AA82" s="98">
        <f t="shared" si="77"/>
        <v>-32.495164410058024</v>
      </c>
    </row>
    <row r="83" spans="1:27">
      <c r="A83" s="74" t="s">
        <v>39</v>
      </c>
      <c r="B83" s="99">
        <f t="shared" si="65"/>
        <v>0</v>
      </c>
      <c r="C83" s="100">
        <f t="shared" si="66"/>
        <v>22.578852299569263</v>
      </c>
      <c r="D83" s="97">
        <f t="shared" si="67"/>
        <v>315.38461538461542</v>
      </c>
      <c r="E83" s="97">
        <f t="shared" si="68"/>
        <v>1125.9259259259259</v>
      </c>
      <c r="F83" s="99">
        <f t="shared" si="69"/>
        <v>-100</v>
      </c>
      <c r="G83" s="100">
        <f t="shared" si="70"/>
        <v>-100</v>
      </c>
      <c r="H83" s="97">
        <f t="shared" si="71"/>
        <v>-100</v>
      </c>
      <c r="I83" s="97">
        <f t="shared" si="72"/>
        <v>-100</v>
      </c>
      <c r="J83" s="99">
        <f t="shared" si="73"/>
        <v>-25</v>
      </c>
      <c r="K83" s="100">
        <f t="shared" si="74"/>
        <v>-22.580078982009653</v>
      </c>
      <c r="L83" s="97">
        <f t="shared" si="75"/>
        <v>100.00000000000003</v>
      </c>
      <c r="M83" s="98">
        <f t="shared" si="76"/>
        <v>372.85714285714283</v>
      </c>
      <c r="O83" s="74" t="s">
        <v>39</v>
      </c>
      <c r="P83" s="99">
        <f t="shared" si="77"/>
        <v>-75</v>
      </c>
      <c r="Q83" s="100">
        <f t="shared" si="77"/>
        <v>-81.425898445060966</v>
      </c>
      <c r="R83" s="97">
        <f t="shared" si="77"/>
        <v>-95.723684210526315</v>
      </c>
      <c r="S83" s="97">
        <f t="shared" si="77"/>
        <v>-96.306429548563614</v>
      </c>
      <c r="T83" s="99"/>
      <c r="U83" s="100"/>
      <c r="V83" s="97"/>
      <c r="W83" s="97"/>
      <c r="X83" s="99">
        <f t="shared" si="77"/>
        <v>-66.666666666666657</v>
      </c>
      <c r="Y83" s="100">
        <f t="shared" si="77"/>
        <v>-70.59165107426287</v>
      </c>
      <c r="Z83" s="97">
        <f t="shared" si="77"/>
        <v>-91.118421052631575</v>
      </c>
      <c r="AA83" s="98">
        <f t="shared" si="77"/>
        <v>-90.424076607387136</v>
      </c>
    </row>
    <row r="84" spans="1:27">
      <c r="A84" s="74" t="s">
        <v>40</v>
      </c>
      <c r="B84" s="99">
        <f t="shared" si="65"/>
        <v>300</v>
      </c>
      <c r="C84" s="100">
        <f t="shared" si="66"/>
        <v>201.93211268430537</v>
      </c>
      <c r="D84" s="97">
        <f t="shared" si="67"/>
        <v>-68.338557993730404</v>
      </c>
      <c r="E84" s="97">
        <f t="shared" si="68"/>
        <v>-37.759336099585063</v>
      </c>
      <c r="F84" s="99" t="str">
        <f t="shared" si="69"/>
        <v>***</v>
      </c>
      <c r="G84" s="100" t="str">
        <f t="shared" si="70"/>
        <v>***</v>
      </c>
      <c r="H84" s="97" t="str">
        <f t="shared" si="71"/>
        <v>***</v>
      </c>
      <c r="I84" s="97" t="str">
        <f t="shared" si="72"/>
        <v>***</v>
      </c>
      <c r="J84" s="99">
        <f t="shared" si="73"/>
        <v>400</v>
      </c>
      <c r="K84" s="100">
        <f t="shared" si="74"/>
        <v>287.73163535733636</v>
      </c>
      <c r="L84" s="97">
        <f t="shared" si="75"/>
        <v>-51.880877742946709</v>
      </c>
      <c r="M84" s="98">
        <f t="shared" si="76"/>
        <v>13.69294605809128</v>
      </c>
      <c r="O84" s="74" t="s">
        <v>40</v>
      </c>
      <c r="P84" s="99">
        <f t="shared" si="77"/>
        <v>-75</v>
      </c>
      <c r="Q84" s="100">
        <f t="shared" si="77"/>
        <v>-69.856115107913666</v>
      </c>
      <c r="R84" s="97">
        <f t="shared" si="77"/>
        <v>60.301507537688451</v>
      </c>
      <c r="S84" s="97">
        <f t="shared" si="77"/>
        <v>-14.081996434937608</v>
      </c>
      <c r="T84" s="99"/>
      <c r="U84" s="100"/>
      <c r="V84" s="97"/>
      <c r="W84" s="97"/>
      <c r="X84" s="99">
        <f t="shared" si="77"/>
        <v>-75</v>
      </c>
      <c r="Y84" s="100">
        <f t="shared" si="77"/>
        <v>-69.856115107913666</v>
      </c>
      <c r="Z84" s="97">
        <f t="shared" si="77"/>
        <v>60.301507537688451</v>
      </c>
      <c r="AA84" s="98">
        <f t="shared" si="77"/>
        <v>-14.081996434937608</v>
      </c>
    </row>
    <row r="85" spans="1:27">
      <c r="A85" s="74" t="s">
        <v>41</v>
      </c>
      <c r="B85" s="99" t="str">
        <f t="shared" si="65"/>
        <v/>
      </c>
      <c r="C85" s="100" t="str">
        <f t="shared" si="66"/>
        <v/>
      </c>
      <c r="D85" s="97" t="str">
        <f t="shared" si="67"/>
        <v/>
      </c>
      <c r="E85" s="97" t="str">
        <f t="shared" si="68"/>
        <v/>
      </c>
      <c r="F85" s="99" t="str">
        <f t="shared" si="69"/>
        <v/>
      </c>
      <c r="G85" s="100" t="str">
        <f t="shared" si="70"/>
        <v/>
      </c>
      <c r="H85" s="97" t="str">
        <f t="shared" si="71"/>
        <v/>
      </c>
      <c r="I85" s="97" t="str">
        <f t="shared" si="72"/>
        <v/>
      </c>
      <c r="J85" s="99" t="str">
        <f t="shared" si="73"/>
        <v/>
      </c>
      <c r="K85" s="100" t="str">
        <f t="shared" si="74"/>
        <v/>
      </c>
      <c r="L85" s="97" t="str">
        <f t="shared" si="75"/>
        <v/>
      </c>
      <c r="M85" s="98" t="str">
        <f t="shared" si="76"/>
        <v/>
      </c>
      <c r="O85" s="74" t="s">
        <v>41</v>
      </c>
      <c r="P85" s="99"/>
      <c r="Q85" s="100"/>
      <c r="R85" s="97"/>
      <c r="S85" s="97"/>
      <c r="T85" s="99">
        <f t="shared" ref="T85:AA86" si="78">T15*100/AH15-100</f>
        <v>-100</v>
      </c>
      <c r="U85" s="100">
        <f t="shared" si="78"/>
        <v>-100</v>
      </c>
      <c r="V85" s="97">
        <f t="shared" si="78"/>
        <v>-100</v>
      </c>
      <c r="W85" s="97">
        <f t="shared" si="78"/>
        <v>-100</v>
      </c>
      <c r="X85" s="99">
        <f t="shared" si="78"/>
        <v>-100</v>
      </c>
      <c r="Y85" s="100">
        <f t="shared" si="78"/>
        <v>-100</v>
      </c>
      <c r="Z85" s="97">
        <f t="shared" si="78"/>
        <v>-100</v>
      </c>
      <c r="AA85" s="98">
        <f t="shared" si="78"/>
        <v>-100</v>
      </c>
    </row>
    <row r="86" spans="1:27" ht="15.75" thickBot="1">
      <c r="A86" s="74" t="s">
        <v>42</v>
      </c>
      <c r="B86" s="99" t="str">
        <f t="shared" si="65"/>
        <v/>
      </c>
      <c r="C86" s="100" t="str">
        <f t="shared" si="66"/>
        <v/>
      </c>
      <c r="D86" s="97" t="str">
        <f t="shared" si="67"/>
        <v/>
      </c>
      <c r="E86" s="97" t="str">
        <f t="shared" si="68"/>
        <v/>
      </c>
      <c r="F86" s="99">
        <f t="shared" si="69"/>
        <v>600</v>
      </c>
      <c r="G86" s="100">
        <f t="shared" si="70"/>
        <v>148.62090051422919</v>
      </c>
      <c r="H86" s="97">
        <f t="shared" si="71"/>
        <v>302.25</v>
      </c>
      <c r="I86" s="97">
        <f t="shared" si="72"/>
        <v>758.01526717557249</v>
      </c>
      <c r="J86" s="99">
        <f t="shared" si="73"/>
        <v>600</v>
      </c>
      <c r="K86" s="100">
        <f t="shared" si="74"/>
        <v>148.62090051422919</v>
      </c>
      <c r="L86" s="97">
        <f t="shared" si="75"/>
        <v>302.25</v>
      </c>
      <c r="M86" s="98">
        <f t="shared" si="76"/>
        <v>758.01526717557249</v>
      </c>
      <c r="O86" s="74" t="s">
        <v>42</v>
      </c>
      <c r="P86" s="99"/>
      <c r="Q86" s="100"/>
      <c r="R86" s="97"/>
      <c r="S86" s="97"/>
      <c r="T86" s="99">
        <f t="shared" si="78"/>
        <v>0</v>
      </c>
      <c r="U86" s="100">
        <f t="shared" si="78"/>
        <v>2132.886055030031</v>
      </c>
      <c r="V86" s="97">
        <f t="shared" si="78"/>
        <v>700</v>
      </c>
      <c r="W86" s="97">
        <f t="shared" si="78"/>
        <v>13000</v>
      </c>
      <c r="X86" s="99">
        <f t="shared" si="78"/>
        <v>0</v>
      </c>
      <c r="Y86" s="100">
        <f t="shared" si="78"/>
        <v>2132.886055030031</v>
      </c>
      <c r="Z86" s="97">
        <f t="shared" si="78"/>
        <v>700</v>
      </c>
      <c r="AA86" s="98">
        <f t="shared" si="78"/>
        <v>13000</v>
      </c>
    </row>
    <row r="87" spans="1:27" ht="15.75" thickBot="1">
      <c r="A87" s="81" t="s">
        <v>3</v>
      </c>
      <c r="B87" s="101">
        <f t="shared" si="65"/>
        <v>16.666666666666671</v>
      </c>
      <c r="C87" s="102">
        <f t="shared" si="66"/>
        <v>80.778620383231299</v>
      </c>
      <c r="D87" s="103">
        <f t="shared" si="67"/>
        <v>-11.576086956521749</v>
      </c>
      <c r="E87" s="103">
        <f t="shared" si="68"/>
        <v>121.23629112662013</v>
      </c>
      <c r="F87" s="101">
        <f t="shared" si="69"/>
        <v>166.66666666666669</v>
      </c>
      <c r="G87" s="102">
        <f t="shared" si="70"/>
        <v>148.31881157734892</v>
      </c>
      <c r="H87" s="103">
        <f t="shared" si="71"/>
        <v>99.439252336448618</v>
      </c>
      <c r="I87" s="103">
        <f t="shared" si="72"/>
        <v>393.52517985611513</v>
      </c>
      <c r="J87" s="101">
        <f t="shared" si="73"/>
        <v>38.095238095238102</v>
      </c>
      <c r="K87" s="102">
        <f t="shared" si="74"/>
        <v>147.34729751879215</v>
      </c>
      <c r="L87" s="103">
        <f t="shared" si="75"/>
        <v>6.4491654021244642</v>
      </c>
      <c r="M87" s="104">
        <f t="shared" si="76"/>
        <v>180.32786885245901</v>
      </c>
      <c r="O87" s="81" t="s">
        <v>3</v>
      </c>
      <c r="P87" s="101">
        <f t="shared" ref="P87:AA87" si="79">P17*100/AD17-100</f>
        <v>-68.965517241379303</v>
      </c>
      <c r="Q87" s="102">
        <f t="shared" si="79"/>
        <v>-74.332695614268772</v>
      </c>
      <c r="R87" s="103">
        <f t="shared" si="79"/>
        <v>-53.101104502973662</v>
      </c>
      <c r="S87" s="103">
        <f t="shared" si="79"/>
        <v>-57.08172871202396</v>
      </c>
      <c r="T87" s="101">
        <f t="shared" si="79"/>
        <v>-50</v>
      </c>
      <c r="U87" s="102">
        <f t="shared" si="79"/>
        <v>1093.6968270457205</v>
      </c>
      <c r="V87" s="103">
        <f t="shared" si="79"/>
        <v>-8.5470085470085593</v>
      </c>
      <c r="W87" s="103">
        <f t="shared" si="79"/>
        <v>-41.719077568134175</v>
      </c>
      <c r="X87" s="101">
        <f t="shared" si="79"/>
        <v>-67.1875</v>
      </c>
      <c r="Y87" s="102">
        <f t="shared" si="79"/>
        <v>621.45160879722562</v>
      </c>
      <c r="Z87" s="103">
        <f t="shared" si="79"/>
        <v>-49.0726429675425</v>
      </c>
      <c r="AA87" s="104">
        <f t="shared" si="79"/>
        <v>-54.477611940298509</v>
      </c>
    </row>
  </sheetData>
  <mergeCells count="79">
    <mergeCell ref="O74:O76"/>
    <mergeCell ref="P74:S74"/>
    <mergeCell ref="T74:W74"/>
    <mergeCell ref="X74:AA74"/>
    <mergeCell ref="P75:Q75"/>
    <mergeCell ref="R75:S75"/>
    <mergeCell ref="T75:U75"/>
    <mergeCell ref="V75:W75"/>
    <mergeCell ref="X75:Y75"/>
    <mergeCell ref="Z75:AA75"/>
    <mergeCell ref="O31:AA31"/>
    <mergeCell ref="AC31:AO31"/>
    <mergeCell ref="O43:AA43"/>
    <mergeCell ref="AC43:AO43"/>
    <mergeCell ref="O58:O60"/>
    <mergeCell ref="P58:S58"/>
    <mergeCell ref="T58:W58"/>
    <mergeCell ref="X58:AA58"/>
    <mergeCell ref="P59:Q59"/>
    <mergeCell ref="R59:S59"/>
    <mergeCell ref="T59:U59"/>
    <mergeCell ref="V59:W59"/>
    <mergeCell ref="X59:Y59"/>
    <mergeCell ref="Z59:AA59"/>
    <mergeCell ref="AJ5:AK5"/>
    <mergeCell ref="AL5:AM5"/>
    <mergeCell ref="AN5:AO5"/>
    <mergeCell ref="O19:AA19"/>
    <mergeCell ref="AC19:AO19"/>
    <mergeCell ref="O4:O6"/>
    <mergeCell ref="AH4:AK4"/>
    <mergeCell ref="AL4:AO4"/>
    <mergeCell ref="P5:Q5"/>
    <mergeCell ref="R5:S5"/>
    <mergeCell ref="T5:U5"/>
    <mergeCell ref="V5:W5"/>
    <mergeCell ref="X5:Y5"/>
    <mergeCell ref="Z5:AA5"/>
    <mergeCell ref="AD5:AE5"/>
    <mergeCell ref="AF5:AG5"/>
    <mergeCell ref="AH5:AI5"/>
    <mergeCell ref="A4:A6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P4:S4"/>
    <mergeCell ref="T4:W4"/>
    <mergeCell ref="X4:AA4"/>
    <mergeCell ref="AC4:AC6"/>
    <mergeCell ref="AD4:AG4"/>
    <mergeCell ref="A19:M19"/>
    <mergeCell ref="A31:M31"/>
    <mergeCell ref="A43:M43"/>
    <mergeCell ref="A58:A60"/>
    <mergeCell ref="B58:E58"/>
    <mergeCell ref="F58:I58"/>
    <mergeCell ref="J58:M58"/>
    <mergeCell ref="B59:C59"/>
    <mergeCell ref="D59:E59"/>
    <mergeCell ref="F59:G59"/>
    <mergeCell ref="H59:I59"/>
    <mergeCell ref="J59:K59"/>
    <mergeCell ref="L59:M59"/>
    <mergeCell ref="F75:G75"/>
    <mergeCell ref="H75:I75"/>
    <mergeCell ref="J75:K75"/>
    <mergeCell ref="L75:M75"/>
    <mergeCell ref="A74:A76"/>
    <mergeCell ref="B74:E74"/>
    <mergeCell ref="F74:I74"/>
    <mergeCell ref="J74:M74"/>
    <mergeCell ref="B75:C75"/>
    <mergeCell ref="D75:E7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eht16">
    <tabColor theme="9" tint="0.39997558519241921"/>
  </sheetPr>
  <dimension ref="A1:AX32"/>
  <sheetViews>
    <sheetView workbookViewId="0">
      <selection activeCell="G7" sqref="G7:H16"/>
    </sheetView>
  </sheetViews>
  <sheetFormatPr defaultRowHeight="15"/>
  <cols>
    <col min="18" max="18" width="10.28515625" customWidth="1"/>
    <col min="21" max="21" width="7.140625" customWidth="1"/>
    <col min="22" max="22" width="8.7109375" customWidth="1"/>
    <col min="23" max="23" width="10.5703125" customWidth="1"/>
    <col min="24" max="24" width="9.28515625" customWidth="1"/>
    <col min="26" max="26" width="6.5703125" customWidth="1"/>
    <col min="27" max="27" width="9.140625" customWidth="1"/>
    <col min="28" max="28" width="11.28515625" customWidth="1"/>
    <col min="32" max="32" width="8.42578125" customWidth="1"/>
    <col min="33" max="33" width="11.140625" customWidth="1"/>
  </cols>
  <sheetData>
    <row r="1" spans="1:50" ht="15.75" customHeight="1">
      <c r="A1" t="s">
        <v>201</v>
      </c>
      <c r="R1" t="s">
        <v>202</v>
      </c>
      <c r="AI1" t="s">
        <v>159</v>
      </c>
    </row>
    <row r="2" spans="1:50" s="200" customFormat="1" ht="15.75" customHeight="1">
      <c r="A2" s="1" t="s">
        <v>182</v>
      </c>
      <c r="R2" s="1" t="s">
        <v>125</v>
      </c>
      <c r="AI2" s="1" t="s">
        <v>126</v>
      </c>
    </row>
    <row r="3" spans="1:50" ht="15.75" customHeight="1" thickBot="1"/>
    <row r="4" spans="1:50" ht="15.75" customHeight="1">
      <c r="A4" s="314" t="s">
        <v>29</v>
      </c>
      <c r="B4" s="317" t="s">
        <v>1</v>
      </c>
      <c r="C4" s="318"/>
      <c r="D4" s="318"/>
      <c r="E4" s="318"/>
      <c r="F4" s="319"/>
      <c r="G4" s="318" t="s">
        <v>2</v>
      </c>
      <c r="H4" s="318"/>
      <c r="I4" s="318"/>
      <c r="J4" s="318"/>
      <c r="K4" s="318"/>
      <c r="L4" s="317" t="s">
        <v>3</v>
      </c>
      <c r="M4" s="318"/>
      <c r="N4" s="318"/>
      <c r="O4" s="318"/>
      <c r="P4" s="319"/>
      <c r="R4" s="314" t="s">
        <v>29</v>
      </c>
      <c r="S4" s="317" t="s">
        <v>1</v>
      </c>
      <c r="T4" s="318"/>
      <c r="U4" s="318"/>
      <c r="V4" s="318"/>
      <c r="W4" s="319"/>
      <c r="X4" s="318" t="s">
        <v>2</v>
      </c>
      <c r="Y4" s="318"/>
      <c r="Z4" s="318"/>
      <c r="AA4" s="318"/>
      <c r="AB4" s="318"/>
      <c r="AC4" s="317" t="s">
        <v>3</v>
      </c>
      <c r="AD4" s="318"/>
      <c r="AE4" s="318"/>
      <c r="AF4" s="318"/>
      <c r="AG4" s="319"/>
      <c r="AI4" s="314" t="s">
        <v>29</v>
      </c>
      <c r="AJ4" s="317" t="s">
        <v>1</v>
      </c>
      <c r="AK4" s="318"/>
      <c r="AL4" s="318"/>
      <c r="AM4" s="318"/>
      <c r="AN4" s="319"/>
      <c r="AO4" s="318" t="s">
        <v>2</v>
      </c>
      <c r="AP4" s="318"/>
      <c r="AQ4" s="318"/>
      <c r="AR4" s="318"/>
      <c r="AS4" s="318"/>
      <c r="AT4" s="317" t="s">
        <v>3</v>
      </c>
      <c r="AU4" s="318"/>
      <c r="AV4" s="318"/>
      <c r="AW4" s="318"/>
      <c r="AX4" s="319"/>
    </row>
    <row r="5" spans="1:50" ht="44.25" customHeight="1">
      <c r="A5" s="315"/>
      <c r="B5" s="320" t="s">
        <v>3</v>
      </c>
      <c r="C5" s="310"/>
      <c r="D5" s="309" t="s">
        <v>64</v>
      </c>
      <c r="E5" s="310"/>
      <c r="F5" s="321" t="s">
        <v>68</v>
      </c>
      <c r="G5" s="320" t="s">
        <v>3</v>
      </c>
      <c r="H5" s="310"/>
      <c r="I5" s="309" t="s">
        <v>64</v>
      </c>
      <c r="J5" s="310"/>
      <c r="K5" s="321" t="s">
        <v>68</v>
      </c>
      <c r="L5" s="320" t="s">
        <v>3</v>
      </c>
      <c r="M5" s="310"/>
      <c r="N5" s="309" t="s">
        <v>64</v>
      </c>
      <c r="O5" s="310"/>
      <c r="P5" s="321" t="s">
        <v>68</v>
      </c>
      <c r="R5" s="315"/>
      <c r="S5" s="320" t="s">
        <v>3</v>
      </c>
      <c r="T5" s="310"/>
      <c r="U5" s="309" t="s">
        <v>64</v>
      </c>
      <c r="V5" s="310"/>
      <c r="W5" s="321" t="s">
        <v>68</v>
      </c>
      <c r="X5" s="320" t="s">
        <v>3</v>
      </c>
      <c r="Y5" s="310"/>
      <c r="Z5" s="309" t="s">
        <v>64</v>
      </c>
      <c r="AA5" s="310"/>
      <c r="AB5" s="321" t="s">
        <v>68</v>
      </c>
      <c r="AC5" s="320" t="s">
        <v>3</v>
      </c>
      <c r="AD5" s="310"/>
      <c r="AE5" s="309" t="s">
        <v>64</v>
      </c>
      <c r="AF5" s="310"/>
      <c r="AG5" s="321" t="s">
        <v>68</v>
      </c>
      <c r="AI5" s="315"/>
      <c r="AJ5" s="320" t="s">
        <v>3</v>
      </c>
      <c r="AK5" s="310"/>
      <c r="AL5" s="309" t="s">
        <v>64</v>
      </c>
      <c r="AM5" s="310"/>
      <c r="AN5" s="321" t="s">
        <v>68</v>
      </c>
      <c r="AO5" s="320" t="s">
        <v>3</v>
      </c>
      <c r="AP5" s="310"/>
      <c r="AQ5" s="309" t="s">
        <v>64</v>
      </c>
      <c r="AR5" s="310"/>
      <c r="AS5" s="321" t="s">
        <v>68</v>
      </c>
      <c r="AT5" s="320" t="s">
        <v>3</v>
      </c>
      <c r="AU5" s="310"/>
      <c r="AV5" s="309" t="s">
        <v>64</v>
      </c>
      <c r="AW5" s="310"/>
      <c r="AX5" s="321" t="s">
        <v>68</v>
      </c>
    </row>
    <row r="6" spans="1:50" ht="44.25" customHeight="1" thickBot="1">
      <c r="A6" s="316"/>
      <c r="B6" s="203" t="s">
        <v>26</v>
      </c>
      <c r="C6" s="108" t="s">
        <v>49</v>
      </c>
      <c r="D6" s="69" t="s">
        <v>31</v>
      </c>
      <c r="E6" s="69" t="s">
        <v>32</v>
      </c>
      <c r="F6" s="322"/>
      <c r="G6" s="203" t="s">
        <v>26</v>
      </c>
      <c r="H6" s="108" t="s">
        <v>49</v>
      </c>
      <c r="I6" s="69" t="s">
        <v>31</v>
      </c>
      <c r="J6" s="69" t="s">
        <v>32</v>
      </c>
      <c r="K6" s="322"/>
      <c r="L6" s="203" t="s">
        <v>26</v>
      </c>
      <c r="M6" s="108" t="s">
        <v>49</v>
      </c>
      <c r="N6" s="69" t="s">
        <v>31</v>
      </c>
      <c r="O6" s="69" t="s">
        <v>32</v>
      </c>
      <c r="P6" s="322"/>
      <c r="R6" s="316"/>
      <c r="S6" s="107" t="s">
        <v>26</v>
      </c>
      <c r="T6" s="108" t="s">
        <v>49</v>
      </c>
      <c r="U6" s="69" t="s">
        <v>31</v>
      </c>
      <c r="V6" s="69" t="s">
        <v>32</v>
      </c>
      <c r="W6" s="322"/>
      <c r="X6" s="107" t="s">
        <v>26</v>
      </c>
      <c r="Y6" s="108" t="s">
        <v>49</v>
      </c>
      <c r="Z6" s="69" t="s">
        <v>31</v>
      </c>
      <c r="AA6" s="69" t="s">
        <v>32</v>
      </c>
      <c r="AB6" s="322"/>
      <c r="AC6" s="107" t="s">
        <v>26</v>
      </c>
      <c r="AD6" s="108" t="s">
        <v>49</v>
      </c>
      <c r="AE6" s="69" t="s">
        <v>31</v>
      </c>
      <c r="AF6" s="69" t="s">
        <v>32</v>
      </c>
      <c r="AG6" s="322"/>
      <c r="AI6" s="316"/>
      <c r="AJ6" s="107" t="s">
        <v>26</v>
      </c>
      <c r="AK6" s="108" t="s">
        <v>49</v>
      </c>
      <c r="AL6" s="69" t="s">
        <v>31</v>
      </c>
      <c r="AM6" s="69" t="s">
        <v>32</v>
      </c>
      <c r="AN6" s="322"/>
      <c r="AO6" s="107" t="s">
        <v>26</v>
      </c>
      <c r="AP6" s="108" t="s">
        <v>49</v>
      </c>
      <c r="AQ6" s="69" t="s">
        <v>31</v>
      </c>
      <c r="AR6" s="69" t="s">
        <v>32</v>
      </c>
      <c r="AS6" s="322"/>
      <c r="AT6" s="107" t="s">
        <v>26</v>
      </c>
      <c r="AU6" s="108" t="s">
        <v>49</v>
      </c>
      <c r="AV6" s="69" t="s">
        <v>31</v>
      </c>
      <c r="AW6" s="69" t="s">
        <v>32</v>
      </c>
      <c r="AX6" s="322"/>
    </row>
    <row r="7" spans="1:50">
      <c r="A7" s="74" t="s">
        <v>33</v>
      </c>
      <c r="B7" s="109">
        <v>15987</v>
      </c>
      <c r="C7" s="110">
        <v>3935.3326843867039</v>
      </c>
      <c r="D7" s="75"/>
      <c r="E7" s="76"/>
      <c r="F7" s="98"/>
      <c r="G7" s="77">
        <v>985</v>
      </c>
      <c r="H7" s="77">
        <v>236.35961317325913</v>
      </c>
      <c r="I7" s="75"/>
      <c r="J7" s="76"/>
      <c r="K7" s="97"/>
      <c r="L7" s="111">
        <f>B7+G7</f>
        <v>16972</v>
      </c>
      <c r="M7" s="77">
        <f t="shared" ref="M7:P7" si="0">C7+H7</f>
        <v>4171.6922975599628</v>
      </c>
      <c r="N7" s="75">
        <f t="shared" si="0"/>
        <v>0</v>
      </c>
      <c r="O7" s="76">
        <f t="shared" si="0"/>
        <v>0</v>
      </c>
      <c r="P7" s="98">
        <f t="shared" si="0"/>
        <v>0</v>
      </c>
      <c r="R7" s="74" t="s">
        <v>33</v>
      </c>
      <c r="S7" s="109">
        <v>24525</v>
      </c>
      <c r="T7" s="110">
        <v>5419.2638361821264</v>
      </c>
      <c r="U7" s="75">
        <v>2</v>
      </c>
      <c r="V7" s="76">
        <v>0.375</v>
      </c>
      <c r="W7" s="98">
        <v>0.375</v>
      </c>
      <c r="X7" s="77">
        <v>1142</v>
      </c>
      <c r="Y7" s="77">
        <v>296.26461856791479</v>
      </c>
      <c r="Z7" s="75"/>
      <c r="AA7" s="76"/>
      <c r="AB7" s="97"/>
      <c r="AC7" s="111">
        <v>25667</v>
      </c>
      <c r="AD7" s="77">
        <v>5715.5284547500141</v>
      </c>
      <c r="AE7" s="75">
        <v>2</v>
      </c>
      <c r="AF7" s="76">
        <v>0.375</v>
      </c>
      <c r="AG7" s="98">
        <v>0.375</v>
      </c>
      <c r="AI7" s="74" t="s">
        <v>33</v>
      </c>
      <c r="AJ7" s="109">
        <v>9489</v>
      </c>
      <c r="AK7" s="110">
        <v>2533.5218800000189</v>
      </c>
      <c r="AL7" s="75">
        <v>2</v>
      </c>
      <c r="AM7" s="76">
        <v>1.43</v>
      </c>
      <c r="AN7" s="98">
        <v>1.7</v>
      </c>
      <c r="AO7" s="77">
        <v>362</v>
      </c>
      <c r="AP7" s="77">
        <v>103.17764499999994</v>
      </c>
      <c r="AQ7" s="75"/>
      <c r="AR7" s="76"/>
      <c r="AS7" s="97"/>
      <c r="AT7" s="111">
        <v>9851</v>
      </c>
      <c r="AU7" s="77">
        <v>2636.6995250000186</v>
      </c>
      <c r="AV7" s="75">
        <v>2</v>
      </c>
      <c r="AW7" s="76">
        <v>1.43</v>
      </c>
      <c r="AX7" s="98">
        <v>1.7</v>
      </c>
    </row>
    <row r="8" spans="1:50">
      <c r="A8" s="74" t="s">
        <v>34</v>
      </c>
      <c r="B8" s="109">
        <v>10281</v>
      </c>
      <c r="C8" s="110">
        <v>7651.7666023835736</v>
      </c>
      <c r="D8" s="79"/>
      <c r="E8" s="80"/>
      <c r="F8" s="98"/>
      <c r="G8" s="77">
        <v>571</v>
      </c>
      <c r="H8" s="77">
        <v>424.85219887753857</v>
      </c>
      <c r="I8" s="79"/>
      <c r="J8" s="80"/>
      <c r="K8" s="97"/>
      <c r="L8" s="111">
        <f t="shared" ref="L8:L16" si="1">B8+G8</f>
        <v>10852</v>
      </c>
      <c r="M8" s="77">
        <f t="shared" ref="M8:M16" si="2">C8+H8</f>
        <v>8076.6188012611119</v>
      </c>
      <c r="N8" s="79">
        <f t="shared" ref="N8:N16" si="3">D8+I8</f>
        <v>0</v>
      </c>
      <c r="O8" s="80">
        <f t="shared" ref="O8:O16" si="4">E8+J8</f>
        <v>0</v>
      </c>
      <c r="P8" s="98">
        <f t="shared" ref="P8:P16" si="5">F8+K8</f>
        <v>0</v>
      </c>
      <c r="R8" s="74" t="s">
        <v>34</v>
      </c>
      <c r="S8" s="109">
        <v>9769</v>
      </c>
      <c r="T8" s="110">
        <v>7314.5315620636684</v>
      </c>
      <c r="U8" s="79"/>
      <c r="V8" s="80"/>
      <c r="W8" s="98"/>
      <c r="X8" s="77">
        <v>580</v>
      </c>
      <c r="Y8" s="77">
        <v>433.7064965159845</v>
      </c>
      <c r="Z8" s="79"/>
      <c r="AA8" s="80"/>
      <c r="AB8" s="97"/>
      <c r="AC8" s="111">
        <v>10349</v>
      </c>
      <c r="AD8" s="77">
        <v>7748.2380585796518</v>
      </c>
      <c r="AE8" s="79"/>
      <c r="AF8" s="80"/>
      <c r="AG8" s="98"/>
      <c r="AI8" s="74" t="s">
        <v>34</v>
      </c>
      <c r="AJ8" s="109">
        <v>7467</v>
      </c>
      <c r="AK8" s="110">
        <v>5365.5054850000179</v>
      </c>
      <c r="AL8" s="79"/>
      <c r="AM8" s="80"/>
      <c r="AN8" s="98"/>
      <c r="AO8" s="77">
        <v>306</v>
      </c>
      <c r="AP8" s="77">
        <v>226.79174600000013</v>
      </c>
      <c r="AQ8" s="79"/>
      <c r="AR8" s="80"/>
      <c r="AS8" s="97"/>
      <c r="AT8" s="111">
        <v>7773</v>
      </c>
      <c r="AU8" s="77">
        <v>5592.2972310000177</v>
      </c>
      <c r="AV8" s="79"/>
      <c r="AW8" s="80"/>
      <c r="AX8" s="98"/>
    </row>
    <row r="9" spans="1:50">
      <c r="A9" s="74" t="s">
        <v>35</v>
      </c>
      <c r="B9" s="109">
        <v>14287</v>
      </c>
      <c r="C9" s="110">
        <v>21009.633134741307</v>
      </c>
      <c r="D9" s="79"/>
      <c r="E9" s="80"/>
      <c r="F9" s="98"/>
      <c r="G9" s="77">
        <v>703</v>
      </c>
      <c r="H9" s="77">
        <v>1026.8800822307139</v>
      </c>
      <c r="I9" s="112"/>
      <c r="J9" s="80"/>
      <c r="K9" s="97"/>
      <c r="L9" s="111">
        <f t="shared" si="1"/>
        <v>14990</v>
      </c>
      <c r="M9" s="77">
        <f t="shared" si="2"/>
        <v>22036.51321697202</v>
      </c>
      <c r="N9" s="79">
        <f t="shared" si="3"/>
        <v>0</v>
      </c>
      <c r="O9" s="80">
        <f t="shared" si="4"/>
        <v>0</v>
      </c>
      <c r="P9" s="98">
        <f t="shared" si="5"/>
        <v>0</v>
      </c>
      <c r="R9" s="74" t="s">
        <v>35</v>
      </c>
      <c r="S9" s="109">
        <v>13489</v>
      </c>
      <c r="T9" s="110">
        <v>20013.000537519918</v>
      </c>
      <c r="U9" s="79">
        <v>1</v>
      </c>
      <c r="V9" s="80">
        <v>1.125</v>
      </c>
      <c r="W9" s="98">
        <v>1.125</v>
      </c>
      <c r="X9" s="77">
        <v>663</v>
      </c>
      <c r="Y9" s="77">
        <v>985.44980979850186</v>
      </c>
      <c r="Z9" s="112"/>
      <c r="AA9" s="80"/>
      <c r="AB9" s="97"/>
      <c r="AC9" s="111">
        <v>14152</v>
      </c>
      <c r="AD9" s="77">
        <v>20998.450347318401</v>
      </c>
      <c r="AE9" s="79">
        <v>1</v>
      </c>
      <c r="AF9" s="80">
        <v>1.125</v>
      </c>
      <c r="AG9" s="98">
        <v>1.125</v>
      </c>
      <c r="AI9" s="74" t="s">
        <v>35</v>
      </c>
      <c r="AJ9" s="109">
        <v>12265</v>
      </c>
      <c r="AK9" s="110">
        <v>17904.426621999988</v>
      </c>
      <c r="AL9" s="79">
        <v>4</v>
      </c>
      <c r="AM9" s="80">
        <v>4.9300000000000006</v>
      </c>
      <c r="AN9" s="98">
        <v>2.5</v>
      </c>
      <c r="AO9" s="77">
        <v>433</v>
      </c>
      <c r="AP9" s="77">
        <v>626.99752399999988</v>
      </c>
      <c r="AQ9" s="112"/>
      <c r="AR9" s="80"/>
      <c r="AS9" s="97"/>
      <c r="AT9" s="111">
        <v>12698</v>
      </c>
      <c r="AU9" s="77">
        <v>18531.424145999987</v>
      </c>
      <c r="AV9" s="79">
        <v>4</v>
      </c>
      <c r="AW9" s="80">
        <v>4.9300000000000006</v>
      </c>
      <c r="AX9" s="98">
        <v>2.5</v>
      </c>
    </row>
    <row r="10" spans="1:50">
      <c r="A10" s="74" t="s">
        <v>36</v>
      </c>
      <c r="B10" s="109">
        <v>22620</v>
      </c>
      <c r="C10" s="110">
        <v>75018.508646219489</v>
      </c>
      <c r="D10" s="79">
        <v>2</v>
      </c>
      <c r="E10" s="80">
        <v>6.48</v>
      </c>
      <c r="F10" s="98">
        <v>3.1999999999999997</v>
      </c>
      <c r="G10" s="77">
        <v>1110</v>
      </c>
      <c r="H10" s="77">
        <v>3618.9939505445705</v>
      </c>
      <c r="I10" s="79"/>
      <c r="J10" s="80"/>
      <c r="K10" s="97"/>
      <c r="L10" s="111">
        <f t="shared" si="1"/>
        <v>23730</v>
      </c>
      <c r="M10" s="77">
        <f t="shared" si="2"/>
        <v>78637.502596764054</v>
      </c>
      <c r="N10" s="79">
        <f t="shared" si="3"/>
        <v>2</v>
      </c>
      <c r="O10" s="80">
        <f t="shared" si="4"/>
        <v>6.48</v>
      </c>
      <c r="P10" s="98">
        <f t="shared" si="5"/>
        <v>3.1999999999999997</v>
      </c>
      <c r="R10" s="74" t="s">
        <v>36</v>
      </c>
      <c r="S10" s="109">
        <v>22282</v>
      </c>
      <c r="T10" s="110">
        <v>74741.936986893052</v>
      </c>
      <c r="U10" s="79">
        <v>4</v>
      </c>
      <c r="V10" s="80">
        <v>13.6</v>
      </c>
      <c r="W10" s="98">
        <v>4.3</v>
      </c>
      <c r="X10" s="77">
        <v>965</v>
      </c>
      <c r="Y10" s="77">
        <v>3192.6910682537291</v>
      </c>
      <c r="Z10" s="79"/>
      <c r="AA10" s="80"/>
      <c r="AB10" s="97"/>
      <c r="AC10" s="111">
        <v>23247</v>
      </c>
      <c r="AD10" s="77">
        <v>77934.628055147041</v>
      </c>
      <c r="AE10" s="79">
        <v>4</v>
      </c>
      <c r="AF10" s="80">
        <v>13.6</v>
      </c>
      <c r="AG10" s="98">
        <v>4.3</v>
      </c>
      <c r="AI10" s="74" t="s">
        <v>36</v>
      </c>
      <c r="AJ10" s="109">
        <v>22755</v>
      </c>
      <c r="AK10" s="110">
        <v>75450.064631000379</v>
      </c>
      <c r="AL10" s="79">
        <v>7</v>
      </c>
      <c r="AM10" s="80">
        <v>27.15</v>
      </c>
      <c r="AN10" s="98">
        <v>2.8000000000000003</v>
      </c>
      <c r="AO10" s="77">
        <v>733</v>
      </c>
      <c r="AP10" s="77">
        <v>2413.4719749999981</v>
      </c>
      <c r="AQ10" s="79"/>
      <c r="AR10" s="80"/>
      <c r="AS10" s="97"/>
      <c r="AT10" s="111">
        <v>23488</v>
      </c>
      <c r="AU10" s="77">
        <v>77863.536606000373</v>
      </c>
      <c r="AV10" s="79">
        <v>7</v>
      </c>
      <c r="AW10" s="80">
        <v>27.15</v>
      </c>
      <c r="AX10" s="98">
        <v>2.8000000000000003</v>
      </c>
    </row>
    <row r="11" spans="1:50">
      <c r="A11" s="74" t="s">
        <v>37</v>
      </c>
      <c r="B11" s="109">
        <v>16703</v>
      </c>
      <c r="C11" s="110">
        <v>119792.81190779005</v>
      </c>
      <c r="D11" s="79">
        <v>5</v>
      </c>
      <c r="E11" s="80">
        <v>34.5</v>
      </c>
      <c r="F11" s="98">
        <v>11.96</v>
      </c>
      <c r="G11" s="77">
        <v>878</v>
      </c>
      <c r="H11" s="77">
        <v>6395.1447113571649</v>
      </c>
      <c r="I11" s="79"/>
      <c r="J11" s="80"/>
      <c r="K11" s="97"/>
      <c r="L11" s="111">
        <f t="shared" si="1"/>
        <v>17581</v>
      </c>
      <c r="M11" s="77">
        <f t="shared" si="2"/>
        <v>126187.95661914721</v>
      </c>
      <c r="N11" s="79">
        <f t="shared" si="3"/>
        <v>5</v>
      </c>
      <c r="O11" s="80">
        <f t="shared" si="4"/>
        <v>34.5</v>
      </c>
      <c r="P11" s="98">
        <f t="shared" si="5"/>
        <v>11.96</v>
      </c>
      <c r="R11" s="74" t="s">
        <v>37</v>
      </c>
      <c r="S11" s="109">
        <v>17245</v>
      </c>
      <c r="T11" s="110">
        <v>123960.58132972867</v>
      </c>
      <c r="U11" s="79">
        <v>3</v>
      </c>
      <c r="V11" s="80">
        <v>22.4</v>
      </c>
      <c r="W11" s="98">
        <v>2.2000000000000002</v>
      </c>
      <c r="X11" s="77">
        <v>842</v>
      </c>
      <c r="Y11" s="77">
        <v>6161.4345728447679</v>
      </c>
      <c r="Z11" s="79">
        <v>1</v>
      </c>
      <c r="AA11" s="80">
        <v>9</v>
      </c>
      <c r="AB11" s="97">
        <v>5.3</v>
      </c>
      <c r="AC11" s="111">
        <v>18087</v>
      </c>
      <c r="AD11" s="77">
        <v>130122.01590257339</v>
      </c>
      <c r="AE11" s="79">
        <v>4</v>
      </c>
      <c r="AF11" s="80">
        <v>31.4</v>
      </c>
      <c r="AG11" s="98">
        <v>7.5</v>
      </c>
      <c r="AI11" s="74" t="s">
        <v>37</v>
      </c>
      <c r="AJ11" s="109">
        <v>18809</v>
      </c>
      <c r="AK11" s="110">
        <v>134306.09833300029</v>
      </c>
      <c r="AL11" s="79">
        <v>11</v>
      </c>
      <c r="AM11" s="80">
        <v>85.05</v>
      </c>
      <c r="AN11" s="98">
        <v>35.499999999999993</v>
      </c>
      <c r="AO11" s="77">
        <v>763</v>
      </c>
      <c r="AP11" s="77">
        <v>5524.1986930000039</v>
      </c>
      <c r="AQ11" s="79">
        <v>2</v>
      </c>
      <c r="AR11" s="80">
        <v>15.5</v>
      </c>
      <c r="AS11" s="97">
        <v>4.5</v>
      </c>
      <c r="AT11" s="111">
        <v>19572</v>
      </c>
      <c r="AU11" s="77">
        <v>139830.29702600031</v>
      </c>
      <c r="AV11" s="79">
        <v>13</v>
      </c>
      <c r="AW11" s="80">
        <v>100.55</v>
      </c>
      <c r="AX11" s="98">
        <v>39.999999999999993</v>
      </c>
    </row>
    <row r="12" spans="1:50">
      <c r="A12" s="74" t="s">
        <v>38</v>
      </c>
      <c r="B12" s="109">
        <v>11563</v>
      </c>
      <c r="C12" s="110">
        <v>161548.61833999836</v>
      </c>
      <c r="D12" s="79">
        <v>7</v>
      </c>
      <c r="E12" s="80">
        <v>96.79</v>
      </c>
      <c r="F12" s="98">
        <v>18.150000000000002</v>
      </c>
      <c r="G12" s="77">
        <v>623</v>
      </c>
      <c r="H12" s="77">
        <v>8739.1219808612277</v>
      </c>
      <c r="I12" s="79"/>
      <c r="J12" s="80"/>
      <c r="K12" s="97"/>
      <c r="L12" s="111">
        <f t="shared" si="1"/>
        <v>12186</v>
      </c>
      <c r="M12" s="77">
        <f t="shared" si="2"/>
        <v>170287.74032085959</v>
      </c>
      <c r="N12" s="79">
        <f t="shared" si="3"/>
        <v>7</v>
      </c>
      <c r="O12" s="80">
        <f t="shared" si="4"/>
        <v>96.79</v>
      </c>
      <c r="P12" s="98">
        <f t="shared" si="5"/>
        <v>18.150000000000002</v>
      </c>
      <c r="R12" s="74" t="s">
        <v>38</v>
      </c>
      <c r="S12" s="109">
        <v>12449</v>
      </c>
      <c r="T12" s="110">
        <v>173838.186021286</v>
      </c>
      <c r="U12" s="79">
        <v>4</v>
      </c>
      <c r="V12" s="80">
        <v>71.7</v>
      </c>
      <c r="W12" s="98">
        <v>13.999999999999998</v>
      </c>
      <c r="X12" s="77">
        <v>593</v>
      </c>
      <c r="Y12" s="77">
        <v>8365.7763759033314</v>
      </c>
      <c r="Z12" s="79"/>
      <c r="AA12" s="80"/>
      <c r="AB12" s="97"/>
      <c r="AC12" s="111">
        <v>13042</v>
      </c>
      <c r="AD12" s="77">
        <v>182203.96239718955</v>
      </c>
      <c r="AE12" s="79">
        <v>4</v>
      </c>
      <c r="AF12" s="80">
        <v>71.7</v>
      </c>
      <c r="AG12" s="98">
        <v>13.999999999999998</v>
      </c>
      <c r="AI12" s="74" t="s">
        <v>38</v>
      </c>
      <c r="AJ12" s="109">
        <v>14047</v>
      </c>
      <c r="AK12" s="110">
        <v>195624.00247500066</v>
      </c>
      <c r="AL12" s="79">
        <v>18</v>
      </c>
      <c r="AM12" s="80">
        <v>248.29</v>
      </c>
      <c r="AN12" s="98">
        <v>24.900000000000002</v>
      </c>
      <c r="AO12" s="77">
        <v>543</v>
      </c>
      <c r="AP12" s="77">
        <v>7610.82762</v>
      </c>
      <c r="AQ12" s="79"/>
      <c r="AR12" s="80"/>
      <c r="AS12" s="97"/>
      <c r="AT12" s="111">
        <v>14590</v>
      </c>
      <c r="AU12" s="77">
        <v>203234.83009500065</v>
      </c>
      <c r="AV12" s="79">
        <v>18</v>
      </c>
      <c r="AW12" s="80">
        <v>248.29</v>
      </c>
      <c r="AX12" s="98">
        <v>24.900000000000002</v>
      </c>
    </row>
    <row r="13" spans="1:50">
      <c r="A13" s="74" t="s">
        <v>39</v>
      </c>
      <c r="B13" s="109">
        <v>5970</v>
      </c>
      <c r="C13" s="110">
        <v>173553.51345857439</v>
      </c>
      <c r="D13" s="79">
        <v>3</v>
      </c>
      <c r="E13" s="80">
        <v>88.22</v>
      </c>
      <c r="F13" s="98">
        <v>5.4</v>
      </c>
      <c r="G13" s="77">
        <v>538</v>
      </c>
      <c r="H13" s="77">
        <v>16559.278285140201</v>
      </c>
      <c r="I13" s="79"/>
      <c r="J13" s="80"/>
      <c r="K13" s="97"/>
      <c r="L13" s="111">
        <f t="shared" si="1"/>
        <v>6508</v>
      </c>
      <c r="M13" s="77">
        <f t="shared" si="2"/>
        <v>190112.7917437146</v>
      </c>
      <c r="N13" s="79">
        <f t="shared" si="3"/>
        <v>3</v>
      </c>
      <c r="O13" s="80">
        <f t="shared" si="4"/>
        <v>88.22</v>
      </c>
      <c r="P13" s="98">
        <f t="shared" si="5"/>
        <v>5.4</v>
      </c>
      <c r="R13" s="74" t="s">
        <v>39</v>
      </c>
      <c r="S13" s="109">
        <v>6370</v>
      </c>
      <c r="T13" s="110">
        <v>185069.1353494229</v>
      </c>
      <c r="U13" s="79">
        <v>3</v>
      </c>
      <c r="V13" s="80">
        <v>71.97</v>
      </c>
      <c r="W13" s="98">
        <v>1.2999999999999998</v>
      </c>
      <c r="X13" s="77">
        <v>490</v>
      </c>
      <c r="Y13" s="77">
        <v>15210.287354434427</v>
      </c>
      <c r="Z13" s="79">
        <v>1</v>
      </c>
      <c r="AA13" s="80">
        <v>41.98</v>
      </c>
      <c r="AB13" s="97">
        <v>1.4</v>
      </c>
      <c r="AC13" s="111">
        <v>6860</v>
      </c>
      <c r="AD13" s="77">
        <v>200279.42270385736</v>
      </c>
      <c r="AE13" s="79">
        <v>4</v>
      </c>
      <c r="AF13" s="80">
        <v>113.94999999999999</v>
      </c>
      <c r="AG13" s="98">
        <v>2.6999999999999997</v>
      </c>
      <c r="AI13" s="74" t="s">
        <v>39</v>
      </c>
      <c r="AJ13" s="109">
        <v>7273</v>
      </c>
      <c r="AK13" s="110">
        <v>211000.99922699985</v>
      </c>
      <c r="AL13" s="79">
        <v>12</v>
      </c>
      <c r="AM13" s="80">
        <v>387.47500000000002</v>
      </c>
      <c r="AN13" s="98">
        <v>30.4</v>
      </c>
      <c r="AO13" s="77">
        <v>450</v>
      </c>
      <c r="AP13" s="77">
        <v>13911.858295999997</v>
      </c>
      <c r="AQ13" s="79"/>
      <c r="AR13" s="80"/>
      <c r="AS13" s="97"/>
      <c r="AT13" s="111">
        <v>7723</v>
      </c>
      <c r="AU13" s="77">
        <v>224912.85752299984</v>
      </c>
      <c r="AV13" s="79">
        <v>12</v>
      </c>
      <c r="AW13" s="80">
        <v>387.47500000000002</v>
      </c>
      <c r="AX13" s="98">
        <v>30.4</v>
      </c>
    </row>
    <row r="14" spans="1:50">
      <c r="A14" s="74" t="s">
        <v>40</v>
      </c>
      <c r="B14" s="109">
        <v>790</v>
      </c>
      <c r="C14" s="110">
        <v>51373.245300328344</v>
      </c>
      <c r="D14" s="79">
        <v>4</v>
      </c>
      <c r="E14" s="80">
        <v>253.01911042944789</v>
      </c>
      <c r="F14" s="98">
        <v>10.1</v>
      </c>
      <c r="G14" s="77">
        <v>189</v>
      </c>
      <c r="H14" s="77">
        <v>13365.853539720749</v>
      </c>
      <c r="I14" s="79">
        <v>1</v>
      </c>
      <c r="J14" s="80">
        <v>71.900000000000006</v>
      </c>
      <c r="K14" s="97">
        <v>5.25</v>
      </c>
      <c r="L14" s="111">
        <f t="shared" si="1"/>
        <v>979</v>
      </c>
      <c r="M14" s="77">
        <f t="shared" si="2"/>
        <v>64739.09884004909</v>
      </c>
      <c r="N14" s="79">
        <f t="shared" si="3"/>
        <v>5</v>
      </c>
      <c r="O14" s="80">
        <f t="shared" si="4"/>
        <v>324.91911042944787</v>
      </c>
      <c r="P14" s="98">
        <f t="shared" si="5"/>
        <v>15.35</v>
      </c>
      <c r="R14" s="74" t="s">
        <v>40</v>
      </c>
      <c r="S14" s="109">
        <v>820</v>
      </c>
      <c r="T14" s="110">
        <v>53895.176741704963</v>
      </c>
      <c r="U14" s="79">
        <v>1</v>
      </c>
      <c r="V14" s="80">
        <v>83.8</v>
      </c>
      <c r="W14" s="98">
        <v>31.9</v>
      </c>
      <c r="X14" s="77">
        <v>187</v>
      </c>
      <c r="Y14" s="77">
        <v>13240.751944309677</v>
      </c>
      <c r="Z14" s="79"/>
      <c r="AA14" s="80"/>
      <c r="AB14" s="97"/>
      <c r="AC14" s="111">
        <v>1007</v>
      </c>
      <c r="AD14" s="77">
        <v>67135.928686014697</v>
      </c>
      <c r="AE14" s="79">
        <v>1</v>
      </c>
      <c r="AF14" s="80">
        <v>83.8</v>
      </c>
      <c r="AG14" s="98">
        <v>31.9</v>
      </c>
      <c r="AI14" s="74" t="s">
        <v>40</v>
      </c>
      <c r="AJ14" s="109">
        <v>942</v>
      </c>
      <c r="AK14" s="110">
        <v>61869.499383999995</v>
      </c>
      <c r="AL14" s="79">
        <v>4</v>
      </c>
      <c r="AM14" s="80">
        <v>278</v>
      </c>
      <c r="AN14" s="98">
        <v>19.899999999999999</v>
      </c>
      <c r="AO14" s="77">
        <v>179</v>
      </c>
      <c r="AP14" s="77">
        <v>12423.806950999995</v>
      </c>
      <c r="AQ14" s="79"/>
      <c r="AR14" s="80"/>
      <c r="AS14" s="97"/>
      <c r="AT14" s="111">
        <v>1121</v>
      </c>
      <c r="AU14" s="77">
        <v>74293.306334999987</v>
      </c>
      <c r="AV14" s="79">
        <v>4</v>
      </c>
      <c r="AW14" s="80">
        <v>278</v>
      </c>
      <c r="AX14" s="98">
        <v>19.899999999999999</v>
      </c>
    </row>
    <row r="15" spans="1:50">
      <c r="A15" s="74" t="s">
        <v>41</v>
      </c>
      <c r="B15" s="109">
        <v>183</v>
      </c>
      <c r="C15" s="110">
        <v>29226.858545402825</v>
      </c>
      <c r="D15" s="79"/>
      <c r="E15" s="80"/>
      <c r="F15" s="98"/>
      <c r="G15" s="77">
        <v>214</v>
      </c>
      <c r="H15" s="77">
        <v>45640.647660722854</v>
      </c>
      <c r="I15" s="79"/>
      <c r="J15" s="80"/>
      <c r="K15" s="97"/>
      <c r="L15" s="111">
        <f t="shared" si="1"/>
        <v>397</v>
      </c>
      <c r="M15" s="77">
        <f t="shared" si="2"/>
        <v>74867.506206125676</v>
      </c>
      <c r="N15" s="79">
        <f t="shared" si="3"/>
        <v>0</v>
      </c>
      <c r="O15" s="80">
        <f t="shared" si="4"/>
        <v>0</v>
      </c>
      <c r="P15" s="98">
        <f t="shared" si="5"/>
        <v>0</v>
      </c>
      <c r="R15" s="74" t="s">
        <v>41</v>
      </c>
      <c r="S15" s="109">
        <v>209</v>
      </c>
      <c r="T15" s="110">
        <v>34308.634962820273</v>
      </c>
      <c r="U15" s="79"/>
      <c r="V15" s="80"/>
      <c r="W15" s="98"/>
      <c r="X15" s="77">
        <v>197</v>
      </c>
      <c r="Y15" s="77">
        <v>41652.99490512687</v>
      </c>
      <c r="Z15" s="79"/>
      <c r="AA15" s="80"/>
      <c r="AB15" s="97"/>
      <c r="AC15" s="111">
        <v>406</v>
      </c>
      <c r="AD15" s="77">
        <v>75961.629867947122</v>
      </c>
      <c r="AE15" s="79"/>
      <c r="AF15" s="80"/>
      <c r="AG15" s="98"/>
      <c r="AI15" s="74" t="s">
        <v>41</v>
      </c>
      <c r="AJ15" s="109">
        <v>214</v>
      </c>
      <c r="AK15" s="110">
        <v>36466.172359000011</v>
      </c>
      <c r="AL15" s="79"/>
      <c r="AM15" s="80"/>
      <c r="AN15" s="98"/>
      <c r="AO15" s="77">
        <v>165</v>
      </c>
      <c r="AP15" s="77">
        <v>36674.301281000007</v>
      </c>
      <c r="AQ15" s="79">
        <v>3</v>
      </c>
      <c r="AR15" s="80">
        <v>694.65</v>
      </c>
      <c r="AS15" s="97">
        <v>6.7</v>
      </c>
      <c r="AT15" s="111">
        <v>379</v>
      </c>
      <c r="AU15" s="77">
        <v>73140.473640000011</v>
      </c>
      <c r="AV15" s="79">
        <v>3</v>
      </c>
      <c r="AW15" s="80">
        <v>694.65</v>
      </c>
      <c r="AX15" s="98">
        <v>6.7</v>
      </c>
    </row>
    <row r="16" spans="1:50" ht="15.75" thickBot="1">
      <c r="A16" s="74" t="s">
        <v>42</v>
      </c>
      <c r="B16" s="109">
        <v>9</v>
      </c>
      <c r="C16" s="110">
        <v>6159.5293051076369</v>
      </c>
      <c r="D16" s="79"/>
      <c r="E16" s="80"/>
      <c r="F16" s="98"/>
      <c r="G16" s="77">
        <v>107</v>
      </c>
      <c r="H16" s="77">
        <v>369418.40856480197</v>
      </c>
      <c r="I16" s="79">
        <v>7</v>
      </c>
      <c r="J16" s="80">
        <v>45012.590279290729</v>
      </c>
      <c r="K16" s="97">
        <v>16.09</v>
      </c>
      <c r="L16" s="111">
        <f t="shared" si="1"/>
        <v>116</v>
      </c>
      <c r="M16" s="77">
        <f t="shared" si="2"/>
        <v>375577.93786990963</v>
      </c>
      <c r="N16" s="79">
        <f t="shared" si="3"/>
        <v>7</v>
      </c>
      <c r="O16" s="80">
        <f t="shared" si="4"/>
        <v>45012.590279290729</v>
      </c>
      <c r="P16" s="98">
        <f t="shared" si="5"/>
        <v>16.09</v>
      </c>
      <c r="R16" s="74" t="s">
        <v>42</v>
      </c>
      <c r="S16" s="109">
        <v>12</v>
      </c>
      <c r="T16" s="110">
        <v>9685.2452530703558</v>
      </c>
      <c r="U16" s="79"/>
      <c r="V16" s="80"/>
      <c r="W16" s="98"/>
      <c r="X16" s="77">
        <v>93</v>
      </c>
      <c r="Y16" s="77">
        <v>288207.69387193507</v>
      </c>
      <c r="Z16" s="79">
        <v>1</v>
      </c>
      <c r="AA16" s="80">
        <v>18104.91</v>
      </c>
      <c r="AB16" s="97">
        <v>4</v>
      </c>
      <c r="AC16" s="111">
        <v>105</v>
      </c>
      <c r="AD16" s="77">
        <v>297892.93912500539</v>
      </c>
      <c r="AE16" s="79">
        <v>1</v>
      </c>
      <c r="AF16" s="80">
        <v>18104.91</v>
      </c>
      <c r="AG16" s="98">
        <v>4</v>
      </c>
      <c r="AI16" s="74" t="s">
        <v>42</v>
      </c>
      <c r="AJ16" s="109">
        <v>10</v>
      </c>
      <c r="AK16" s="110">
        <v>7306.958274999999</v>
      </c>
      <c r="AL16" s="79"/>
      <c r="AM16" s="80"/>
      <c r="AN16" s="98"/>
      <c r="AO16" s="77">
        <v>67</v>
      </c>
      <c r="AP16" s="77">
        <v>183444.93797299999</v>
      </c>
      <c r="AQ16" s="79">
        <v>1</v>
      </c>
      <c r="AR16" s="80">
        <v>810.83</v>
      </c>
      <c r="AS16" s="97">
        <v>0.5</v>
      </c>
      <c r="AT16" s="111">
        <v>77</v>
      </c>
      <c r="AU16" s="77">
        <v>190751.896248</v>
      </c>
      <c r="AV16" s="79">
        <v>1</v>
      </c>
      <c r="AW16" s="80">
        <v>810.83</v>
      </c>
      <c r="AX16" s="98">
        <v>0.5</v>
      </c>
    </row>
    <row r="17" spans="1:50" ht="15.75" thickBot="1">
      <c r="A17" s="81" t="s">
        <v>3</v>
      </c>
      <c r="B17" s="113">
        <f>SUM(B7:B16)</f>
        <v>98393</v>
      </c>
      <c r="C17" s="114">
        <f t="shared" ref="C17:P17" si="6">SUM(C7:C16)</f>
        <v>649269.81792493281</v>
      </c>
      <c r="D17" s="82">
        <f t="shared" si="6"/>
        <v>21</v>
      </c>
      <c r="E17" s="83">
        <f t="shared" si="6"/>
        <v>479.0091104294479</v>
      </c>
      <c r="F17" s="104">
        <f t="shared" si="6"/>
        <v>48.81</v>
      </c>
      <c r="G17" s="84">
        <f t="shared" si="6"/>
        <v>5918</v>
      </c>
      <c r="H17" s="84">
        <f t="shared" si="6"/>
        <v>465425.54058743024</v>
      </c>
      <c r="I17" s="82">
        <f t="shared" si="6"/>
        <v>8</v>
      </c>
      <c r="J17" s="83">
        <f t="shared" si="6"/>
        <v>45084.490279290731</v>
      </c>
      <c r="K17" s="103">
        <f t="shared" si="6"/>
        <v>21.34</v>
      </c>
      <c r="L17" s="115">
        <f t="shared" si="6"/>
        <v>104311</v>
      </c>
      <c r="M17" s="84">
        <f t="shared" si="6"/>
        <v>1114695.3585123629</v>
      </c>
      <c r="N17" s="82">
        <f t="shared" si="6"/>
        <v>29</v>
      </c>
      <c r="O17" s="83">
        <f t="shared" si="6"/>
        <v>45563.499389720178</v>
      </c>
      <c r="P17" s="104">
        <f t="shared" si="6"/>
        <v>70.150000000000006</v>
      </c>
      <c r="R17" s="81" t="s">
        <v>3</v>
      </c>
      <c r="S17" s="113">
        <v>107170</v>
      </c>
      <c r="T17" s="114">
        <v>688245.69258068455</v>
      </c>
      <c r="U17" s="82">
        <v>18</v>
      </c>
      <c r="V17" s="83">
        <v>264.96999999999997</v>
      </c>
      <c r="W17" s="104">
        <v>55.2</v>
      </c>
      <c r="X17" s="84">
        <v>5752</v>
      </c>
      <c r="Y17" s="84">
        <v>377747.05101769028</v>
      </c>
      <c r="Z17" s="82">
        <v>3</v>
      </c>
      <c r="AA17" s="83">
        <v>18155.89</v>
      </c>
      <c r="AB17" s="103">
        <v>10.7</v>
      </c>
      <c r="AC17" s="115">
        <v>112922</v>
      </c>
      <c r="AD17" s="84">
        <v>1065992.7435983827</v>
      </c>
      <c r="AE17" s="82">
        <v>21</v>
      </c>
      <c r="AF17" s="83">
        <v>18420.86</v>
      </c>
      <c r="AG17" s="104">
        <v>65.899999999999991</v>
      </c>
      <c r="AI17" s="81" t="s">
        <v>3</v>
      </c>
      <c r="AJ17" s="113">
        <v>93271</v>
      </c>
      <c r="AK17" s="114">
        <v>747827.24867100106</v>
      </c>
      <c r="AL17" s="82">
        <v>58</v>
      </c>
      <c r="AM17" s="83">
        <v>1032.325</v>
      </c>
      <c r="AN17" s="104">
        <v>117.7</v>
      </c>
      <c r="AO17" s="84">
        <v>4001</v>
      </c>
      <c r="AP17" s="84">
        <v>262960.36970400001</v>
      </c>
      <c r="AQ17" s="82">
        <v>6</v>
      </c>
      <c r="AR17" s="83">
        <v>1520.98</v>
      </c>
      <c r="AS17" s="103">
        <v>11.700000000000001</v>
      </c>
      <c r="AT17" s="115">
        <v>97272</v>
      </c>
      <c r="AU17" s="84">
        <v>1010787.6183750011</v>
      </c>
      <c r="AV17" s="82">
        <v>64</v>
      </c>
      <c r="AW17" s="83">
        <v>2553.3049999999998</v>
      </c>
      <c r="AX17" s="104">
        <v>129.39999999999998</v>
      </c>
    </row>
    <row r="18" spans="1:50" ht="15.75" thickBot="1">
      <c r="A18" s="323" t="s">
        <v>69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5"/>
      <c r="R18" s="323" t="s">
        <v>69</v>
      </c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5"/>
      <c r="AI18" s="323" t="s">
        <v>69</v>
      </c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5"/>
    </row>
    <row r="19" spans="1:50">
      <c r="A19" s="74" t="s">
        <v>33</v>
      </c>
      <c r="B19" s="109">
        <f>IF(ISBLANK(B7),"",B7*100/B7)</f>
        <v>100</v>
      </c>
      <c r="C19" s="110">
        <f t="shared" ref="C19:M19" si="7">IF(ISBLANK(C7),"",C7*100/C7)</f>
        <v>100</v>
      </c>
      <c r="D19" s="95" t="str">
        <f>IF(ISBLANK(D7),"",D7*100/B7)</f>
        <v/>
      </c>
      <c r="E19" s="96" t="str">
        <f>IF(ISBLANK(E7),"",E7*100/C7)</f>
        <v/>
      </c>
      <c r="F19" s="98" t="str">
        <f>IF(ISBLANK(F7),"",F7*100/C7)</f>
        <v/>
      </c>
      <c r="G19" s="77">
        <f t="shared" ref="G19:H29" si="8">IF(ISBLANK(G7),"",G7*100/G7)</f>
        <v>100</v>
      </c>
      <c r="H19" s="77">
        <f t="shared" si="7"/>
        <v>100</v>
      </c>
      <c r="I19" s="95" t="str">
        <f t="shared" ref="I19:J29" si="9">IF(ISBLANK(I7),"",I7*100/G7)</f>
        <v/>
      </c>
      <c r="J19" s="96" t="str">
        <f t="shared" si="9"/>
        <v/>
      </c>
      <c r="K19" s="97" t="str">
        <f t="shared" ref="K19:K29" si="10">IF(ISBLANK(K7),"",K7*100/H7)</f>
        <v/>
      </c>
      <c r="L19" s="111">
        <f t="shared" ref="L19:M29" si="11">IF(ISBLANK(L7),"",L7*100/L7)</f>
        <v>100</v>
      </c>
      <c r="M19" s="77">
        <f t="shared" si="7"/>
        <v>100</v>
      </c>
      <c r="N19" s="95">
        <f t="shared" ref="N19:O29" si="12">IF(ISBLANK(N7),"",N7*100/L7)</f>
        <v>0</v>
      </c>
      <c r="O19" s="96">
        <f t="shared" si="12"/>
        <v>0</v>
      </c>
      <c r="P19" s="98">
        <f t="shared" ref="P19:P29" si="13">IF(ISBLANK(P7),"",P7*100/M7)</f>
        <v>0</v>
      </c>
      <c r="R19" s="74" t="s">
        <v>33</v>
      </c>
      <c r="S19" s="109">
        <f>S7*100/$S7</f>
        <v>100</v>
      </c>
      <c r="T19" s="110">
        <f>T7*100/$T7</f>
        <v>100</v>
      </c>
      <c r="U19" s="126">
        <f t="shared" ref="U19:U29" si="14">U7*100/$S7</f>
        <v>8.1549439347604492E-3</v>
      </c>
      <c r="V19" s="127">
        <f t="shared" ref="V19:W29" si="15">V7*100/$T7</f>
        <v>6.9197590546576457E-3</v>
      </c>
      <c r="W19" s="128">
        <f>W7*100/$T7</f>
        <v>6.9197590546576457E-3</v>
      </c>
      <c r="X19" s="77">
        <f>X7*100/$X7</f>
        <v>100</v>
      </c>
      <c r="Y19" s="77">
        <f>Y7*100/$Y7</f>
        <v>100</v>
      </c>
      <c r="Z19" s="126"/>
      <c r="AA19" s="127"/>
      <c r="AB19" s="129"/>
      <c r="AC19" s="111">
        <f>AC7*100/$AC7</f>
        <v>100</v>
      </c>
      <c r="AD19" s="77">
        <f>AD7*100/$AD7</f>
        <v>100</v>
      </c>
      <c r="AE19" s="126">
        <f>AE7*100/$AC7</f>
        <v>7.7921065960182339E-3</v>
      </c>
      <c r="AF19" s="127">
        <f>AF7*100/$AD7</f>
        <v>6.5610731005695212E-3</v>
      </c>
      <c r="AG19" s="128">
        <f>AG7*100/$AD7</f>
        <v>6.5610731005695212E-3</v>
      </c>
      <c r="AI19" s="74" t="s">
        <v>33</v>
      </c>
      <c r="AJ19" s="109">
        <v>100</v>
      </c>
      <c r="AK19" s="110">
        <v>100</v>
      </c>
      <c r="AL19" s="126">
        <v>2.1077036568658447E-2</v>
      </c>
      <c r="AM19" s="127">
        <v>5.6443167564038929E-2</v>
      </c>
      <c r="AN19" s="128">
        <v>6.7100269132074258E-2</v>
      </c>
      <c r="AO19" s="77">
        <v>100</v>
      </c>
      <c r="AP19" s="77">
        <v>100</v>
      </c>
      <c r="AQ19" s="126">
        <v>0</v>
      </c>
      <c r="AR19" s="127">
        <v>0</v>
      </c>
      <c r="AS19" s="129">
        <v>0</v>
      </c>
      <c r="AT19" s="111">
        <v>100</v>
      </c>
      <c r="AU19" s="77">
        <v>100</v>
      </c>
      <c r="AV19" s="126">
        <v>2.0302507359658918E-2</v>
      </c>
      <c r="AW19" s="127">
        <v>5.4234469511651687E-2</v>
      </c>
      <c r="AX19" s="128">
        <v>6.4474544174690812E-2</v>
      </c>
    </row>
    <row r="20" spans="1:50">
      <c r="A20" s="74" t="s">
        <v>34</v>
      </c>
      <c r="B20" s="109">
        <f t="shared" ref="B20:C29" si="16">IF(ISBLANK(B8),"",B8*100/B8)</f>
        <v>100</v>
      </c>
      <c r="C20" s="110">
        <f t="shared" si="16"/>
        <v>100</v>
      </c>
      <c r="D20" s="99" t="str">
        <f t="shared" ref="D20:E29" si="17">IF(ISBLANK(D8),"",D8*100/B8)</f>
        <v/>
      </c>
      <c r="E20" s="100" t="str">
        <f t="shared" si="17"/>
        <v/>
      </c>
      <c r="F20" s="98" t="str">
        <f t="shared" ref="F20:F29" si="18">IF(ISBLANK(F8),"",F8*100/C8)</f>
        <v/>
      </c>
      <c r="G20" s="77">
        <f t="shared" si="8"/>
        <v>100</v>
      </c>
      <c r="H20" s="77">
        <f t="shared" si="8"/>
        <v>100</v>
      </c>
      <c r="I20" s="99" t="str">
        <f t="shared" si="9"/>
        <v/>
      </c>
      <c r="J20" s="100" t="str">
        <f t="shared" si="9"/>
        <v/>
      </c>
      <c r="K20" s="97" t="str">
        <f t="shared" si="10"/>
        <v/>
      </c>
      <c r="L20" s="111">
        <f t="shared" si="11"/>
        <v>100</v>
      </c>
      <c r="M20" s="77">
        <f t="shared" si="11"/>
        <v>100</v>
      </c>
      <c r="N20" s="99">
        <f t="shared" si="12"/>
        <v>0</v>
      </c>
      <c r="O20" s="100">
        <f t="shared" si="12"/>
        <v>0</v>
      </c>
      <c r="P20" s="98">
        <f t="shared" si="13"/>
        <v>0</v>
      </c>
      <c r="R20" s="74" t="s">
        <v>34</v>
      </c>
      <c r="S20" s="109">
        <f t="shared" ref="S20:S29" si="19">S8*100/$S8</f>
        <v>100</v>
      </c>
      <c r="T20" s="110">
        <f t="shared" ref="T20:T29" si="20">T8*100/$T8</f>
        <v>100</v>
      </c>
      <c r="U20" s="130"/>
      <c r="V20" s="131"/>
      <c r="W20" s="128"/>
      <c r="X20" s="77">
        <f t="shared" ref="X20:X29" si="21">X8*100/$X8</f>
        <v>100</v>
      </c>
      <c r="Y20" s="77">
        <f t="shared" ref="Y20:Y29" si="22">Y8*100/$Y8</f>
        <v>100</v>
      </c>
      <c r="Z20" s="130"/>
      <c r="AA20" s="131"/>
      <c r="AB20" s="129"/>
      <c r="AC20" s="111">
        <f t="shared" ref="AC20:AC29" si="23">AC8*100/$AC8</f>
        <v>100</v>
      </c>
      <c r="AD20" s="77">
        <f t="shared" ref="AD20:AD29" si="24">AD8*100/$AD8</f>
        <v>100</v>
      </c>
      <c r="AE20" s="130"/>
      <c r="AF20" s="131"/>
      <c r="AG20" s="128"/>
      <c r="AI20" s="74" t="s">
        <v>34</v>
      </c>
      <c r="AJ20" s="109">
        <v>100</v>
      </c>
      <c r="AK20" s="110">
        <v>100</v>
      </c>
      <c r="AL20" s="130">
        <v>0</v>
      </c>
      <c r="AM20" s="131">
        <v>0</v>
      </c>
      <c r="AN20" s="128">
        <v>0</v>
      </c>
      <c r="AO20" s="77">
        <v>100</v>
      </c>
      <c r="AP20" s="77">
        <v>100</v>
      </c>
      <c r="AQ20" s="130">
        <v>0</v>
      </c>
      <c r="AR20" s="131">
        <v>0</v>
      </c>
      <c r="AS20" s="129">
        <v>0</v>
      </c>
      <c r="AT20" s="111">
        <v>100</v>
      </c>
      <c r="AU20" s="77">
        <v>100</v>
      </c>
      <c r="AV20" s="130">
        <v>0</v>
      </c>
      <c r="AW20" s="131">
        <v>0</v>
      </c>
      <c r="AX20" s="128">
        <v>0</v>
      </c>
    </row>
    <row r="21" spans="1:50">
      <c r="A21" s="74" t="s">
        <v>35</v>
      </c>
      <c r="B21" s="109">
        <f t="shared" si="16"/>
        <v>100</v>
      </c>
      <c r="C21" s="110">
        <f t="shared" si="16"/>
        <v>100</v>
      </c>
      <c r="D21" s="99" t="str">
        <f t="shared" si="17"/>
        <v/>
      </c>
      <c r="E21" s="100" t="str">
        <f t="shared" si="17"/>
        <v/>
      </c>
      <c r="F21" s="98" t="str">
        <f t="shared" si="18"/>
        <v/>
      </c>
      <c r="G21" s="77">
        <f t="shared" si="8"/>
        <v>100</v>
      </c>
      <c r="H21" s="77">
        <f t="shared" si="8"/>
        <v>100</v>
      </c>
      <c r="I21" s="99" t="str">
        <f t="shared" si="9"/>
        <v/>
      </c>
      <c r="J21" s="100" t="str">
        <f t="shared" si="9"/>
        <v/>
      </c>
      <c r="K21" s="97" t="str">
        <f t="shared" si="10"/>
        <v/>
      </c>
      <c r="L21" s="111">
        <f t="shared" si="11"/>
        <v>100</v>
      </c>
      <c r="M21" s="77">
        <f t="shared" si="11"/>
        <v>100</v>
      </c>
      <c r="N21" s="99">
        <f t="shared" si="12"/>
        <v>0</v>
      </c>
      <c r="O21" s="100">
        <f t="shared" si="12"/>
        <v>0</v>
      </c>
      <c r="P21" s="98">
        <f t="shared" si="13"/>
        <v>0</v>
      </c>
      <c r="R21" s="74" t="s">
        <v>35</v>
      </c>
      <c r="S21" s="109">
        <f t="shared" si="19"/>
        <v>100</v>
      </c>
      <c r="T21" s="110">
        <f t="shared" si="20"/>
        <v>100</v>
      </c>
      <c r="U21" s="130">
        <f t="shared" si="14"/>
        <v>7.413447994662317E-3</v>
      </c>
      <c r="V21" s="131">
        <f t="shared" si="15"/>
        <v>5.6213459740376039E-3</v>
      </c>
      <c r="W21" s="128">
        <f t="shared" si="15"/>
        <v>5.6213459740376039E-3</v>
      </c>
      <c r="X21" s="77">
        <f t="shared" si="21"/>
        <v>100</v>
      </c>
      <c r="Y21" s="77">
        <f t="shared" si="22"/>
        <v>100</v>
      </c>
      <c r="Z21" s="130"/>
      <c r="AA21" s="131"/>
      <c r="AB21" s="129"/>
      <c r="AC21" s="111">
        <f t="shared" si="23"/>
        <v>100</v>
      </c>
      <c r="AD21" s="77">
        <f t="shared" si="24"/>
        <v>100</v>
      </c>
      <c r="AE21" s="130">
        <f t="shared" ref="AE21:AE29" si="25">AE9*100/$AC9</f>
        <v>7.0661390616167325E-3</v>
      </c>
      <c r="AF21" s="131">
        <f t="shared" ref="AF21:AG29" si="26">AF9*100/$AD9</f>
        <v>5.3575382058784525E-3</v>
      </c>
      <c r="AG21" s="128">
        <f t="shared" si="26"/>
        <v>5.3575382058784525E-3</v>
      </c>
      <c r="AI21" s="74" t="s">
        <v>35</v>
      </c>
      <c r="AJ21" s="109">
        <v>100</v>
      </c>
      <c r="AK21" s="110">
        <v>100</v>
      </c>
      <c r="AL21" s="130">
        <v>3.2613126783530372E-2</v>
      </c>
      <c r="AM21" s="131">
        <v>2.7535090087399301E-2</v>
      </c>
      <c r="AN21" s="128">
        <v>1.3963027427687272E-2</v>
      </c>
      <c r="AO21" s="77">
        <v>100</v>
      </c>
      <c r="AP21" s="77">
        <v>100</v>
      </c>
      <c r="AQ21" s="130">
        <v>0</v>
      </c>
      <c r="AR21" s="131">
        <v>0</v>
      </c>
      <c r="AS21" s="129">
        <v>0</v>
      </c>
      <c r="AT21" s="111">
        <v>100</v>
      </c>
      <c r="AU21" s="77">
        <v>100</v>
      </c>
      <c r="AV21" s="130">
        <v>3.1501023783272956E-2</v>
      </c>
      <c r="AW21" s="131">
        <v>2.6603459945436208E-2</v>
      </c>
      <c r="AX21" s="128">
        <v>1.349059834961268E-2</v>
      </c>
    </row>
    <row r="22" spans="1:50">
      <c r="A22" s="74" t="s">
        <v>36</v>
      </c>
      <c r="B22" s="109">
        <f t="shared" si="16"/>
        <v>100</v>
      </c>
      <c r="C22" s="110">
        <f t="shared" si="16"/>
        <v>100</v>
      </c>
      <c r="D22" s="99">
        <f t="shared" si="17"/>
        <v>8.8417329796640146E-3</v>
      </c>
      <c r="E22" s="100">
        <f t="shared" si="17"/>
        <v>8.6378683300131903E-3</v>
      </c>
      <c r="F22" s="98">
        <f t="shared" si="18"/>
        <v>4.2656139901299708E-3</v>
      </c>
      <c r="G22" s="77">
        <f t="shared" si="8"/>
        <v>100</v>
      </c>
      <c r="H22" s="77">
        <f t="shared" si="8"/>
        <v>100</v>
      </c>
      <c r="I22" s="99" t="str">
        <f t="shared" si="9"/>
        <v/>
      </c>
      <c r="J22" s="100" t="str">
        <f t="shared" si="9"/>
        <v/>
      </c>
      <c r="K22" s="97" t="str">
        <f t="shared" si="10"/>
        <v/>
      </c>
      <c r="L22" s="111">
        <f t="shared" si="11"/>
        <v>100</v>
      </c>
      <c r="M22" s="77">
        <f t="shared" si="11"/>
        <v>100</v>
      </c>
      <c r="N22" s="99">
        <f t="shared" si="12"/>
        <v>8.4281500210703752E-3</v>
      </c>
      <c r="O22" s="100">
        <f t="shared" si="12"/>
        <v>8.2403430755272396E-3</v>
      </c>
      <c r="P22" s="98">
        <f t="shared" si="13"/>
        <v>4.0693052224825875E-3</v>
      </c>
      <c r="R22" s="74" t="s">
        <v>36</v>
      </c>
      <c r="S22" s="109">
        <f t="shared" si="19"/>
        <v>100</v>
      </c>
      <c r="T22" s="110">
        <f t="shared" si="20"/>
        <v>100</v>
      </c>
      <c r="U22" s="130">
        <f t="shared" si="14"/>
        <v>1.7951709900368009E-2</v>
      </c>
      <c r="V22" s="131">
        <f t="shared" si="15"/>
        <v>1.8195942663868789E-2</v>
      </c>
      <c r="W22" s="128">
        <f t="shared" si="15"/>
        <v>5.753128930487926E-3</v>
      </c>
      <c r="X22" s="77">
        <f t="shared" si="21"/>
        <v>100</v>
      </c>
      <c r="Y22" s="77">
        <f t="shared" si="22"/>
        <v>100</v>
      </c>
      <c r="Z22" s="130"/>
      <c r="AA22" s="131"/>
      <c r="AB22" s="129"/>
      <c r="AC22" s="111">
        <f t="shared" si="23"/>
        <v>100</v>
      </c>
      <c r="AD22" s="77">
        <f t="shared" si="24"/>
        <v>100</v>
      </c>
      <c r="AE22" s="130">
        <f t="shared" si="25"/>
        <v>1.7206521271561921E-2</v>
      </c>
      <c r="AF22" s="131">
        <f t="shared" si="26"/>
        <v>1.745052275142258E-2</v>
      </c>
      <c r="AG22" s="128">
        <f t="shared" si="26"/>
        <v>5.5174446934644922E-3</v>
      </c>
      <c r="AI22" s="74" t="s">
        <v>36</v>
      </c>
      <c r="AJ22" s="109">
        <v>100</v>
      </c>
      <c r="AK22" s="110">
        <v>100</v>
      </c>
      <c r="AL22" s="130">
        <v>3.0762469786860029E-2</v>
      </c>
      <c r="AM22" s="131">
        <v>3.5984064603232696E-2</v>
      </c>
      <c r="AN22" s="128">
        <v>3.7110637528195785E-3</v>
      </c>
      <c r="AO22" s="77">
        <v>100</v>
      </c>
      <c r="AP22" s="77">
        <v>100</v>
      </c>
      <c r="AQ22" s="130">
        <v>0</v>
      </c>
      <c r="AR22" s="131">
        <v>0</v>
      </c>
      <c r="AS22" s="129">
        <v>0</v>
      </c>
      <c r="AT22" s="111">
        <v>100</v>
      </c>
      <c r="AU22" s="77">
        <v>100</v>
      </c>
      <c r="AV22" s="130">
        <v>2.9802452316076294E-2</v>
      </c>
      <c r="AW22" s="131">
        <v>3.4868696161828014E-2</v>
      </c>
      <c r="AX22" s="128">
        <v>3.596034963282447E-3</v>
      </c>
    </row>
    <row r="23" spans="1:50">
      <c r="A23" s="74" t="s">
        <v>37</v>
      </c>
      <c r="B23" s="109">
        <f t="shared" si="16"/>
        <v>100</v>
      </c>
      <c r="C23" s="110">
        <f t="shared" si="16"/>
        <v>100</v>
      </c>
      <c r="D23" s="99">
        <f t="shared" si="17"/>
        <v>2.9934742261869124E-2</v>
      </c>
      <c r="E23" s="100">
        <f t="shared" si="17"/>
        <v>2.8799724666748964E-2</v>
      </c>
      <c r="F23" s="98">
        <f t="shared" si="18"/>
        <v>9.9839045511396409E-3</v>
      </c>
      <c r="G23" s="77">
        <f t="shared" si="8"/>
        <v>100</v>
      </c>
      <c r="H23" s="77">
        <f t="shared" si="8"/>
        <v>100.00000000000001</v>
      </c>
      <c r="I23" s="99" t="str">
        <f t="shared" si="9"/>
        <v/>
      </c>
      <c r="J23" s="100" t="str">
        <f t="shared" si="9"/>
        <v/>
      </c>
      <c r="K23" s="97" t="str">
        <f t="shared" si="10"/>
        <v/>
      </c>
      <c r="L23" s="111">
        <f t="shared" si="11"/>
        <v>100</v>
      </c>
      <c r="M23" s="77">
        <f t="shared" si="11"/>
        <v>100</v>
      </c>
      <c r="N23" s="99">
        <f t="shared" si="12"/>
        <v>2.8439792958307262E-2</v>
      </c>
      <c r="O23" s="100">
        <f t="shared" si="12"/>
        <v>2.7340168526641409E-2</v>
      </c>
      <c r="P23" s="98">
        <f t="shared" si="13"/>
        <v>9.4779250892356882E-3</v>
      </c>
      <c r="R23" s="74" t="s">
        <v>37</v>
      </c>
      <c r="S23" s="109">
        <f t="shared" si="19"/>
        <v>100</v>
      </c>
      <c r="T23" s="110">
        <f t="shared" si="20"/>
        <v>100</v>
      </c>
      <c r="U23" s="130">
        <f t="shared" si="14"/>
        <v>1.7396346767178893E-2</v>
      </c>
      <c r="V23" s="131">
        <f t="shared" si="15"/>
        <v>1.8070260529367131E-2</v>
      </c>
      <c r="W23" s="128">
        <f t="shared" si="15"/>
        <v>1.7747577305628434E-3</v>
      </c>
      <c r="X23" s="77">
        <f t="shared" si="21"/>
        <v>100</v>
      </c>
      <c r="Y23" s="77">
        <f t="shared" si="22"/>
        <v>100.00000000000001</v>
      </c>
      <c r="Z23" s="130">
        <f t="shared" ref="Z23:Z29" si="27">Z11*100/$X11</f>
        <v>0.11876484560570071</v>
      </c>
      <c r="AA23" s="131">
        <f t="shared" ref="AA23:AB29" si="28">AA11*100/$Y11</f>
        <v>0.14606987859070378</v>
      </c>
      <c r="AB23" s="129">
        <f t="shared" si="28"/>
        <v>8.6018928503414444E-2</v>
      </c>
      <c r="AC23" s="111">
        <f t="shared" si="23"/>
        <v>100</v>
      </c>
      <c r="AD23" s="77">
        <f t="shared" si="24"/>
        <v>100</v>
      </c>
      <c r="AE23" s="130">
        <f t="shared" si="25"/>
        <v>2.211533145353016E-2</v>
      </c>
      <c r="AF23" s="131">
        <f t="shared" si="26"/>
        <v>2.4131197001674341E-2</v>
      </c>
      <c r="AG23" s="128">
        <f t="shared" si="26"/>
        <v>5.763820939890368E-3</v>
      </c>
      <c r="AI23" s="74" t="s">
        <v>37</v>
      </c>
      <c r="AJ23" s="109">
        <v>100</v>
      </c>
      <c r="AK23" s="110">
        <v>100</v>
      </c>
      <c r="AL23" s="130">
        <v>5.8482641288744752E-2</v>
      </c>
      <c r="AM23" s="131">
        <v>6.3325493820188206E-2</v>
      </c>
      <c r="AN23" s="128">
        <v>2.6432157914364266E-2</v>
      </c>
      <c r="AO23" s="77">
        <v>100</v>
      </c>
      <c r="AP23" s="77">
        <v>100</v>
      </c>
      <c r="AQ23" s="130">
        <v>0.26212319790301442</v>
      </c>
      <c r="AR23" s="131">
        <v>0.28058368030173947</v>
      </c>
      <c r="AS23" s="129">
        <v>8.1459778152117898E-2</v>
      </c>
      <c r="AT23" s="111">
        <v>100</v>
      </c>
      <c r="AU23" s="77">
        <v>100</v>
      </c>
      <c r="AV23" s="130">
        <v>6.6421418352748826E-2</v>
      </c>
      <c r="AW23" s="131">
        <v>7.1908593587056133E-2</v>
      </c>
      <c r="AX23" s="128">
        <v>2.8606103863572797E-2</v>
      </c>
    </row>
    <row r="24" spans="1:50">
      <c r="A24" s="74" t="s">
        <v>38</v>
      </c>
      <c r="B24" s="109">
        <f t="shared" si="16"/>
        <v>100</v>
      </c>
      <c r="C24" s="110">
        <f t="shared" si="16"/>
        <v>100</v>
      </c>
      <c r="D24" s="99">
        <f t="shared" si="17"/>
        <v>6.0537922684424456E-2</v>
      </c>
      <c r="E24" s="100">
        <f t="shared" si="17"/>
        <v>5.9913851937931084E-2</v>
      </c>
      <c r="F24" s="98">
        <f t="shared" si="18"/>
        <v>1.1235007879671964E-2</v>
      </c>
      <c r="G24" s="77">
        <f t="shared" si="8"/>
        <v>100</v>
      </c>
      <c r="H24" s="77">
        <f t="shared" si="8"/>
        <v>100</v>
      </c>
      <c r="I24" s="99" t="str">
        <f t="shared" si="9"/>
        <v/>
      </c>
      <c r="J24" s="100" t="str">
        <f t="shared" si="9"/>
        <v/>
      </c>
      <c r="K24" s="97" t="str">
        <f t="shared" si="10"/>
        <v/>
      </c>
      <c r="L24" s="111">
        <f t="shared" si="11"/>
        <v>100</v>
      </c>
      <c r="M24" s="77">
        <f t="shared" si="11"/>
        <v>100</v>
      </c>
      <c r="N24" s="99">
        <f t="shared" si="12"/>
        <v>5.7442967339570002E-2</v>
      </c>
      <c r="O24" s="100">
        <f t="shared" si="12"/>
        <v>5.6839088837297581E-2</v>
      </c>
      <c r="P24" s="98">
        <f t="shared" si="13"/>
        <v>1.0658430234496861E-2</v>
      </c>
      <c r="R24" s="74" t="s">
        <v>38</v>
      </c>
      <c r="S24" s="109">
        <f t="shared" si="19"/>
        <v>100</v>
      </c>
      <c r="T24" s="110">
        <f t="shared" si="20"/>
        <v>99.999999999999986</v>
      </c>
      <c r="U24" s="130">
        <f t="shared" si="14"/>
        <v>3.2131094867057598E-2</v>
      </c>
      <c r="V24" s="131">
        <f t="shared" si="15"/>
        <v>4.1245253209913575E-2</v>
      </c>
      <c r="W24" s="128">
        <f t="shared" si="15"/>
        <v>8.0534664566079498E-3</v>
      </c>
      <c r="X24" s="77">
        <f t="shared" si="21"/>
        <v>100</v>
      </c>
      <c r="Y24" s="77">
        <f t="shared" si="22"/>
        <v>100</v>
      </c>
      <c r="Z24" s="130"/>
      <c r="AA24" s="131"/>
      <c r="AB24" s="129"/>
      <c r="AC24" s="111">
        <f t="shared" si="23"/>
        <v>100</v>
      </c>
      <c r="AD24" s="77">
        <f t="shared" si="24"/>
        <v>100</v>
      </c>
      <c r="AE24" s="130">
        <f t="shared" si="25"/>
        <v>3.0670142616163167E-2</v>
      </c>
      <c r="AF24" s="131">
        <f t="shared" si="26"/>
        <v>3.9351504246488304E-2</v>
      </c>
      <c r="AG24" s="128">
        <f t="shared" si="26"/>
        <v>7.6836967845304903E-3</v>
      </c>
      <c r="AI24" s="74" t="s">
        <v>38</v>
      </c>
      <c r="AJ24" s="109">
        <v>100</v>
      </c>
      <c r="AK24" s="110">
        <v>100</v>
      </c>
      <c r="AL24" s="130">
        <v>0.12814124012244607</v>
      </c>
      <c r="AM24" s="131">
        <v>0.12692205294783787</v>
      </c>
      <c r="AN24" s="128">
        <v>1.2728499409566083E-2</v>
      </c>
      <c r="AO24" s="77">
        <v>100</v>
      </c>
      <c r="AP24" s="77">
        <v>100</v>
      </c>
      <c r="AQ24" s="130">
        <v>0</v>
      </c>
      <c r="AR24" s="131">
        <v>0</v>
      </c>
      <c r="AS24" s="129">
        <v>0</v>
      </c>
      <c r="AT24" s="111">
        <v>100</v>
      </c>
      <c r="AU24" s="77">
        <v>100</v>
      </c>
      <c r="AV24" s="130">
        <v>0.12337217272104181</v>
      </c>
      <c r="AW24" s="131">
        <v>0.12216901988893274</v>
      </c>
      <c r="AX24" s="128">
        <v>1.2251836945645918E-2</v>
      </c>
    </row>
    <row r="25" spans="1:50">
      <c r="A25" s="74" t="s">
        <v>39</v>
      </c>
      <c r="B25" s="109">
        <f t="shared" si="16"/>
        <v>100</v>
      </c>
      <c r="C25" s="110">
        <f t="shared" si="16"/>
        <v>99.999999999999986</v>
      </c>
      <c r="D25" s="99">
        <f t="shared" si="17"/>
        <v>5.0251256281407038E-2</v>
      </c>
      <c r="E25" s="100">
        <f t="shared" si="17"/>
        <v>5.0831584012303671E-2</v>
      </c>
      <c r="F25" s="98">
        <f t="shared" si="18"/>
        <v>3.1114322564774408E-3</v>
      </c>
      <c r="G25" s="77">
        <f t="shared" si="8"/>
        <v>100</v>
      </c>
      <c r="H25" s="77">
        <f t="shared" si="8"/>
        <v>100</v>
      </c>
      <c r="I25" s="99" t="str">
        <f t="shared" si="9"/>
        <v/>
      </c>
      <c r="J25" s="100" t="str">
        <f t="shared" si="9"/>
        <v/>
      </c>
      <c r="K25" s="97" t="str">
        <f t="shared" si="10"/>
        <v/>
      </c>
      <c r="L25" s="111">
        <f t="shared" si="11"/>
        <v>100</v>
      </c>
      <c r="M25" s="77">
        <f t="shared" si="11"/>
        <v>100</v>
      </c>
      <c r="N25" s="99">
        <f t="shared" si="12"/>
        <v>4.6097111247695145E-2</v>
      </c>
      <c r="O25" s="100">
        <f t="shared" si="12"/>
        <v>4.6404031622936118E-2</v>
      </c>
      <c r="P25" s="98">
        <f t="shared" si="13"/>
        <v>2.8404190746299596E-3</v>
      </c>
      <c r="R25" s="74" t="s">
        <v>39</v>
      </c>
      <c r="S25" s="109">
        <f t="shared" si="19"/>
        <v>100</v>
      </c>
      <c r="T25" s="110">
        <f t="shared" si="20"/>
        <v>99.999999999999986</v>
      </c>
      <c r="U25" s="130">
        <f t="shared" si="14"/>
        <v>4.709576138147567E-2</v>
      </c>
      <c r="V25" s="131">
        <f t="shared" si="15"/>
        <v>3.8888170015014024E-2</v>
      </c>
      <c r="W25" s="128">
        <f t="shared" si="15"/>
        <v>7.0244019757563188E-4</v>
      </c>
      <c r="X25" s="77">
        <f t="shared" si="21"/>
        <v>100</v>
      </c>
      <c r="Y25" s="77">
        <f t="shared" si="22"/>
        <v>100</v>
      </c>
      <c r="Z25" s="130">
        <f t="shared" si="27"/>
        <v>0.20408163265306123</v>
      </c>
      <c r="AA25" s="131">
        <f t="shared" si="28"/>
        <v>0.27599741557651175</v>
      </c>
      <c r="AB25" s="129">
        <f t="shared" si="28"/>
        <v>9.2042968510508919E-3</v>
      </c>
      <c r="AC25" s="111">
        <f t="shared" si="23"/>
        <v>100</v>
      </c>
      <c r="AD25" s="77">
        <f t="shared" si="24"/>
        <v>100</v>
      </c>
      <c r="AE25" s="130">
        <f t="shared" si="25"/>
        <v>5.8309037900874633E-2</v>
      </c>
      <c r="AF25" s="131">
        <f t="shared" si="26"/>
        <v>5.6895510513075447E-2</v>
      </c>
      <c r="AG25" s="128">
        <f t="shared" si="26"/>
        <v>1.3481165281729157E-3</v>
      </c>
      <c r="AI25" s="74" t="s">
        <v>39</v>
      </c>
      <c r="AJ25" s="109">
        <v>100</v>
      </c>
      <c r="AK25" s="110">
        <v>100</v>
      </c>
      <c r="AL25" s="130">
        <v>0.16499381273202254</v>
      </c>
      <c r="AM25" s="131">
        <v>0.18363657111554493</v>
      </c>
      <c r="AN25" s="128">
        <v>1.4407514709110435E-2</v>
      </c>
      <c r="AO25" s="77">
        <v>100</v>
      </c>
      <c r="AP25" s="77">
        <v>100</v>
      </c>
      <c r="AQ25" s="130">
        <v>0</v>
      </c>
      <c r="AR25" s="131">
        <v>0</v>
      </c>
      <c r="AS25" s="129">
        <v>0</v>
      </c>
      <c r="AT25" s="111">
        <v>100</v>
      </c>
      <c r="AU25" s="77">
        <v>100</v>
      </c>
      <c r="AV25" s="130">
        <v>0.15538003366567396</v>
      </c>
      <c r="AW25" s="131">
        <v>0.17227783429872451</v>
      </c>
      <c r="AX25" s="128">
        <v>1.3516345990531583E-2</v>
      </c>
    </row>
    <row r="26" spans="1:50">
      <c r="A26" s="74" t="s">
        <v>40</v>
      </c>
      <c r="B26" s="109">
        <f t="shared" si="16"/>
        <v>100</v>
      </c>
      <c r="C26" s="110">
        <f t="shared" si="16"/>
        <v>99.999999999999986</v>
      </c>
      <c r="D26" s="99">
        <f t="shared" si="17"/>
        <v>0.50632911392405067</v>
      </c>
      <c r="E26" s="100">
        <f t="shared" si="17"/>
        <v>0.49251144044005096</v>
      </c>
      <c r="F26" s="98">
        <f t="shared" si="18"/>
        <v>1.9660038880073335E-2</v>
      </c>
      <c r="G26" s="77">
        <f t="shared" si="8"/>
        <v>100</v>
      </c>
      <c r="H26" s="77">
        <f t="shared" si="8"/>
        <v>100</v>
      </c>
      <c r="I26" s="99">
        <f t="shared" si="9"/>
        <v>0.52910052910052907</v>
      </c>
      <c r="J26" s="100">
        <f t="shared" si="9"/>
        <v>0.53793796098638236</v>
      </c>
      <c r="K26" s="97">
        <f t="shared" si="10"/>
        <v>3.9279197429464632E-2</v>
      </c>
      <c r="L26" s="111">
        <f t="shared" si="11"/>
        <v>100</v>
      </c>
      <c r="M26" s="77">
        <f t="shared" si="11"/>
        <v>100</v>
      </c>
      <c r="N26" s="99">
        <f t="shared" si="12"/>
        <v>0.51072522982635338</v>
      </c>
      <c r="O26" s="100">
        <f t="shared" si="12"/>
        <v>0.5018900730024457</v>
      </c>
      <c r="P26" s="98">
        <f t="shared" si="13"/>
        <v>2.3710555560752012E-2</v>
      </c>
      <c r="R26" s="74" t="s">
        <v>40</v>
      </c>
      <c r="S26" s="109">
        <f t="shared" si="19"/>
        <v>100</v>
      </c>
      <c r="T26" s="110">
        <f t="shared" si="20"/>
        <v>100</v>
      </c>
      <c r="U26" s="130">
        <f t="shared" si="14"/>
        <v>0.12195121951219512</v>
      </c>
      <c r="V26" s="131">
        <f t="shared" si="15"/>
        <v>0.15548701213397118</v>
      </c>
      <c r="W26" s="128">
        <f t="shared" si="15"/>
        <v>5.9188970012812411E-2</v>
      </c>
      <c r="X26" s="77">
        <f t="shared" si="21"/>
        <v>100</v>
      </c>
      <c r="Y26" s="77">
        <f t="shared" si="22"/>
        <v>100</v>
      </c>
      <c r="Z26" s="130"/>
      <c r="AA26" s="131"/>
      <c r="AB26" s="129"/>
      <c r="AC26" s="111">
        <f t="shared" si="23"/>
        <v>100</v>
      </c>
      <c r="AD26" s="77">
        <f t="shared" si="24"/>
        <v>100</v>
      </c>
      <c r="AE26" s="130">
        <f t="shared" si="25"/>
        <v>9.9304865938430978E-2</v>
      </c>
      <c r="AF26" s="131">
        <f t="shared" si="26"/>
        <v>0.12482139093051177</v>
      </c>
      <c r="AG26" s="128">
        <f t="shared" si="26"/>
        <v>4.7515541416268799E-2</v>
      </c>
      <c r="AI26" s="74" t="s">
        <v>40</v>
      </c>
      <c r="AJ26" s="109">
        <v>100</v>
      </c>
      <c r="AK26" s="110">
        <v>100</v>
      </c>
      <c r="AL26" s="130">
        <v>0.42462845010615713</v>
      </c>
      <c r="AM26" s="131">
        <v>0.44933287446624026</v>
      </c>
      <c r="AN26" s="128">
        <v>3.2164475546324393E-2</v>
      </c>
      <c r="AO26" s="77">
        <v>100</v>
      </c>
      <c r="AP26" s="77">
        <v>100</v>
      </c>
      <c r="AQ26" s="130">
        <v>0</v>
      </c>
      <c r="AR26" s="131">
        <v>0</v>
      </c>
      <c r="AS26" s="129">
        <v>0</v>
      </c>
      <c r="AT26" s="111">
        <v>100</v>
      </c>
      <c r="AU26" s="77">
        <v>100</v>
      </c>
      <c r="AV26" s="130">
        <v>0.35682426404995538</v>
      </c>
      <c r="AW26" s="131">
        <v>0.37419252650629803</v>
      </c>
      <c r="AX26" s="128">
        <v>2.678572401969543E-2</v>
      </c>
    </row>
    <row r="27" spans="1:50">
      <c r="A27" s="74" t="s">
        <v>41</v>
      </c>
      <c r="B27" s="109">
        <f t="shared" si="16"/>
        <v>100</v>
      </c>
      <c r="C27" s="110">
        <f t="shared" si="16"/>
        <v>100</v>
      </c>
      <c r="D27" s="99" t="str">
        <f t="shared" si="17"/>
        <v/>
      </c>
      <c r="E27" s="100" t="str">
        <f t="shared" si="17"/>
        <v/>
      </c>
      <c r="F27" s="98" t="str">
        <f t="shared" si="18"/>
        <v/>
      </c>
      <c r="G27" s="77">
        <f t="shared" si="8"/>
        <v>100</v>
      </c>
      <c r="H27" s="77">
        <f t="shared" si="8"/>
        <v>100</v>
      </c>
      <c r="I27" s="99" t="str">
        <f t="shared" si="9"/>
        <v/>
      </c>
      <c r="J27" s="100" t="str">
        <f t="shared" si="9"/>
        <v/>
      </c>
      <c r="K27" s="97" t="str">
        <f t="shared" si="10"/>
        <v/>
      </c>
      <c r="L27" s="111">
        <f t="shared" si="11"/>
        <v>100</v>
      </c>
      <c r="M27" s="77">
        <f t="shared" si="11"/>
        <v>100</v>
      </c>
      <c r="N27" s="99">
        <f t="shared" si="12"/>
        <v>0</v>
      </c>
      <c r="O27" s="100">
        <f t="shared" si="12"/>
        <v>0</v>
      </c>
      <c r="P27" s="98">
        <f t="shared" si="13"/>
        <v>0</v>
      </c>
      <c r="R27" s="74" t="s">
        <v>41</v>
      </c>
      <c r="S27" s="109">
        <f t="shared" si="19"/>
        <v>100</v>
      </c>
      <c r="T27" s="110">
        <f t="shared" si="20"/>
        <v>100</v>
      </c>
      <c r="U27" s="130"/>
      <c r="V27" s="131"/>
      <c r="W27" s="128"/>
      <c r="X27" s="77">
        <f t="shared" si="21"/>
        <v>100</v>
      </c>
      <c r="Y27" s="77">
        <f t="shared" si="22"/>
        <v>100</v>
      </c>
      <c r="Z27" s="130"/>
      <c r="AA27" s="131"/>
      <c r="AB27" s="129"/>
      <c r="AC27" s="111">
        <f t="shared" si="23"/>
        <v>100</v>
      </c>
      <c r="AD27" s="77">
        <f t="shared" si="24"/>
        <v>100</v>
      </c>
      <c r="AE27" s="130"/>
      <c r="AF27" s="131"/>
      <c r="AG27" s="128"/>
      <c r="AI27" s="74" t="s">
        <v>41</v>
      </c>
      <c r="AJ27" s="109">
        <v>100</v>
      </c>
      <c r="AK27" s="110">
        <v>100</v>
      </c>
      <c r="AL27" s="130">
        <v>0</v>
      </c>
      <c r="AM27" s="131">
        <v>0</v>
      </c>
      <c r="AN27" s="128">
        <v>0</v>
      </c>
      <c r="AO27" s="77">
        <v>100</v>
      </c>
      <c r="AP27" s="77">
        <v>100</v>
      </c>
      <c r="AQ27" s="130">
        <v>1.8181818181818181</v>
      </c>
      <c r="AR27" s="131">
        <v>1.894105615475979</v>
      </c>
      <c r="AS27" s="129">
        <v>1.8268923376792714E-2</v>
      </c>
      <c r="AT27" s="111">
        <v>100</v>
      </c>
      <c r="AU27" s="77">
        <v>100</v>
      </c>
      <c r="AV27" s="130">
        <v>0.79155672823218992</v>
      </c>
      <c r="AW27" s="131">
        <v>0.9497477462602878</v>
      </c>
      <c r="AX27" s="128">
        <v>9.1604547613099094E-3</v>
      </c>
    </row>
    <row r="28" spans="1:50" ht="15.75" thickBot="1">
      <c r="A28" s="74" t="s">
        <v>42</v>
      </c>
      <c r="B28" s="109">
        <f t="shared" si="16"/>
        <v>100</v>
      </c>
      <c r="C28" s="110">
        <f t="shared" si="16"/>
        <v>100</v>
      </c>
      <c r="D28" s="99" t="str">
        <f t="shared" si="17"/>
        <v/>
      </c>
      <c r="E28" s="100" t="str">
        <f t="shared" si="17"/>
        <v/>
      </c>
      <c r="F28" s="98" t="str">
        <f t="shared" si="18"/>
        <v/>
      </c>
      <c r="G28" s="77">
        <f t="shared" si="8"/>
        <v>100</v>
      </c>
      <c r="H28" s="77">
        <f t="shared" si="8"/>
        <v>100</v>
      </c>
      <c r="I28" s="99">
        <f t="shared" si="9"/>
        <v>6.5420560747663554</v>
      </c>
      <c r="J28" s="100">
        <f t="shared" si="9"/>
        <v>12.184717717280403</v>
      </c>
      <c r="K28" s="97">
        <f t="shared" si="10"/>
        <v>4.3554949149691748E-3</v>
      </c>
      <c r="L28" s="111">
        <f t="shared" si="11"/>
        <v>100</v>
      </c>
      <c r="M28" s="77">
        <f t="shared" si="11"/>
        <v>100</v>
      </c>
      <c r="N28" s="99">
        <f t="shared" si="12"/>
        <v>6.0344827586206895</v>
      </c>
      <c r="O28" s="100">
        <f t="shared" si="12"/>
        <v>11.984886688121152</v>
      </c>
      <c r="P28" s="98">
        <f t="shared" si="13"/>
        <v>4.2840642054893961E-3</v>
      </c>
      <c r="R28" s="74" t="s">
        <v>42</v>
      </c>
      <c r="S28" s="109">
        <f t="shared" si="19"/>
        <v>100</v>
      </c>
      <c r="T28" s="110">
        <f t="shared" si="20"/>
        <v>100</v>
      </c>
      <c r="U28" s="130"/>
      <c r="V28" s="131"/>
      <c r="W28" s="128"/>
      <c r="X28" s="77">
        <f t="shared" si="21"/>
        <v>100</v>
      </c>
      <c r="Y28" s="77">
        <f t="shared" si="22"/>
        <v>100</v>
      </c>
      <c r="Z28" s="130">
        <f t="shared" si="27"/>
        <v>1.075268817204301</v>
      </c>
      <c r="AA28" s="131">
        <f t="shared" si="28"/>
        <v>6.2818968351500386</v>
      </c>
      <c r="AB28" s="129">
        <f t="shared" si="28"/>
        <v>1.3878880005810663E-3</v>
      </c>
      <c r="AC28" s="111">
        <f t="shared" si="23"/>
        <v>100</v>
      </c>
      <c r="AD28" s="77">
        <f t="shared" si="24"/>
        <v>100</v>
      </c>
      <c r="AE28" s="130">
        <f t="shared" si="25"/>
        <v>0.95238095238095233</v>
      </c>
      <c r="AF28" s="131">
        <f t="shared" si="26"/>
        <v>6.0776566417381925</v>
      </c>
      <c r="AG28" s="128">
        <f t="shared" si="26"/>
        <v>1.3427642869781053E-3</v>
      </c>
      <c r="AI28" s="74" t="s">
        <v>42</v>
      </c>
      <c r="AJ28" s="109">
        <v>100</v>
      </c>
      <c r="AK28" s="110">
        <v>100</v>
      </c>
      <c r="AL28" s="130">
        <v>0</v>
      </c>
      <c r="AM28" s="131">
        <v>0</v>
      </c>
      <c r="AN28" s="128">
        <v>0</v>
      </c>
      <c r="AO28" s="77">
        <v>100</v>
      </c>
      <c r="AP28" s="77">
        <v>100</v>
      </c>
      <c r="AQ28" s="130">
        <v>1.4925373134328359</v>
      </c>
      <c r="AR28" s="131">
        <v>0.44200183933085169</v>
      </c>
      <c r="AS28" s="129">
        <v>2.7256135030206806E-4</v>
      </c>
      <c r="AT28" s="111">
        <v>100</v>
      </c>
      <c r="AU28" s="77">
        <v>100</v>
      </c>
      <c r="AV28" s="130">
        <v>1.2987012987012987</v>
      </c>
      <c r="AW28" s="131">
        <v>0.42507047948075188</v>
      </c>
      <c r="AX28" s="128">
        <v>2.6212059215911592E-4</v>
      </c>
    </row>
    <row r="29" spans="1:50" ht="15.75" thickBot="1">
      <c r="A29" s="81" t="s">
        <v>3</v>
      </c>
      <c r="B29" s="113">
        <f t="shared" si="16"/>
        <v>100</v>
      </c>
      <c r="C29" s="114">
        <f t="shared" si="16"/>
        <v>100</v>
      </c>
      <c r="D29" s="101">
        <f t="shared" si="17"/>
        <v>2.1342981716178995E-2</v>
      </c>
      <c r="E29" s="102">
        <f t="shared" si="17"/>
        <v>7.3776586744839251E-2</v>
      </c>
      <c r="F29" s="104">
        <f t="shared" si="18"/>
        <v>7.5176758032580084E-3</v>
      </c>
      <c r="G29" s="84">
        <f t="shared" si="8"/>
        <v>100</v>
      </c>
      <c r="H29" s="84">
        <f t="shared" si="8"/>
        <v>100</v>
      </c>
      <c r="I29" s="101">
        <f t="shared" si="9"/>
        <v>0.13518080432578575</v>
      </c>
      <c r="J29" s="102">
        <f t="shared" si="9"/>
        <v>9.6867245880808301</v>
      </c>
      <c r="K29" s="103">
        <f t="shared" si="10"/>
        <v>4.5850513431355787E-3</v>
      </c>
      <c r="L29" s="115">
        <f t="shared" si="11"/>
        <v>100</v>
      </c>
      <c r="M29" s="84">
        <f t="shared" si="11"/>
        <v>100</v>
      </c>
      <c r="N29" s="101">
        <f t="shared" si="12"/>
        <v>2.7801478271706724E-2</v>
      </c>
      <c r="O29" s="102">
        <f t="shared" si="12"/>
        <v>4.0875293004294715</v>
      </c>
      <c r="P29" s="104">
        <f t="shared" si="13"/>
        <v>6.2931992552314898E-3</v>
      </c>
      <c r="R29" s="81" t="s">
        <v>3</v>
      </c>
      <c r="S29" s="113">
        <f t="shared" si="19"/>
        <v>100</v>
      </c>
      <c r="T29" s="114">
        <f t="shared" si="20"/>
        <v>100</v>
      </c>
      <c r="U29" s="132">
        <f t="shared" si="14"/>
        <v>1.6795745077913597E-2</v>
      </c>
      <c r="V29" s="133">
        <f t="shared" si="15"/>
        <v>3.8499332848194609E-2</v>
      </c>
      <c r="W29" s="134">
        <f t="shared" si="15"/>
        <v>8.0203916413946579E-3</v>
      </c>
      <c r="X29" s="84">
        <f t="shared" si="21"/>
        <v>100</v>
      </c>
      <c r="Y29" s="84">
        <f t="shared" si="22"/>
        <v>100</v>
      </c>
      <c r="Z29" s="132">
        <f t="shared" si="27"/>
        <v>5.2155771905424197E-2</v>
      </c>
      <c r="AA29" s="133">
        <f t="shared" si="28"/>
        <v>4.8063618103929926</v>
      </c>
      <c r="AB29" s="135">
        <f t="shared" si="28"/>
        <v>2.8325833308752708E-3</v>
      </c>
      <c r="AC29" s="115">
        <f t="shared" si="23"/>
        <v>100</v>
      </c>
      <c r="AD29" s="84">
        <f t="shared" si="24"/>
        <v>100</v>
      </c>
      <c r="AE29" s="132">
        <f t="shared" si="25"/>
        <v>1.8596907599936239E-2</v>
      </c>
      <c r="AF29" s="133">
        <f t="shared" si="26"/>
        <v>1.7280474103245995</v>
      </c>
      <c r="AG29" s="134">
        <f t="shared" si="26"/>
        <v>6.1820308248578563E-3</v>
      </c>
      <c r="AI29" s="81" t="s">
        <v>3</v>
      </c>
      <c r="AJ29" s="113">
        <v>100</v>
      </c>
      <c r="AK29" s="114">
        <v>100</v>
      </c>
      <c r="AL29" s="132">
        <v>6.2184387430176583E-2</v>
      </c>
      <c r="AM29" s="133">
        <v>0.13804324485830027</v>
      </c>
      <c r="AN29" s="134">
        <v>1.5738929038647657E-2</v>
      </c>
      <c r="AO29" s="84">
        <v>100</v>
      </c>
      <c r="AP29" s="84">
        <v>100</v>
      </c>
      <c r="AQ29" s="132">
        <v>0.14996250937265684</v>
      </c>
      <c r="AR29" s="133">
        <v>0.57840654913593381</v>
      </c>
      <c r="AS29" s="135">
        <v>4.4493396526518597E-3</v>
      </c>
      <c r="AT29" s="115">
        <v>100</v>
      </c>
      <c r="AU29" s="84">
        <v>100</v>
      </c>
      <c r="AV29" s="132">
        <v>6.5794884447734195E-2</v>
      </c>
      <c r="AW29" s="133">
        <v>0.25260548839179847</v>
      </c>
      <c r="AX29" s="134">
        <v>1.2801898009794647E-2</v>
      </c>
    </row>
    <row r="30" spans="1:50">
      <c r="R30" s="93"/>
      <c r="S30" s="94"/>
      <c r="T30" s="94"/>
    </row>
    <row r="32" spans="1:50" ht="15" customHeight="1"/>
  </sheetData>
  <mergeCells count="42">
    <mergeCell ref="R18:AG18"/>
    <mergeCell ref="AI18:AX18"/>
    <mergeCell ref="AO5:AP5"/>
    <mergeCell ref="AQ5:AR5"/>
    <mergeCell ref="AS5:AS6"/>
    <mergeCell ref="AT5:AU5"/>
    <mergeCell ref="AV5:AW5"/>
    <mergeCell ref="AX5:AX6"/>
    <mergeCell ref="R4:R6"/>
    <mergeCell ref="AJ5:AK5"/>
    <mergeCell ref="AL5:AM5"/>
    <mergeCell ref="AN5:AN6"/>
    <mergeCell ref="AO4:AS4"/>
    <mergeCell ref="AT4:AX4"/>
    <mergeCell ref="S5:T5"/>
    <mergeCell ref="U5:V5"/>
    <mergeCell ref="AE5:AF5"/>
    <mergeCell ref="S4:W4"/>
    <mergeCell ref="X4:AB4"/>
    <mergeCell ref="AC4:AG4"/>
    <mergeCell ref="AI4:AI6"/>
    <mergeCell ref="W5:W6"/>
    <mergeCell ref="X5:Y5"/>
    <mergeCell ref="Z5:AA5"/>
    <mergeCell ref="AB5:AB6"/>
    <mergeCell ref="AC5:AD5"/>
    <mergeCell ref="A18:P18"/>
    <mergeCell ref="AJ4:AN4"/>
    <mergeCell ref="AG5:AG6"/>
    <mergeCell ref="A4:A6"/>
    <mergeCell ref="B4:F4"/>
    <mergeCell ref="G4:K4"/>
    <mergeCell ref="L4:P4"/>
    <mergeCell ref="B5:C5"/>
    <mergeCell ref="D5:E5"/>
    <mergeCell ref="F5:F6"/>
    <mergeCell ref="G5:H5"/>
    <mergeCell ref="I5:J5"/>
    <mergeCell ref="K5:K6"/>
    <mergeCell ref="L5:M5"/>
    <mergeCell ref="N5:O5"/>
    <mergeCell ref="P5:P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eht17">
    <tabColor theme="9" tint="0.39997558519241921"/>
  </sheetPr>
  <dimension ref="A1:AO161"/>
  <sheetViews>
    <sheetView workbookViewId="0">
      <selection activeCell="A7" sqref="A7:I16"/>
    </sheetView>
  </sheetViews>
  <sheetFormatPr defaultRowHeight="15"/>
  <cols>
    <col min="15" max="15" width="10.85546875" customWidth="1"/>
    <col min="16" max="16" width="6" bestFit="1" customWidth="1"/>
    <col min="17" max="17" width="8.140625" customWidth="1"/>
    <col min="20" max="20" width="5.28515625" customWidth="1"/>
    <col min="21" max="21" width="9.140625" customWidth="1"/>
    <col min="22" max="22" width="7.5703125" bestFit="1" customWidth="1"/>
    <col min="24" max="24" width="6" bestFit="1" customWidth="1"/>
    <col min="25" max="25" width="9" customWidth="1"/>
    <col min="26" max="26" width="7.5703125" bestFit="1" customWidth="1"/>
  </cols>
  <sheetData>
    <row r="1" spans="1:41">
      <c r="A1" t="s">
        <v>203</v>
      </c>
      <c r="O1" t="s">
        <v>160</v>
      </c>
      <c r="AC1" t="s">
        <v>161</v>
      </c>
    </row>
    <row r="2" spans="1:41" s="200" customFormat="1" ht="15.75" customHeight="1">
      <c r="A2" s="1" t="s">
        <v>182</v>
      </c>
      <c r="O2" s="1" t="s">
        <v>125</v>
      </c>
      <c r="AC2" s="1" t="s">
        <v>126</v>
      </c>
    </row>
    <row r="3" spans="1:41" ht="15.75" thickBot="1"/>
    <row r="4" spans="1:41" ht="15.75" customHeight="1">
      <c r="A4" s="304" t="s">
        <v>29</v>
      </c>
      <c r="B4" s="307" t="s">
        <v>1</v>
      </c>
      <c r="C4" s="307"/>
      <c r="D4" s="307"/>
      <c r="E4" s="307"/>
      <c r="F4" s="307" t="s">
        <v>2</v>
      </c>
      <c r="G4" s="307"/>
      <c r="H4" s="307"/>
      <c r="I4" s="307"/>
      <c r="J4" s="307" t="s">
        <v>3</v>
      </c>
      <c r="K4" s="307"/>
      <c r="L4" s="307"/>
      <c r="M4" s="308"/>
      <c r="O4" s="304" t="s">
        <v>29</v>
      </c>
      <c r="P4" s="307" t="s">
        <v>1</v>
      </c>
      <c r="Q4" s="307"/>
      <c r="R4" s="307"/>
      <c r="S4" s="307"/>
      <c r="T4" s="307" t="s">
        <v>2</v>
      </c>
      <c r="U4" s="307"/>
      <c r="V4" s="307"/>
      <c r="W4" s="307"/>
      <c r="X4" s="307" t="s">
        <v>3</v>
      </c>
      <c r="Y4" s="307"/>
      <c r="Z4" s="307"/>
      <c r="AA4" s="308"/>
      <c r="AC4" s="334" t="s">
        <v>29</v>
      </c>
      <c r="AD4" s="337" t="s">
        <v>1</v>
      </c>
      <c r="AE4" s="318"/>
      <c r="AF4" s="318"/>
      <c r="AG4" s="338"/>
      <c r="AH4" s="337" t="s">
        <v>2</v>
      </c>
      <c r="AI4" s="318"/>
      <c r="AJ4" s="318"/>
      <c r="AK4" s="338"/>
      <c r="AL4" s="337" t="s">
        <v>3</v>
      </c>
      <c r="AM4" s="318"/>
      <c r="AN4" s="318"/>
      <c r="AO4" s="319"/>
    </row>
    <row r="5" spans="1:41" ht="43.5" customHeight="1">
      <c r="A5" s="305"/>
      <c r="B5" s="309" t="s">
        <v>70</v>
      </c>
      <c r="C5" s="310"/>
      <c r="D5" s="309" t="s">
        <v>71</v>
      </c>
      <c r="E5" s="310"/>
      <c r="F5" s="309" t="s">
        <v>70</v>
      </c>
      <c r="G5" s="310"/>
      <c r="H5" s="309" t="s">
        <v>71</v>
      </c>
      <c r="I5" s="310"/>
      <c r="J5" s="309" t="s">
        <v>70</v>
      </c>
      <c r="K5" s="310"/>
      <c r="L5" s="309" t="s">
        <v>71</v>
      </c>
      <c r="M5" s="310"/>
      <c r="O5" s="305"/>
      <c r="P5" s="309" t="s">
        <v>70</v>
      </c>
      <c r="Q5" s="310"/>
      <c r="R5" s="309" t="s">
        <v>71</v>
      </c>
      <c r="S5" s="310"/>
      <c r="T5" s="309" t="s">
        <v>70</v>
      </c>
      <c r="U5" s="310"/>
      <c r="V5" s="309" t="s">
        <v>71</v>
      </c>
      <c r="W5" s="310"/>
      <c r="X5" s="309" t="s">
        <v>70</v>
      </c>
      <c r="Y5" s="310"/>
      <c r="Z5" s="309" t="s">
        <v>71</v>
      </c>
      <c r="AA5" s="310"/>
      <c r="AC5" s="335"/>
      <c r="AD5" s="309" t="s">
        <v>70</v>
      </c>
      <c r="AE5" s="310"/>
      <c r="AF5" s="309" t="s">
        <v>71</v>
      </c>
      <c r="AG5" s="310"/>
      <c r="AH5" s="309" t="s">
        <v>70</v>
      </c>
      <c r="AI5" s="310"/>
      <c r="AJ5" s="309" t="s">
        <v>71</v>
      </c>
      <c r="AK5" s="310"/>
      <c r="AL5" s="309" t="s">
        <v>70</v>
      </c>
      <c r="AM5" s="310"/>
      <c r="AN5" s="309" t="s">
        <v>71</v>
      </c>
      <c r="AO5" s="310"/>
    </row>
    <row r="6" spans="1:41" ht="44.25" customHeight="1" thickBot="1">
      <c r="A6" s="306"/>
      <c r="B6" s="69" t="s">
        <v>31</v>
      </c>
      <c r="C6" s="69" t="s">
        <v>32</v>
      </c>
      <c r="D6" s="70" t="s">
        <v>8</v>
      </c>
      <c r="E6" s="71" t="s">
        <v>9</v>
      </c>
      <c r="F6" s="69" t="s">
        <v>31</v>
      </c>
      <c r="G6" s="69" t="s">
        <v>32</v>
      </c>
      <c r="H6" s="70" t="s">
        <v>8</v>
      </c>
      <c r="I6" s="71" t="s">
        <v>9</v>
      </c>
      <c r="J6" s="69" t="s">
        <v>31</v>
      </c>
      <c r="K6" s="69" t="s">
        <v>32</v>
      </c>
      <c r="L6" s="70" t="s">
        <v>8</v>
      </c>
      <c r="M6" s="73" t="s">
        <v>9</v>
      </c>
      <c r="O6" s="306"/>
      <c r="P6" s="69" t="s">
        <v>31</v>
      </c>
      <c r="Q6" s="69" t="s">
        <v>32</v>
      </c>
      <c r="R6" s="70" t="s">
        <v>8</v>
      </c>
      <c r="S6" s="71" t="s">
        <v>9</v>
      </c>
      <c r="T6" s="69" t="s">
        <v>31</v>
      </c>
      <c r="U6" s="69" t="s">
        <v>32</v>
      </c>
      <c r="V6" s="70" t="s">
        <v>8</v>
      </c>
      <c r="W6" s="71" t="s">
        <v>9</v>
      </c>
      <c r="X6" s="69" t="s">
        <v>31</v>
      </c>
      <c r="Y6" s="69" t="s">
        <v>32</v>
      </c>
      <c r="Z6" s="70" t="s">
        <v>8</v>
      </c>
      <c r="AA6" s="73" t="s">
        <v>9</v>
      </c>
      <c r="AC6" s="336"/>
      <c r="AD6" s="69" t="s">
        <v>31</v>
      </c>
      <c r="AE6" s="69" t="s">
        <v>32</v>
      </c>
      <c r="AF6" s="70" t="s">
        <v>8</v>
      </c>
      <c r="AG6" s="71" t="s">
        <v>9</v>
      </c>
      <c r="AH6" s="69" t="s">
        <v>31</v>
      </c>
      <c r="AI6" s="69" t="s">
        <v>32</v>
      </c>
      <c r="AJ6" s="70" t="s">
        <v>8</v>
      </c>
      <c r="AK6" s="71" t="s">
        <v>9</v>
      </c>
      <c r="AL6" s="69" t="s">
        <v>31</v>
      </c>
      <c r="AM6" s="69" t="s">
        <v>32</v>
      </c>
      <c r="AN6" s="70" t="s">
        <v>8</v>
      </c>
      <c r="AO6" s="73" t="s">
        <v>9</v>
      </c>
    </row>
    <row r="7" spans="1:41" ht="15.75" customHeight="1">
      <c r="A7" s="74" t="s">
        <v>33</v>
      </c>
      <c r="B7" s="75">
        <v>45</v>
      </c>
      <c r="C7" s="76">
        <v>16.300125363547643</v>
      </c>
      <c r="D7" s="77">
        <v>8.3859353296398531</v>
      </c>
      <c r="E7" s="77">
        <v>279.18703740223384</v>
      </c>
      <c r="F7" s="75"/>
      <c r="G7" s="76"/>
      <c r="H7" s="77"/>
      <c r="I7" s="77"/>
      <c r="J7" s="75">
        <f>B7+F7</f>
        <v>45</v>
      </c>
      <c r="K7" s="76">
        <f t="shared" ref="K7:M7" si="0">C7+G7</f>
        <v>16.300125363547643</v>
      </c>
      <c r="L7" s="77">
        <f t="shared" si="0"/>
        <v>8.3859353296398531</v>
      </c>
      <c r="M7" s="78">
        <f t="shared" si="0"/>
        <v>279.18703740223384</v>
      </c>
      <c r="O7" s="74" t="s">
        <v>33</v>
      </c>
      <c r="P7" s="75">
        <v>84</v>
      </c>
      <c r="Q7" s="76">
        <v>27.962814370899881</v>
      </c>
      <c r="R7" s="77">
        <v>50.527255115951448</v>
      </c>
      <c r="S7" s="77">
        <v>1224.7930712763041</v>
      </c>
      <c r="T7" s="75">
        <v>2</v>
      </c>
      <c r="U7" s="76">
        <v>0.31</v>
      </c>
      <c r="V7" s="77">
        <v>0.5</v>
      </c>
      <c r="W7" s="77">
        <v>16</v>
      </c>
      <c r="X7" s="75">
        <v>86</v>
      </c>
      <c r="Y7" s="76">
        <v>28.27281437089988</v>
      </c>
      <c r="Z7" s="77">
        <v>51.027255115951448</v>
      </c>
      <c r="AA7" s="78">
        <v>1240.7930712763041</v>
      </c>
      <c r="AC7" s="74" t="s">
        <v>33</v>
      </c>
      <c r="AD7" s="75">
        <v>93</v>
      </c>
      <c r="AE7" s="76">
        <v>27.2698</v>
      </c>
      <c r="AF7" s="77">
        <v>34.321280000000002</v>
      </c>
      <c r="AG7" s="77">
        <v>759.95060000000001</v>
      </c>
      <c r="AH7" s="75">
        <v>4</v>
      </c>
      <c r="AI7" s="76">
        <v>1.66</v>
      </c>
      <c r="AJ7" s="77">
        <v>2</v>
      </c>
      <c r="AK7" s="77">
        <v>100</v>
      </c>
      <c r="AL7" s="75">
        <v>97</v>
      </c>
      <c r="AM7" s="76">
        <v>28.9298</v>
      </c>
      <c r="AN7" s="77">
        <v>36.321280000000002</v>
      </c>
      <c r="AO7" s="78">
        <v>859.95060000000001</v>
      </c>
    </row>
    <row r="8" spans="1:41">
      <c r="A8" s="74" t="s">
        <v>34</v>
      </c>
      <c r="B8" s="79">
        <v>68</v>
      </c>
      <c r="C8" s="80">
        <v>51.786452851581586</v>
      </c>
      <c r="D8" s="77">
        <v>27.614942295246518</v>
      </c>
      <c r="E8" s="77">
        <v>1365.4174488098081</v>
      </c>
      <c r="F8" s="79">
        <v>7</v>
      </c>
      <c r="G8" s="80">
        <v>5.9562300659836058</v>
      </c>
      <c r="H8" s="77">
        <v>3.4102480650071834</v>
      </c>
      <c r="I8" s="77">
        <v>152.75718788190648</v>
      </c>
      <c r="J8" s="79">
        <f t="shared" ref="J8:J16" si="1">B8+F8</f>
        <v>75</v>
      </c>
      <c r="K8" s="80">
        <f t="shared" ref="K8:K16" si="2">C8+G8</f>
        <v>57.74268291756519</v>
      </c>
      <c r="L8" s="77">
        <f t="shared" ref="L8:L16" si="3">D8+H8</f>
        <v>31.025190360253703</v>
      </c>
      <c r="M8" s="78">
        <f t="shared" ref="M8:M16" si="4">E8+I8</f>
        <v>1518.1746366917146</v>
      </c>
      <c r="O8" s="74" t="s">
        <v>34</v>
      </c>
      <c r="P8" s="79">
        <v>113</v>
      </c>
      <c r="Q8" s="80">
        <v>82.444169347260228</v>
      </c>
      <c r="R8" s="77">
        <v>64.325759774161256</v>
      </c>
      <c r="S8" s="77">
        <v>1840.625422433985</v>
      </c>
      <c r="T8" s="79">
        <v>2</v>
      </c>
      <c r="U8" s="80">
        <v>1.498878842676328</v>
      </c>
      <c r="V8" s="77">
        <v>0.438137432188066</v>
      </c>
      <c r="W8" s="77">
        <v>15.461663652802899</v>
      </c>
      <c r="X8" s="79">
        <v>115</v>
      </c>
      <c r="Y8" s="80">
        <v>83.943048189936562</v>
      </c>
      <c r="Z8" s="77">
        <v>64.763897206349327</v>
      </c>
      <c r="AA8" s="78">
        <v>1856.0870860867878</v>
      </c>
      <c r="AC8" s="74" t="s">
        <v>34</v>
      </c>
      <c r="AD8" s="79">
        <v>162</v>
      </c>
      <c r="AE8" s="80">
        <v>116.8763</v>
      </c>
      <c r="AF8" s="77">
        <v>95.772220000000004</v>
      </c>
      <c r="AG8" s="77">
        <v>2151.1109999999999</v>
      </c>
      <c r="AH8" s="79">
        <v>7</v>
      </c>
      <c r="AI8" s="80">
        <v>4.26</v>
      </c>
      <c r="AJ8" s="77">
        <v>6.14</v>
      </c>
      <c r="AK8" s="77">
        <v>133.9</v>
      </c>
      <c r="AL8" s="79">
        <v>169</v>
      </c>
      <c r="AM8" s="80">
        <v>121.13630000000001</v>
      </c>
      <c r="AN8" s="77">
        <v>101.91222</v>
      </c>
      <c r="AO8" s="78">
        <v>2285.011</v>
      </c>
    </row>
    <row r="9" spans="1:41" ht="15.75" customHeight="1">
      <c r="A9" s="74" t="s">
        <v>35</v>
      </c>
      <c r="B9" s="79">
        <v>168</v>
      </c>
      <c r="C9" s="80">
        <v>248.85982323472868</v>
      </c>
      <c r="D9" s="77">
        <v>126.10094925653041</v>
      </c>
      <c r="E9" s="77">
        <v>4481.0831880801397</v>
      </c>
      <c r="F9" s="79">
        <v>15</v>
      </c>
      <c r="G9" s="80">
        <v>21.632063371128943</v>
      </c>
      <c r="H9" s="77">
        <v>13.759543166166212</v>
      </c>
      <c r="I9" s="77">
        <v>775.28030744409091</v>
      </c>
      <c r="J9" s="79">
        <f t="shared" si="1"/>
        <v>183</v>
      </c>
      <c r="K9" s="80">
        <f t="shared" si="2"/>
        <v>270.49188660585764</v>
      </c>
      <c r="L9" s="77">
        <f t="shared" si="3"/>
        <v>139.86049242269664</v>
      </c>
      <c r="M9" s="78">
        <f t="shared" si="4"/>
        <v>5256.3634955242305</v>
      </c>
      <c r="O9" s="74" t="s">
        <v>35</v>
      </c>
      <c r="P9" s="79">
        <v>309</v>
      </c>
      <c r="Q9" s="80">
        <v>459.9559059140492</v>
      </c>
      <c r="R9" s="77">
        <v>276.78793427399569</v>
      </c>
      <c r="S9" s="77">
        <v>7344.8171040287634</v>
      </c>
      <c r="T9" s="79">
        <v>6</v>
      </c>
      <c r="U9" s="80">
        <v>8.9997064262598343</v>
      </c>
      <c r="V9" s="77">
        <v>3.941278317152106</v>
      </c>
      <c r="W9" s="77">
        <v>102.5608414239483</v>
      </c>
      <c r="X9" s="79">
        <v>315</v>
      </c>
      <c r="Y9" s="80">
        <v>468.95561234030902</v>
      </c>
      <c r="Z9" s="77">
        <v>280.72921259114781</v>
      </c>
      <c r="AA9" s="78">
        <v>7447.3779454527121</v>
      </c>
      <c r="AC9" s="74" t="s">
        <v>35</v>
      </c>
      <c r="AD9" s="79">
        <v>398</v>
      </c>
      <c r="AE9" s="80">
        <v>588.39959999999996</v>
      </c>
      <c r="AF9" s="77">
        <v>393.27814000000001</v>
      </c>
      <c r="AG9" s="77">
        <v>7687.4233000000004</v>
      </c>
      <c r="AH9" s="79">
        <v>10</v>
      </c>
      <c r="AI9" s="80">
        <v>15.587400000000001</v>
      </c>
      <c r="AJ9" s="77">
        <v>10.89967</v>
      </c>
      <c r="AK9" s="77">
        <v>320.14049999999997</v>
      </c>
      <c r="AL9" s="79">
        <v>408</v>
      </c>
      <c r="AM9" s="80">
        <v>603.98699999999997</v>
      </c>
      <c r="AN9" s="77">
        <v>404.17781000000002</v>
      </c>
      <c r="AO9" s="78">
        <v>8007.5637999999999</v>
      </c>
    </row>
    <row r="10" spans="1:41">
      <c r="A10" s="74" t="s">
        <v>36</v>
      </c>
      <c r="B10" s="79">
        <v>757</v>
      </c>
      <c r="C10" s="80">
        <v>2655.40754805488</v>
      </c>
      <c r="D10" s="77">
        <v>910.70869598756724</v>
      </c>
      <c r="E10" s="77">
        <v>33535.520524856911</v>
      </c>
      <c r="F10" s="79">
        <v>45</v>
      </c>
      <c r="G10" s="80">
        <v>152.27833333333334</v>
      </c>
      <c r="H10" s="77">
        <v>60.994999999999997</v>
      </c>
      <c r="I10" s="77">
        <v>2299.166666666667</v>
      </c>
      <c r="J10" s="79">
        <f t="shared" si="1"/>
        <v>802</v>
      </c>
      <c r="K10" s="80">
        <f t="shared" si="2"/>
        <v>2807.6858813882131</v>
      </c>
      <c r="L10" s="77">
        <f t="shared" si="3"/>
        <v>971.70369598756724</v>
      </c>
      <c r="M10" s="78">
        <f t="shared" si="4"/>
        <v>35834.687191523575</v>
      </c>
      <c r="O10" s="74" t="s">
        <v>36</v>
      </c>
      <c r="P10" s="79">
        <v>1050</v>
      </c>
      <c r="Q10" s="80">
        <v>3688.412093170366</v>
      </c>
      <c r="R10" s="77">
        <v>1531.0230417377511</v>
      </c>
      <c r="S10" s="77">
        <v>39010.463712924808</v>
      </c>
      <c r="T10" s="79">
        <v>39</v>
      </c>
      <c r="U10" s="80">
        <v>133.94896925694911</v>
      </c>
      <c r="V10" s="77">
        <v>71.876812394626413</v>
      </c>
      <c r="W10" s="77">
        <v>2199.7378984164329</v>
      </c>
      <c r="X10" s="79">
        <v>1089</v>
      </c>
      <c r="Y10" s="80">
        <v>3822.3610624273151</v>
      </c>
      <c r="Z10" s="77">
        <v>1602.8998541323774</v>
      </c>
      <c r="AA10" s="78">
        <v>41210.201611341239</v>
      </c>
      <c r="AC10" s="74" t="s">
        <v>36</v>
      </c>
      <c r="AD10" s="79">
        <v>1283</v>
      </c>
      <c r="AE10" s="80">
        <v>4375.7057000000004</v>
      </c>
      <c r="AF10" s="77">
        <v>2204.3143</v>
      </c>
      <c r="AG10" s="77">
        <v>41064.2143</v>
      </c>
      <c r="AH10" s="79">
        <v>36</v>
      </c>
      <c r="AI10" s="80">
        <v>120.71639999999999</v>
      </c>
      <c r="AJ10" s="77">
        <v>58.439900000000002</v>
      </c>
      <c r="AK10" s="77">
        <v>1651.3276000000001</v>
      </c>
      <c r="AL10" s="79">
        <v>1319</v>
      </c>
      <c r="AM10" s="80">
        <v>4496.4221000000007</v>
      </c>
      <c r="AN10" s="77">
        <v>2262.7541999999999</v>
      </c>
      <c r="AO10" s="78">
        <v>42715.541899999997</v>
      </c>
    </row>
    <row r="11" spans="1:41" ht="15.75" customHeight="1">
      <c r="A11" s="74" t="s">
        <v>37</v>
      </c>
      <c r="B11" s="79">
        <v>974</v>
      </c>
      <c r="C11" s="80">
        <v>7228.5451045672116</v>
      </c>
      <c r="D11" s="77">
        <v>1929.1786234822569</v>
      </c>
      <c r="E11" s="77">
        <v>62695.725331072819</v>
      </c>
      <c r="F11" s="79">
        <v>74</v>
      </c>
      <c r="G11" s="80">
        <v>543.75659850411296</v>
      </c>
      <c r="H11" s="77">
        <v>160.23918273818146</v>
      </c>
      <c r="I11" s="77">
        <v>5341.567606072058</v>
      </c>
      <c r="J11" s="79">
        <f t="shared" si="1"/>
        <v>1048</v>
      </c>
      <c r="K11" s="80">
        <f t="shared" si="2"/>
        <v>7772.3017030713245</v>
      </c>
      <c r="L11" s="77">
        <f t="shared" si="3"/>
        <v>2089.4178062204383</v>
      </c>
      <c r="M11" s="78">
        <f t="shared" si="4"/>
        <v>68037.29293714487</v>
      </c>
      <c r="O11" s="74" t="s">
        <v>37</v>
      </c>
      <c r="P11" s="79">
        <v>1486</v>
      </c>
      <c r="Q11" s="80">
        <v>10916.82324375692</v>
      </c>
      <c r="R11" s="77">
        <v>3666.5748259301881</v>
      </c>
      <c r="S11" s="77">
        <v>95364.717626933023</v>
      </c>
      <c r="T11" s="79">
        <v>59</v>
      </c>
      <c r="U11" s="80">
        <v>445.49621669680522</v>
      </c>
      <c r="V11" s="77">
        <v>158.00622558770351</v>
      </c>
      <c r="W11" s="77">
        <v>4173.7539150090424</v>
      </c>
      <c r="X11" s="79">
        <v>1545</v>
      </c>
      <c r="Y11" s="80">
        <v>11362.319460453726</v>
      </c>
      <c r="Z11" s="77">
        <v>3824.5810515178919</v>
      </c>
      <c r="AA11" s="78">
        <v>99538.471541942068</v>
      </c>
      <c r="AC11" s="74" t="s">
        <v>37</v>
      </c>
      <c r="AD11" s="79">
        <v>1624</v>
      </c>
      <c r="AE11" s="80">
        <v>11924.390299999999</v>
      </c>
      <c r="AF11" s="77">
        <v>4624.6241399999999</v>
      </c>
      <c r="AG11" s="77">
        <v>89307.509099999996</v>
      </c>
      <c r="AH11" s="79">
        <v>64</v>
      </c>
      <c r="AI11" s="80">
        <v>467.79829999999998</v>
      </c>
      <c r="AJ11" s="77">
        <v>157.93946</v>
      </c>
      <c r="AK11" s="77">
        <v>4036.596</v>
      </c>
      <c r="AL11" s="79">
        <v>1688</v>
      </c>
      <c r="AM11" s="80">
        <v>12392.188599999999</v>
      </c>
      <c r="AN11" s="77">
        <v>4782.5635999999995</v>
      </c>
      <c r="AO11" s="78">
        <v>93344.105100000001</v>
      </c>
    </row>
    <row r="12" spans="1:41">
      <c r="A12" s="74" t="s">
        <v>38</v>
      </c>
      <c r="B12" s="79">
        <v>1167</v>
      </c>
      <c r="C12" s="80">
        <v>16856.97189343629</v>
      </c>
      <c r="D12" s="77">
        <v>3480.6256772867282</v>
      </c>
      <c r="E12" s="77">
        <v>105755.45958350472</v>
      </c>
      <c r="F12" s="79">
        <v>87</v>
      </c>
      <c r="G12" s="80">
        <v>1246.6373672490618</v>
      </c>
      <c r="H12" s="77">
        <v>190.80876177510609</v>
      </c>
      <c r="I12" s="77">
        <v>6134.0261032531826</v>
      </c>
      <c r="J12" s="79">
        <f t="shared" si="1"/>
        <v>1254</v>
      </c>
      <c r="K12" s="80">
        <f t="shared" si="2"/>
        <v>18103.609260685353</v>
      </c>
      <c r="L12" s="77">
        <f t="shared" si="3"/>
        <v>3671.4344390618344</v>
      </c>
      <c r="M12" s="78">
        <f t="shared" si="4"/>
        <v>111889.48568675791</v>
      </c>
      <c r="O12" s="74" t="s">
        <v>38</v>
      </c>
      <c r="P12" s="79">
        <v>1573</v>
      </c>
      <c r="Q12" s="80">
        <v>22489.261905400101</v>
      </c>
      <c r="R12" s="77">
        <v>5554.5178711408289</v>
      </c>
      <c r="S12" s="77">
        <v>139179.7089968526</v>
      </c>
      <c r="T12" s="79">
        <v>74</v>
      </c>
      <c r="U12" s="80">
        <v>1050.0849411581171</v>
      </c>
      <c r="V12" s="77">
        <v>227.17070758957229</v>
      </c>
      <c r="W12" s="77">
        <v>7105.9640747399517</v>
      </c>
      <c r="X12" s="79">
        <v>1647</v>
      </c>
      <c r="Y12" s="80">
        <v>23539.346846558219</v>
      </c>
      <c r="Z12" s="77">
        <v>5781.6885787304009</v>
      </c>
      <c r="AA12" s="78">
        <v>146285.67307159255</v>
      </c>
      <c r="AC12" s="74" t="s">
        <v>38</v>
      </c>
      <c r="AD12" s="79">
        <v>1840</v>
      </c>
      <c r="AE12" s="80">
        <v>26246.3446</v>
      </c>
      <c r="AF12" s="77">
        <v>7344.8417200000004</v>
      </c>
      <c r="AG12" s="77">
        <v>143016.8161</v>
      </c>
      <c r="AH12" s="79">
        <v>78</v>
      </c>
      <c r="AI12" s="80">
        <v>1150.0257999999999</v>
      </c>
      <c r="AJ12" s="77">
        <v>359.08492000000001</v>
      </c>
      <c r="AK12" s="77">
        <v>7608.1247999999996</v>
      </c>
      <c r="AL12" s="79">
        <v>1918</v>
      </c>
      <c r="AM12" s="80">
        <v>27396.3704</v>
      </c>
      <c r="AN12" s="77">
        <v>7703.9266400000006</v>
      </c>
      <c r="AO12" s="78">
        <v>150624.94089999999</v>
      </c>
    </row>
    <row r="13" spans="1:41" ht="15.75" customHeight="1">
      <c r="A13" s="74" t="s">
        <v>39</v>
      </c>
      <c r="B13" s="79">
        <v>994</v>
      </c>
      <c r="C13" s="80">
        <v>30582.573228600795</v>
      </c>
      <c r="D13" s="77">
        <v>4152.5933732350004</v>
      </c>
      <c r="E13" s="77">
        <v>118609.35555719036</v>
      </c>
      <c r="F13" s="79">
        <v>125</v>
      </c>
      <c r="G13" s="80">
        <v>4095.2125495078399</v>
      </c>
      <c r="H13" s="77">
        <v>474.32235169499131</v>
      </c>
      <c r="I13" s="77">
        <v>13214.945362276199</v>
      </c>
      <c r="J13" s="79">
        <f t="shared" si="1"/>
        <v>1119</v>
      </c>
      <c r="K13" s="80">
        <f t="shared" si="2"/>
        <v>34677.785778108635</v>
      </c>
      <c r="L13" s="77">
        <f t="shared" si="3"/>
        <v>4626.9157249299915</v>
      </c>
      <c r="M13" s="78">
        <f t="shared" si="4"/>
        <v>131824.30091946656</v>
      </c>
      <c r="O13" s="74" t="s">
        <v>39</v>
      </c>
      <c r="P13" s="79">
        <v>1293</v>
      </c>
      <c r="Q13" s="80">
        <v>39844.221208475821</v>
      </c>
      <c r="R13" s="77">
        <v>6382.6587578391864</v>
      </c>
      <c r="S13" s="77">
        <v>152646.9964568287</v>
      </c>
      <c r="T13" s="79">
        <v>117</v>
      </c>
      <c r="U13" s="80">
        <v>3788.5760589758638</v>
      </c>
      <c r="V13" s="77">
        <v>638.52074940824582</v>
      </c>
      <c r="W13" s="77">
        <v>16505.507365285641</v>
      </c>
      <c r="X13" s="79">
        <v>1410</v>
      </c>
      <c r="Y13" s="80">
        <v>43632.797267451686</v>
      </c>
      <c r="Z13" s="77">
        <v>7021.1795072474324</v>
      </c>
      <c r="AA13" s="78">
        <v>169152.50382211435</v>
      </c>
      <c r="AC13" s="74" t="s">
        <v>39</v>
      </c>
      <c r="AD13" s="79">
        <v>1535</v>
      </c>
      <c r="AE13" s="80">
        <v>47198.957699999999</v>
      </c>
      <c r="AF13" s="77">
        <v>8873.5976300000002</v>
      </c>
      <c r="AG13" s="77">
        <v>163277.0871</v>
      </c>
      <c r="AH13" s="79">
        <v>108</v>
      </c>
      <c r="AI13" s="80">
        <v>3571.6635999999999</v>
      </c>
      <c r="AJ13" s="77">
        <v>691.31015000000002</v>
      </c>
      <c r="AK13" s="77">
        <v>13100.530500000001</v>
      </c>
      <c r="AL13" s="79">
        <v>1643</v>
      </c>
      <c r="AM13" s="80">
        <v>50770.621299999999</v>
      </c>
      <c r="AN13" s="77">
        <v>9564.9077799999995</v>
      </c>
      <c r="AO13" s="78">
        <v>176377.6176</v>
      </c>
    </row>
    <row r="14" spans="1:41">
      <c r="A14" s="74" t="s">
        <v>40</v>
      </c>
      <c r="B14" s="79">
        <v>257</v>
      </c>
      <c r="C14" s="80">
        <v>16958.268574817947</v>
      </c>
      <c r="D14" s="77">
        <v>1488.0652758905239</v>
      </c>
      <c r="E14" s="77">
        <v>38236.076789469415</v>
      </c>
      <c r="F14" s="79">
        <v>92</v>
      </c>
      <c r="G14" s="80">
        <v>6613.4243219535201</v>
      </c>
      <c r="H14" s="77">
        <v>556.86070264287014</v>
      </c>
      <c r="I14" s="77">
        <v>14577.492754041677</v>
      </c>
      <c r="J14" s="79">
        <f t="shared" si="1"/>
        <v>349</v>
      </c>
      <c r="K14" s="80">
        <f t="shared" si="2"/>
        <v>23571.692896771467</v>
      </c>
      <c r="L14" s="77">
        <f t="shared" si="3"/>
        <v>2044.9259785333941</v>
      </c>
      <c r="M14" s="78">
        <f t="shared" si="4"/>
        <v>52813.56954351109</v>
      </c>
      <c r="O14" s="74" t="s">
        <v>40</v>
      </c>
      <c r="P14" s="79">
        <v>302</v>
      </c>
      <c r="Q14" s="80">
        <v>20351.889601886509</v>
      </c>
      <c r="R14" s="77">
        <v>2082.433333333332</v>
      </c>
      <c r="S14" s="77">
        <v>53929.15</v>
      </c>
      <c r="T14" s="79">
        <v>78</v>
      </c>
      <c r="U14" s="80">
        <v>5657.1720326105115</v>
      </c>
      <c r="V14" s="77">
        <v>530.92666692747298</v>
      </c>
      <c r="W14" s="77">
        <v>13335.995518361289</v>
      </c>
      <c r="X14" s="79">
        <v>380</v>
      </c>
      <c r="Y14" s="80">
        <v>26009.061634497019</v>
      </c>
      <c r="Z14" s="77">
        <v>2613.360000260805</v>
      </c>
      <c r="AA14" s="78">
        <v>67265.145518361285</v>
      </c>
      <c r="AC14" s="74" t="s">
        <v>40</v>
      </c>
      <c r="AD14" s="79">
        <v>365</v>
      </c>
      <c r="AE14" s="80">
        <v>24438.488399999998</v>
      </c>
      <c r="AF14" s="77">
        <v>3668.1088199999999</v>
      </c>
      <c r="AG14" s="77">
        <v>63817.960200000001</v>
      </c>
      <c r="AH14" s="79">
        <v>83</v>
      </c>
      <c r="AI14" s="80">
        <v>5969.5870999999997</v>
      </c>
      <c r="AJ14" s="77">
        <v>867.44124999999997</v>
      </c>
      <c r="AK14" s="77">
        <v>17568.090199999999</v>
      </c>
      <c r="AL14" s="79">
        <v>448</v>
      </c>
      <c r="AM14" s="80">
        <v>30408.075499999999</v>
      </c>
      <c r="AN14" s="77">
        <v>4535.5500700000002</v>
      </c>
      <c r="AO14" s="78">
        <v>81386.050400000007</v>
      </c>
    </row>
    <row r="15" spans="1:41" ht="15.75" customHeight="1">
      <c r="A15" s="74" t="s">
        <v>41</v>
      </c>
      <c r="B15" s="79">
        <v>104</v>
      </c>
      <c r="C15" s="80">
        <v>17754.878030135129</v>
      </c>
      <c r="D15" s="77">
        <v>911.36187808896204</v>
      </c>
      <c r="E15" s="77">
        <v>24945.841295991217</v>
      </c>
      <c r="F15" s="79">
        <v>144</v>
      </c>
      <c r="G15" s="80">
        <v>32421.834656466155</v>
      </c>
      <c r="H15" s="77">
        <v>2140.6369444366755</v>
      </c>
      <c r="I15" s="77">
        <v>61934.427905176541</v>
      </c>
      <c r="J15" s="79">
        <f t="shared" si="1"/>
        <v>248</v>
      </c>
      <c r="K15" s="80">
        <f t="shared" si="2"/>
        <v>50176.712686601284</v>
      </c>
      <c r="L15" s="77">
        <f t="shared" si="3"/>
        <v>3051.9988225256375</v>
      </c>
      <c r="M15" s="78">
        <f t="shared" si="4"/>
        <v>86880.269201167757</v>
      </c>
      <c r="O15" s="74" t="s">
        <v>41</v>
      </c>
      <c r="P15" s="79">
        <v>124</v>
      </c>
      <c r="Q15" s="80">
        <v>22599.067433436059</v>
      </c>
      <c r="R15" s="77">
        <v>1277.277241262849</v>
      </c>
      <c r="S15" s="77">
        <v>31281.633083700439</v>
      </c>
      <c r="T15" s="79">
        <v>143</v>
      </c>
      <c r="U15" s="80">
        <v>32161.399436126889</v>
      </c>
      <c r="V15" s="77">
        <v>2398.3707575458479</v>
      </c>
      <c r="W15" s="77">
        <v>59372.120562249307</v>
      </c>
      <c r="X15" s="79">
        <v>267</v>
      </c>
      <c r="Y15" s="80">
        <v>54760.466869562952</v>
      </c>
      <c r="Z15" s="77">
        <v>3675.6479988086967</v>
      </c>
      <c r="AA15" s="78">
        <v>90653.75364594975</v>
      </c>
      <c r="AC15" s="74" t="s">
        <v>41</v>
      </c>
      <c r="AD15" s="79">
        <v>150</v>
      </c>
      <c r="AE15" s="80">
        <v>27394.0854</v>
      </c>
      <c r="AF15" s="77">
        <v>2939.37986</v>
      </c>
      <c r="AG15" s="77">
        <v>49843.789499999999</v>
      </c>
      <c r="AH15" s="79">
        <v>116</v>
      </c>
      <c r="AI15" s="80">
        <v>26890.812300000001</v>
      </c>
      <c r="AJ15" s="77">
        <v>3917.2967400000002</v>
      </c>
      <c r="AK15" s="77">
        <v>79831.6682</v>
      </c>
      <c r="AL15" s="79">
        <v>266</v>
      </c>
      <c r="AM15" s="80">
        <v>54284.897700000001</v>
      </c>
      <c r="AN15" s="77">
        <v>6856.6766000000007</v>
      </c>
      <c r="AO15" s="78">
        <v>129675.4577</v>
      </c>
    </row>
    <row r="16" spans="1:41" ht="15.75" thickBot="1">
      <c r="A16" s="74" t="s">
        <v>42</v>
      </c>
      <c r="B16" s="79">
        <v>8</v>
      </c>
      <c r="C16" s="80">
        <v>5652.159305107637</v>
      </c>
      <c r="D16" s="77">
        <v>158.36500000000001</v>
      </c>
      <c r="E16" s="77">
        <v>4604</v>
      </c>
      <c r="F16" s="79">
        <v>103</v>
      </c>
      <c r="G16" s="80">
        <v>366649.52122668974</v>
      </c>
      <c r="H16" s="77">
        <v>17899.396914628542</v>
      </c>
      <c r="I16" s="77">
        <v>591740.66935080953</v>
      </c>
      <c r="J16" s="79">
        <f t="shared" si="1"/>
        <v>111</v>
      </c>
      <c r="K16" s="80">
        <f t="shared" si="2"/>
        <v>372301.68053179741</v>
      </c>
      <c r="L16" s="77">
        <f t="shared" si="3"/>
        <v>18057.761914628543</v>
      </c>
      <c r="M16" s="78">
        <f t="shared" si="4"/>
        <v>596344.66935080953</v>
      </c>
      <c r="O16" s="74" t="s">
        <v>42</v>
      </c>
      <c r="P16" s="79">
        <v>11</v>
      </c>
      <c r="Q16" s="80">
        <v>9150.0852530703523</v>
      </c>
      <c r="R16" s="77">
        <v>249.04684164133741</v>
      </c>
      <c r="S16" s="77">
        <v>5657.5618166160084</v>
      </c>
      <c r="T16" s="79">
        <v>90</v>
      </c>
      <c r="U16" s="80">
        <v>285895.87787193508</v>
      </c>
      <c r="V16" s="77">
        <v>13844.67580274761</v>
      </c>
      <c r="W16" s="77">
        <v>426222.43086926697</v>
      </c>
      <c r="X16" s="79">
        <v>101</v>
      </c>
      <c r="Y16" s="80">
        <v>295045.96312500542</v>
      </c>
      <c r="Z16" s="77">
        <v>14093.722644388947</v>
      </c>
      <c r="AA16" s="78">
        <v>431879.99268588296</v>
      </c>
      <c r="AC16" s="74" t="s">
        <v>42</v>
      </c>
      <c r="AD16" s="79">
        <v>8</v>
      </c>
      <c r="AE16" s="80">
        <v>5610.2083000000002</v>
      </c>
      <c r="AF16" s="77">
        <v>443.62195000000003</v>
      </c>
      <c r="AG16" s="77">
        <v>6580.5249999999996</v>
      </c>
      <c r="AH16" s="79">
        <v>65</v>
      </c>
      <c r="AI16" s="80">
        <v>182022.3082</v>
      </c>
      <c r="AJ16" s="77">
        <v>18750.64775</v>
      </c>
      <c r="AK16" s="77">
        <v>402581.5171</v>
      </c>
      <c r="AL16" s="79">
        <v>73</v>
      </c>
      <c r="AM16" s="80">
        <v>187632.5165</v>
      </c>
      <c r="AN16" s="77">
        <v>19194.269700000001</v>
      </c>
      <c r="AO16" s="78">
        <v>409162.04210000002</v>
      </c>
    </row>
    <row r="17" spans="1:41" ht="15.75" thickBot="1">
      <c r="A17" s="81" t="s">
        <v>3</v>
      </c>
      <c r="B17" s="82">
        <f>SUM(B7:B16)</f>
        <v>4542</v>
      </c>
      <c r="C17" s="83">
        <f t="shared" ref="C17:M17" si="5">SUM(C7:C16)</f>
        <v>98005.750086169748</v>
      </c>
      <c r="D17" s="84">
        <f t="shared" si="5"/>
        <v>13193.000350852455</v>
      </c>
      <c r="E17" s="84">
        <f t="shared" si="5"/>
        <v>394507.66675637761</v>
      </c>
      <c r="F17" s="82">
        <f t="shared" si="5"/>
        <v>692</v>
      </c>
      <c r="G17" s="83">
        <f t="shared" si="5"/>
        <v>411750.25334714085</v>
      </c>
      <c r="H17" s="84">
        <f t="shared" si="5"/>
        <v>21500.42964914754</v>
      </c>
      <c r="I17" s="84">
        <f t="shared" si="5"/>
        <v>696170.33324362186</v>
      </c>
      <c r="J17" s="82">
        <f t="shared" si="5"/>
        <v>5234</v>
      </c>
      <c r="K17" s="83">
        <f t="shared" si="5"/>
        <v>509756.00343331066</v>
      </c>
      <c r="L17" s="84">
        <f t="shared" si="5"/>
        <v>34693.429999999993</v>
      </c>
      <c r="M17" s="85">
        <f t="shared" si="5"/>
        <v>1090677.9999999995</v>
      </c>
      <c r="O17" s="81" t="s">
        <v>3</v>
      </c>
      <c r="P17" s="82">
        <v>6345</v>
      </c>
      <c r="Q17" s="83">
        <v>129610.12362882834</v>
      </c>
      <c r="R17" s="84">
        <v>21135.172862049578</v>
      </c>
      <c r="S17" s="84">
        <v>527480.4672915946</v>
      </c>
      <c r="T17" s="82">
        <v>610</v>
      </c>
      <c r="U17" s="83">
        <v>329143.36411202914</v>
      </c>
      <c r="V17" s="84">
        <v>17874.427137950421</v>
      </c>
      <c r="W17" s="84">
        <v>529049.5327084054</v>
      </c>
      <c r="X17" s="82">
        <v>6955</v>
      </c>
      <c r="Y17" s="83">
        <v>458753.48774085747</v>
      </c>
      <c r="Z17" s="84">
        <v>39009.599999999999</v>
      </c>
      <c r="AA17" s="85">
        <v>1056530</v>
      </c>
      <c r="AC17" s="81" t="s">
        <v>3</v>
      </c>
      <c r="AD17" s="82">
        <v>7458</v>
      </c>
      <c r="AE17" s="83">
        <v>147920.7261</v>
      </c>
      <c r="AF17" s="84">
        <v>30621.860060000003</v>
      </c>
      <c r="AG17" s="84">
        <v>567506.38619999995</v>
      </c>
      <c r="AH17" s="82">
        <v>571</v>
      </c>
      <c r="AI17" s="83">
        <v>220214.4191</v>
      </c>
      <c r="AJ17" s="84">
        <v>24821.199840000001</v>
      </c>
      <c r="AK17" s="84">
        <v>526931.89489999996</v>
      </c>
      <c r="AL17" s="82">
        <v>8029</v>
      </c>
      <c r="AM17" s="83">
        <v>368135.14520000003</v>
      </c>
      <c r="AN17" s="84">
        <v>55443.059900000007</v>
      </c>
      <c r="AO17" s="85">
        <v>1094438.2811</v>
      </c>
    </row>
    <row r="18" spans="1:41" ht="15.75" thickBot="1">
      <c r="A18" s="86" t="s">
        <v>188</v>
      </c>
      <c r="B18" s="87">
        <f>P17</f>
        <v>6345</v>
      </c>
      <c r="C18" s="88">
        <f t="shared" ref="C18:M18" si="6">Q17</f>
        <v>129610.12362882834</v>
      </c>
      <c r="D18" s="89">
        <f t="shared" si="6"/>
        <v>21135.172862049578</v>
      </c>
      <c r="E18" s="89">
        <f t="shared" si="6"/>
        <v>527480.4672915946</v>
      </c>
      <c r="F18" s="87">
        <f t="shared" si="6"/>
        <v>610</v>
      </c>
      <c r="G18" s="88">
        <f t="shared" si="6"/>
        <v>329143.36411202914</v>
      </c>
      <c r="H18" s="89">
        <f t="shared" si="6"/>
        <v>17874.427137950421</v>
      </c>
      <c r="I18" s="89">
        <f t="shared" si="6"/>
        <v>529049.5327084054</v>
      </c>
      <c r="J18" s="87">
        <f t="shared" si="6"/>
        <v>6955</v>
      </c>
      <c r="K18" s="88">
        <f t="shared" si="6"/>
        <v>458753.48774085747</v>
      </c>
      <c r="L18" s="89">
        <f t="shared" si="6"/>
        <v>39009.599999999999</v>
      </c>
      <c r="M18" s="90">
        <f t="shared" si="6"/>
        <v>1056530</v>
      </c>
      <c r="O18" s="86" t="s">
        <v>3</v>
      </c>
      <c r="P18" s="87">
        <v>7458</v>
      </c>
      <c r="Q18" s="88">
        <v>147920.7261</v>
      </c>
      <c r="R18" s="89">
        <v>30621.860060000003</v>
      </c>
      <c r="S18" s="89">
        <v>567506.38619999995</v>
      </c>
      <c r="T18" s="87">
        <v>571</v>
      </c>
      <c r="U18" s="88">
        <v>220214.4191</v>
      </c>
      <c r="V18" s="89">
        <v>24821.199840000001</v>
      </c>
      <c r="W18" s="89">
        <v>526931.89489999996</v>
      </c>
      <c r="X18" s="87">
        <v>8029</v>
      </c>
      <c r="Y18" s="88">
        <v>368135.14520000003</v>
      </c>
      <c r="Z18" s="89">
        <v>55443.059900000007</v>
      </c>
      <c r="AA18" s="90">
        <v>1094438.2811</v>
      </c>
      <c r="AC18" s="94" t="s">
        <v>72</v>
      </c>
    </row>
    <row r="19" spans="1:41" ht="15.75" thickBot="1">
      <c r="A19" s="93" t="s">
        <v>73</v>
      </c>
      <c r="O19" s="93" t="s">
        <v>73</v>
      </c>
    </row>
    <row r="20" spans="1:41" ht="15.75" thickBot="1">
      <c r="A20" s="250" t="s">
        <v>45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2"/>
      <c r="O20" s="323" t="s">
        <v>67</v>
      </c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5"/>
      <c r="AC20" s="323" t="s">
        <v>67</v>
      </c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5"/>
    </row>
    <row r="21" spans="1:41">
      <c r="A21" s="74" t="s">
        <v>33</v>
      </c>
      <c r="B21" s="95">
        <f>IF(B7=0,"",B7*100/B$17)</f>
        <v>0.99075297225891679</v>
      </c>
      <c r="C21" s="96">
        <f t="shared" ref="C21:M21" si="7">IF(C7=0,"",C7*100/C$17)</f>
        <v>1.6631805122879074E-2</v>
      </c>
      <c r="D21" s="97">
        <f t="shared" si="7"/>
        <v>6.3563519340754077E-2</v>
      </c>
      <c r="E21" s="97">
        <f t="shared" si="7"/>
        <v>7.0768469393179545E-2</v>
      </c>
      <c r="F21" s="95" t="str">
        <f t="shared" si="7"/>
        <v/>
      </c>
      <c r="G21" s="96" t="str">
        <f t="shared" si="7"/>
        <v/>
      </c>
      <c r="H21" s="97" t="str">
        <f t="shared" si="7"/>
        <v/>
      </c>
      <c r="I21" s="97" t="str">
        <f t="shared" si="7"/>
        <v/>
      </c>
      <c r="J21" s="95">
        <f t="shared" si="7"/>
        <v>0.85976308750477648</v>
      </c>
      <c r="K21" s="96">
        <f t="shared" si="7"/>
        <v>3.1976328388018923E-3</v>
      </c>
      <c r="L21" s="97">
        <f t="shared" si="7"/>
        <v>2.4171537174732666E-2</v>
      </c>
      <c r="M21" s="98">
        <f t="shared" si="7"/>
        <v>2.5597567513256338E-2</v>
      </c>
      <c r="O21" s="74" t="s">
        <v>33</v>
      </c>
      <c r="P21" s="95">
        <f>P7*100/P$17</f>
        <v>1.3238770685579195</v>
      </c>
      <c r="Q21" s="96">
        <f t="shared" ref="Q21:AA31" si="8">Q7*100/Q$17</f>
        <v>2.1574560372288925E-2</v>
      </c>
      <c r="R21" s="97">
        <f t="shared" si="8"/>
        <v>0.23906714861404535</v>
      </c>
      <c r="S21" s="97">
        <f t="shared" si="8"/>
        <v>0.23219685793582773</v>
      </c>
      <c r="T21" s="95">
        <f t="shared" si="8"/>
        <v>0.32786885245901637</v>
      </c>
      <c r="U21" s="96">
        <f t="shared" si="8"/>
        <v>9.4183882709081938E-5</v>
      </c>
      <c r="V21" s="97">
        <f t="shared" si="8"/>
        <v>2.7972924454648159E-3</v>
      </c>
      <c r="W21" s="97">
        <f t="shared" si="8"/>
        <v>3.0242914908345021E-3</v>
      </c>
      <c r="X21" s="95">
        <f t="shared" si="8"/>
        <v>1.2365204888569374</v>
      </c>
      <c r="Y21" s="96">
        <f t="shared" si="8"/>
        <v>6.1629644518083181E-3</v>
      </c>
      <c r="Z21" s="97">
        <f t="shared" si="8"/>
        <v>0.13080691705618988</v>
      </c>
      <c r="AA21" s="98">
        <f t="shared" si="8"/>
        <v>0.11744040124523715</v>
      </c>
      <c r="AC21" s="74" t="s">
        <v>33</v>
      </c>
      <c r="AD21" s="95">
        <v>1.246983105390185</v>
      </c>
      <c r="AE21" s="96">
        <v>1.8435415184187634E-2</v>
      </c>
      <c r="AF21" s="97">
        <v>0.11208097722591447</v>
      </c>
      <c r="AG21" s="97">
        <v>0.13391049307631564</v>
      </c>
      <c r="AH21" s="95">
        <v>0.70052539404553416</v>
      </c>
      <c r="AI21" s="96">
        <v>7.538107662451428E-4</v>
      </c>
      <c r="AJ21" s="97">
        <v>8.0576282085161269E-3</v>
      </c>
      <c r="AK21" s="97">
        <v>1.8977784599464757E-2</v>
      </c>
      <c r="AL21" s="95">
        <v>1.2081205629592726</v>
      </c>
      <c r="AM21" s="96">
        <v>7.8584727313343178E-3</v>
      </c>
      <c r="AN21" s="97">
        <v>6.5510958568143526E-2</v>
      </c>
      <c r="AO21" s="98">
        <v>7.8574608988976447E-2</v>
      </c>
    </row>
    <row r="22" spans="1:41">
      <c r="A22" s="74" t="s">
        <v>34</v>
      </c>
      <c r="B22" s="99">
        <f t="shared" ref="B22:M22" si="9">IF(B8=0,"",B8*100/B$17)</f>
        <v>1.4971378247468077</v>
      </c>
      <c r="C22" s="100">
        <f t="shared" si="9"/>
        <v>5.2840218870881868E-2</v>
      </c>
      <c r="D22" s="97">
        <f t="shared" si="9"/>
        <v>0.20931510316728069</v>
      </c>
      <c r="E22" s="97">
        <f t="shared" si="9"/>
        <v>0.34610669547595929</v>
      </c>
      <c r="F22" s="99">
        <f t="shared" si="9"/>
        <v>1.0115606936416186</v>
      </c>
      <c r="G22" s="100">
        <f t="shared" si="9"/>
        <v>1.4465637889873966E-3</v>
      </c>
      <c r="H22" s="97">
        <f t="shared" si="9"/>
        <v>1.586130193980749E-2</v>
      </c>
      <c r="I22" s="97">
        <f t="shared" si="9"/>
        <v>2.1942501796963207E-2</v>
      </c>
      <c r="J22" s="99">
        <f t="shared" si="9"/>
        <v>1.4329384791746274</v>
      </c>
      <c r="K22" s="100">
        <f t="shared" si="9"/>
        <v>1.1327514051557302E-2</v>
      </c>
      <c r="L22" s="97">
        <f t="shared" si="9"/>
        <v>8.9426702289896701E-2</v>
      </c>
      <c r="M22" s="98">
        <f t="shared" si="9"/>
        <v>0.13919549460901526</v>
      </c>
      <c r="O22" s="74" t="s">
        <v>34</v>
      </c>
      <c r="P22" s="99">
        <f t="shared" ref="P22:R31" si="10">P8*100/P$17</f>
        <v>1.7809298660362489</v>
      </c>
      <c r="Q22" s="100">
        <f t="shared" si="10"/>
        <v>6.3609359391832807E-2</v>
      </c>
      <c r="R22" s="97">
        <f t="shared" si="10"/>
        <v>0.30435407457520686</v>
      </c>
      <c r="S22" s="97">
        <f t="shared" si="8"/>
        <v>0.34894665045795437</v>
      </c>
      <c r="T22" s="99">
        <f t="shared" si="8"/>
        <v>0.32786885245901637</v>
      </c>
      <c r="U22" s="100">
        <f t="shared" si="8"/>
        <v>4.5538783585081204E-4</v>
      </c>
      <c r="V22" s="97">
        <f t="shared" si="8"/>
        <v>2.4511970582700602E-3</v>
      </c>
      <c r="W22" s="97">
        <f t="shared" si="8"/>
        <v>2.9225361137073069E-3</v>
      </c>
      <c r="X22" s="99">
        <f t="shared" si="8"/>
        <v>1.6534867002156721</v>
      </c>
      <c r="Y22" s="100">
        <f t="shared" si="8"/>
        <v>1.8298073024646876E-2</v>
      </c>
      <c r="Z22" s="97">
        <f t="shared" si="8"/>
        <v>0.16602040832602571</v>
      </c>
      <c r="AA22" s="98">
        <f t="shared" si="8"/>
        <v>0.17567765099777458</v>
      </c>
      <c r="AC22" s="74" t="s">
        <v>34</v>
      </c>
      <c r="AD22" s="99">
        <v>2.1721641190667738</v>
      </c>
      <c r="AE22" s="100">
        <v>7.9012794948685683E-2</v>
      </c>
      <c r="AF22" s="97">
        <v>0.31275768295049805</v>
      </c>
      <c r="AG22" s="97">
        <v>0.3790461309878384</v>
      </c>
      <c r="AH22" s="99">
        <v>1.2259194395796849</v>
      </c>
      <c r="AI22" s="100">
        <v>1.9344782314483784E-3</v>
      </c>
      <c r="AJ22" s="97">
        <v>2.4736918600144511E-2</v>
      </c>
      <c r="AK22" s="97">
        <v>2.5411253578683308E-2</v>
      </c>
      <c r="AL22" s="99">
        <v>2.1048698468053306</v>
      </c>
      <c r="AM22" s="100">
        <v>3.2905388572500791E-2</v>
      </c>
      <c r="AN22" s="97">
        <v>0.1838142053916472</v>
      </c>
      <c r="AO22" s="98">
        <v>0.20878390672732838</v>
      </c>
    </row>
    <row r="23" spans="1:41">
      <c r="A23" s="74" t="s">
        <v>35</v>
      </c>
      <c r="B23" s="99">
        <f t="shared" ref="B23:M23" si="11">IF(B9=0,"",B9*100/B$17)</f>
        <v>3.6988110964332894</v>
      </c>
      <c r="C23" s="100">
        <f t="shared" si="11"/>
        <v>0.25392369632998396</v>
      </c>
      <c r="D23" s="97">
        <f t="shared" si="11"/>
        <v>0.95581706892308627</v>
      </c>
      <c r="E23" s="97">
        <f t="shared" si="11"/>
        <v>1.1358671999769694</v>
      </c>
      <c r="F23" s="99">
        <f t="shared" si="11"/>
        <v>2.1676300578034682</v>
      </c>
      <c r="G23" s="100">
        <f t="shared" si="11"/>
        <v>5.2536855035985259E-3</v>
      </c>
      <c r="H23" s="97">
        <f t="shared" si="11"/>
        <v>6.3996596303887154E-2</v>
      </c>
      <c r="I23" s="97">
        <f t="shared" si="11"/>
        <v>0.1113635945720176</v>
      </c>
      <c r="J23" s="99">
        <f t="shared" si="11"/>
        <v>3.496369889186091</v>
      </c>
      <c r="K23" s="100">
        <f t="shared" si="11"/>
        <v>5.3063011476871216E-2</v>
      </c>
      <c r="L23" s="97">
        <f t="shared" si="11"/>
        <v>0.40313250209822632</v>
      </c>
      <c r="M23" s="98">
        <f t="shared" si="11"/>
        <v>0.4819354104074926</v>
      </c>
      <c r="O23" s="74" t="s">
        <v>35</v>
      </c>
      <c r="P23" s="99">
        <f t="shared" si="10"/>
        <v>4.8699763593380618</v>
      </c>
      <c r="Q23" s="100">
        <f t="shared" si="10"/>
        <v>0.35487652741636938</v>
      </c>
      <c r="R23" s="97">
        <f t="shared" si="10"/>
        <v>1.3096080930144531</v>
      </c>
      <c r="S23" s="97">
        <f t="shared" si="8"/>
        <v>1.3924339495908769</v>
      </c>
      <c r="T23" s="99">
        <f t="shared" si="8"/>
        <v>0.98360655737704916</v>
      </c>
      <c r="U23" s="100">
        <f t="shared" si="8"/>
        <v>2.7342815950549262E-3</v>
      </c>
      <c r="V23" s="97">
        <f t="shared" si="8"/>
        <v>2.2049816124087736E-2</v>
      </c>
      <c r="W23" s="97">
        <f t="shared" si="8"/>
        <v>1.9385867500704597E-2</v>
      </c>
      <c r="X23" s="99">
        <f t="shared" si="8"/>
        <v>4.5291157440690153</v>
      </c>
      <c r="Y23" s="100">
        <f t="shared" si="8"/>
        <v>0.10222387946295344</v>
      </c>
      <c r="Z23" s="97">
        <f t="shared" si="8"/>
        <v>0.71964135133697305</v>
      </c>
      <c r="AA23" s="98">
        <f t="shared" si="8"/>
        <v>0.70489034343111057</v>
      </c>
      <c r="AC23" s="74" t="s">
        <v>35</v>
      </c>
      <c r="AD23" s="99">
        <v>5.336551354250469</v>
      </c>
      <c r="AE23" s="100">
        <v>0.39778036216656998</v>
      </c>
      <c r="AF23" s="97">
        <v>1.2843051964492582</v>
      </c>
      <c r="AG23" s="97">
        <v>1.3545967916721924</v>
      </c>
      <c r="AH23" s="99">
        <v>1.7513134851138354</v>
      </c>
      <c r="AI23" s="100">
        <v>7.0782830950418905E-3</v>
      </c>
      <c r="AJ23" s="97">
        <v>4.3912744227758496E-2</v>
      </c>
      <c r="AK23" s="97">
        <v>6.0755574505649453E-2</v>
      </c>
      <c r="AL23" s="99">
        <v>5.0815792751276625</v>
      </c>
      <c r="AM23" s="100">
        <v>0.16406664994505391</v>
      </c>
      <c r="AN23" s="97">
        <v>0.72899621833462325</v>
      </c>
      <c r="AO23" s="98">
        <v>0.73165969596309655</v>
      </c>
    </row>
    <row r="24" spans="1:41">
      <c r="A24" s="74" t="s">
        <v>36</v>
      </c>
      <c r="B24" s="99">
        <f t="shared" ref="B24:M24" si="12">IF(B10=0,"",B10*100/B$17)</f>
        <v>16.666666666666668</v>
      </c>
      <c r="C24" s="100">
        <f t="shared" si="12"/>
        <v>2.7094405641711448</v>
      </c>
      <c r="D24" s="97">
        <f t="shared" si="12"/>
        <v>6.9029687847216836</v>
      </c>
      <c r="E24" s="97">
        <f t="shared" si="12"/>
        <v>8.5006004574218519</v>
      </c>
      <c r="F24" s="99">
        <f t="shared" si="12"/>
        <v>6.502890173410405</v>
      </c>
      <c r="G24" s="100">
        <f t="shared" si="12"/>
        <v>3.6983179025502536E-2</v>
      </c>
      <c r="H24" s="97">
        <f t="shared" si="12"/>
        <v>0.28369200520799065</v>
      </c>
      <c r="I24" s="97">
        <f t="shared" si="12"/>
        <v>0.3302592134247242</v>
      </c>
      <c r="J24" s="99">
        <f t="shared" si="12"/>
        <v>15.322888803974015</v>
      </c>
      <c r="K24" s="100">
        <f t="shared" si="12"/>
        <v>0.55079015499138329</v>
      </c>
      <c r="L24" s="97">
        <f t="shared" si="12"/>
        <v>2.8008291367776761</v>
      </c>
      <c r="M24" s="98">
        <f t="shared" si="12"/>
        <v>3.2855423132696902</v>
      </c>
      <c r="O24" s="74" t="s">
        <v>36</v>
      </c>
      <c r="P24" s="99">
        <f t="shared" si="10"/>
        <v>16.548463356973997</v>
      </c>
      <c r="Q24" s="100">
        <f t="shared" si="10"/>
        <v>2.8457746894317264</v>
      </c>
      <c r="R24" s="97">
        <f t="shared" si="10"/>
        <v>7.2439579828886265</v>
      </c>
      <c r="S24" s="97">
        <f t="shared" si="8"/>
        <v>7.3956224224241414</v>
      </c>
      <c r="T24" s="99">
        <f t="shared" si="8"/>
        <v>6.3934426229508201</v>
      </c>
      <c r="U24" s="100">
        <f t="shared" si="8"/>
        <v>4.0696238740319086E-2</v>
      </c>
      <c r="V24" s="97">
        <f t="shared" si="8"/>
        <v>0.40212092863116061</v>
      </c>
      <c r="W24" s="97">
        <f t="shared" si="8"/>
        <v>0.41579053801543681</v>
      </c>
      <c r="X24" s="99">
        <f t="shared" si="8"/>
        <v>15.657800143781452</v>
      </c>
      <c r="Y24" s="100">
        <f t="shared" si="8"/>
        <v>0.83320588607415791</v>
      </c>
      <c r="Z24" s="97">
        <f t="shared" si="8"/>
        <v>4.1089881827354739</v>
      </c>
      <c r="AA24" s="98">
        <f t="shared" si="8"/>
        <v>3.900523564057929</v>
      </c>
      <c r="AC24" s="74" t="s">
        <v>36</v>
      </c>
      <c r="AD24" s="99">
        <v>17.203003486189328</v>
      </c>
      <c r="AE24" s="100">
        <v>2.9581423884046232</v>
      </c>
      <c r="AF24" s="97">
        <v>7.1984990320016493</v>
      </c>
      <c r="AG24" s="97">
        <v>7.2359034714947148</v>
      </c>
      <c r="AH24" s="99">
        <v>6.3047285464098071</v>
      </c>
      <c r="AI24" s="100">
        <v>5.481766384479226E-2</v>
      </c>
      <c r="AJ24" s="97">
        <v>0.23544349337143081</v>
      </c>
      <c r="AK24" s="97">
        <v>0.31338539495951095</v>
      </c>
      <c r="AL24" s="99">
        <v>16.427948686013202</v>
      </c>
      <c r="AM24" s="100">
        <v>1.2214052797260608</v>
      </c>
      <c r="AN24" s="97">
        <v>4.0812217148209733</v>
      </c>
      <c r="AO24" s="98">
        <v>3.9029648941982713</v>
      </c>
    </row>
    <row r="25" spans="1:41">
      <c r="A25" s="74" t="s">
        <v>37</v>
      </c>
      <c r="B25" s="99">
        <f t="shared" ref="B25:M25" si="13">IF(B11=0,"",B11*100/B$17)</f>
        <v>21.444297666226333</v>
      </c>
      <c r="C25" s="100">
        <f t="shared" si="13"/>
        <v>7.375633672730066</v>
      </c>
      <c r="D25" s="97">
        <f t="shared" si="13"/>
        <v>14.622743668445402</v>
      </c>
      <c r="E25" s="97">
        <f t="shared" si="13"/>
        <v>15.89214370573681</v>
      </c>
      <c r="F25" s="99">
        <f t="shared" si="13"/>
        <v>10.693641618497109</v>
      </c>
      <c r="G25" s="100">
        <f t="shared" si="13"/>
        <v>0.13205980909152701</v>
      </c>
      <c r="H25" s="97">
        <f t="shared" si="13"/>
        <v>0.74528363085309191</v>
      </c>
      <c r="I25" s="97">
        <f t="shared" si="13"/>
        <v>0.76727883263632246</v>
      </c>
      <c r="J25" s="99">
        <f t="shared" si="13"/>
        <v>20.022927015666795</v>
      </c>
      <c r="K25" s="100">
        <f t="shared" si="13"/>
        <v>1.5247101850146514</v>
      </c>
      <c r="L25" s="97">
        <f t="shared" si="13"/>
        <v>6.02251724957849</v>
      </c>
      <c r="M25" s="98">
        <f t="shared" si="13"/>
        <v>6.2380732844290341</v>
      </c>
      <c r="O25" s="74" t="s">
        <v>37</v>
      </c>
      <c r="P25" s="99">
        <f t="shared" si="10"/>
        <v>23.420015760441292</v>
      </c>
      <c r="Q25" s="100">
        <f t="shared" si="10"/>
        <v>8.4228167816736512</v>
      </c>
      <c r="R25" s="97">
        <f t="shared" si="10"/>
        <v>17.348213094173023</v>
      </c>
      <c r="S25" s="97">
        <f t="shared" si="8"/>
        <v>18.079288910278226</v>
      </c>
      <c r="T25" s="99">
        <f t="shared" si="8"/>
        <v>9.6721311475409841</v>
      </c>
      <c r="U25" s="100">
        <f t="shared" si="8"/>
        <v>0.13535020458294081</v>
      </c>
      <c r="V25" s="97">
        <f t="shared" si="8"/>
        <v>0.88397924234578507</v>
      </c>
      <c r="W25" s="97">
        <f t="shared" si="8"/>
        <v>0.7889155281249397</v>
      </c>
      <c r="X25" s="99">
        <f t="shared" si="8"/>
        <v>22.214234363767073</v>
      </c>
      <c r="Y25" s="100">
        <f t="shared" si="8"/>
        <v>2.4767810521523752</v>
      </c>
      <c r="Z25" s="97">
        <f t="shared" si="8"/>
        <v>9.804204738110343</v>
      </c>
      <c r="AA25" s="98">
        <f t="shared" si="8"/>
        <v>9.4212631484143436</v>
      </c>
      <c r="AC25" s="74" t="s">
        <v>37</v>
      </c>
      <c r="AD25" s="99">
        <v>21.775274872620006</v>
      </c>
      <c r="AE25" s="100">
        <v>8.0613384036113089</v>
      </c>
      <c r="AF25" s="97">
        <v>15.102361943195424</v>
      </c>
      <c r="AG25" s="97">
        <v>15.736828918877814</v>
      </c>
      <c r="AH25" s="99">
        <v>11.208406304728546</v>
      </c>
      <c r="AI25" s="100">
        <v>0.21242855118745493</v>
      </c>
      <c r="AJ25" s="97">
        <v>0.63630872406690231</v>
      </c>
      <c r="AK25" s="97">
        <v>0.76605649403061027</v>
      </c>
      <c r="AL25" s="99">
        <v>21.023788765724248</v>
      </c>
      <c r="AM25" s="100">
        <v>3.3662063406816496</v>
      </c>
      <c r="AN25" s="97">
        <v>8.6260816207223776</v>
      </c>
      <c r="AO25" s="98">
        <v>8.5289510346971351</v>
      </c>
    </row>
    <row r="26" spans="1:41">
      <c r="A26" s="74" t="s">
        <v>38</v>
      </c>
      <c r="B26" s="99">
        <f t="shared" ref="B26:M26" si="14">IF(B12=0,"",B12*100/B$17)</f>
        <v>25.693527080581241</v>
      </c>
      <c r="C26" s="100">
        <f t="shared" si="14"/>
        <v>17.199982530224101</v>
      </c>
      <c r="D26" s="97">
        <f t="shared" si="14"/>
        <v>26.382366290635552</v>
      </c>
      <c r="E26" s="97">
        <f t="shared" si="14"/>
        <v>26.80694660588496</v>
      </c>
      <c r="F26" s="99">
        <f t="shared" si="14"/>
        <v>12.572254335260116</v>
      </c>
      <c r="G26" s="100">
        <f t="shared" si="14"/>
        <v>0.30276541595665746</v>
      </c>
      <c r="H26" s="97">
        <f t="shared" si="14"/>
        <v>0.88746487809219843</v>
      </c>
      <c r="I26" s="97">
        <f t="shared" si="14"/>
        <v>0.88110995403571823</v>
      </c>
      <c r="J26" s="99">
        <f t="shared" si="14"/>
        <v>23.958731371799772</v>
      </c>
      <c r="K26" s="100">
        <f t="shared" si="14"/>
        <v>3.5514263959137025</v>
      </c>
      <c r="L26" s="97">
        <f t="shared" si="14"/>
        <v>10.582506368098613</v>
      </c>
      <c r="M26" s="98">
        <f t="shared" si="14"/>
        <v>10.258709324544729</v>
      </c>
      <c r="O26" s="74" t="s">
        <v>38</v>
      </c>
      <c r="P26" s="99">
        <f t="shared" si="10"/>
        <v>24.79117415287628</v>
      </c>
      <c r="Q26" s="100">
        <f t="shared" si="10"/>
        <v>17.351470144264226</v>
      </c>
      <c r="R26" s="97">
        <f t="shared" si="10"/>
        <v>26.280919997179435</v>
      </c>
      <c r="S26" s="97">
        <f t="shared" si="8"/>
        <v>26.385755990451333</v>
      </c>
      <c r="T26" s="99">
        <f t="shared" si="8"/>
        <v>12.131147540983607</v>
      </c>
      <c r="U26" s="100">
        <f t="shared" si="8"/>
        <v>0.3190357320406752</v>
      </c>
      <c r="V26" s="97">
        <f t="shared" si="8"/>
        <v>1.2709258083424146</v>
      </c>
      <c r="W26" s="97">
        <f t="shared" si="8"/>
        <v>1.3431566678382312</v>
      </c>
      <c r="X26" s="99">
        <f t="shared" si="8"/>
        <v>23.680805176132278</v>
      </c>
      <c r="Y26" s="100">
        <f t="shared" si="8"/>
        <v>5.13115376244403</v>
      </c>
      <c r="Z26" s="97">
        <f t="shared" si="8"/>
        <v>14.821194215604368</v>
      </c>
      <c r="AA26" s="98">
        <f t="shared" si="8"/>
        <v>13.845860796342039</v>
      </c>
      <c r="AC26" s="74" t="s">
        <v>38</v>
      </c>
      <c r="AD26" s="99">
        <v>24.671493698042372</v>
      </c>
      <c r="AE26" s="100">
        <v>17.743520662720705</v>
      </c>
      <c r="AF26" s="97">
        <v>23.985615849620597</v>
      </c>
      <c r="AG26" s="97">
        <v>25.200917483525583</v>
      </c>
      <c r="AH26" s="99">
        <v>13.660245183887916</v>
      </c>
      <c r="AI26" s="100">
        <v>0.52223001777089351</v>
      </c>
      <c r="AJ26" s="97">
        <v>1.4466863903223783</v>
      </c>
      <c r="AK26" s="97">
        <v>1.4438535366024587</v>
      </c>
      <c r="AL26" s="99">
        <v>23.888404533565822</v>
      </c>
      <c r="AM26" s="100">
        <v>7.4419328763397834</v>
      </c>
      <c r="AN26" s="97">
        <v>13.895204654821008</v>
      </c>
      <c r="AO26" s="98">
        <v>13.762762460082225</v>
      </c>
    </row>
    <row r="27" spans="1:41">
      <c r="A27" s="74" t="s">
        <v>39</v>
      </c>
      <c r="B27" s="99">
        <f t="shared" ref="B27:M27" si="15">IF(B13=0,"",B13*100/B$17)</f>
        <v>21.884632320563629</v>
      </c>
      <c r="C27" s="100">
        <f t="shared" si="15"/>
        <v>31.204876450322182</v>
      </c>
      <c r="D27" s="97">
        <f t="shared" si="15"/>
        <v>31.475731545528866</v>
      </c>
      <c r="E27" s="97">
        <f t="shared" si="15"/>
        <v>30.065158563936301</v>
      </c>
      <c r="F27" s="99">
        <f t="shared" si="15"/>
        <v>18.063583815028903</v>
      </c>
      <c r="G27" s="100">
        <f t="shared" si="15"/>
        <v>0.99458652817275217</v>
      </c>
      <c r="H27" s="97">
        <f t="shared" si="15"/>
        <v>2.2061063868730524</v>
      </c>
      <c r="I27" s="97">
        <f t="shared" si="15"/>
        <v>1.8982344882041513</v>
      </c>
      <c r="J27" s="99">
        <f t="shared" si="15"/>
        <v>21.379442109285442</v>
      </c>
      <c r="K27" s="100">
        <f t="shared" si="15"/>
        <v>6.8028204757858024</v>
      </c>
      <c r="L27" s="97">
        <f t="shared" si="15"/>
        <v>13.336576190160478</v>
      </c>
      <c r="M27" s="98">
        <f t="shared" si="15"/>
        <v>12.086454564909774</v>
      </c>
      <c r="O27" s="74" t="s">
        <v>39</v>
      </c>
      <c r="P27" s="99">
        <f t="shared" si="10"/>
        <v>20.378250591016549</v>
      </c>
      <c r="Q27" s="100">
        <f t="shared" si="10"/>
        <v>30.741596484067799</v>
      </c>
      <c r="R27" s="97">
        <f t="shared" si="10"/>
        <v>30.199226661164058</v>
      </c>
      <c r="S27" s="97">
        <f t="shared" si="8"/>
        <v>28.938890806821941</v>
      </c>
      <c r="T27" s="99">
        <f t="shared" si="8"/>
        <v>19.180327868852459</v>
      </c>
      <c r="U27" s="100">
        <f t="shared" si="8"/>
        <v>1.1510413005581246</v>
      </c>
      <c r="V27" s="97">
        <f t="shared" si="8"/>
        <v>3.5722585371844375</v>
      </c>
      <c r="W27" s="97">
        <f t="shared" si="8"/>
        <v>3.1198415922962228</v>
      </c>
      <c r="X27" s="99">
        <f t="shared" si="8"/>
        <v>20.273184759166067</v>
      </c>
      <c r="Y27" s="100">
        <f t="shared" si="8"/>
        <v>9.5111641509958744</v>
      </c>
      <c r="Z27" s="97">
        <f t="shared" si="8"/>
        <v>17.998593954430273</v>
      </c>
      <c r="AA27" s="98">
        <f t="shared" si="8"/>
        <v>16.010194109217377</v>
      </c>
      <c r="AC27" s="74" t="s">
        <v>39</v>
      </c>
      <c r="AD27" s="99">
        <v>20.581925449182087</v>
      </c>
      <c r="AE27" s="100">
        <v>31.908278808807168</v>
      </c>
      <c r="AF27" s="97">
        <v>28.977983743029355</v>
      </c>
      <c r="AG27" s="97">
        <v>28.770969115131347</v>
      </c>
      <c r="AH27" s="99">
        <v>18.914185639229423</v>
      </c>
      <c r="AI27" s="100">
        <v>1.6219026958348706</v>
      </c>
      <c r="AJ27" s="97">
        <v>2.7851600827367577</v>
      </c>
      <c r="AK27" s="97">
        <v>2.4861904596771831</v>
      </c>
      <c r="AL27" s="99">
        <v>20.463320463320464</v>
      </c>
      <c r="AM27" s="100">
        <v>13.791299733802214</v>
      </c>
      <c r="AN27" s="97">
        <v>17.251767484067013</v>
      </c>
      <c r="AO27" s="98">
        <v>16.115812160986003</v>
      </c>
    </row>
    <row r="28" spans="1:41">
      <c r="A28" s="74" t="s">
        <v>40</v>
      </c>
      <c r="B28" s="99">
        <f t="shared" ref="B28:M28" si="16">IF(B14=0,"",B14*100/B$17)</f>
        <v>5.6583003082342582</v>
      </c>
      <c r="C28" s="100">
        <f t="shared" si="16"/>
        <v>17.303340426360393</v>
      </c>
      <c r="D28" s="97">
        <f t="shared" si="16"/>
        <v>11.279202882719348</v>
      </c>
      <c r="E28" s="97">
        <f t="shared" si="16"/>
        <v>9.6920998022280624</v>
      </c>
      <c r="F28" s="99">
        <f t="shared" si="16"/>
        <v>13.294797687861271</v>
      </c>
      <c r="G28" s="100">
        <f t="shared" si="16"/>
        <v>1.6061737104452576</v>
      </c>
      <c r="H28" s="97">
        <f t="shared" si="16"/>
        <v>2.5899980220392891</v>
      </c>
      <c r="I28" s="97">
        <f t="shared" si="16"/>
        <v>2.0939548926369356</v>
      </c>
      <c r="J28" s="99">
        <f t="shared" si="16"/>
        <v>6.6679403897592664</v>
      </c>
      <c r="K28" s="100">
        <f t="shared" si="16"/>
        <v>4.6241128575262103</v>
      </c>
      <c r="L28" s="97">
        <f t="shared" si="16"/>
        <v>5.8942744448542399</v>
      </c>
      <c r="M28" s="98">
        <f t="shared" si="16"/>
        <v>4.842269628938249</v>
      </c>
      <c r="O28" s="74" t="s">
        <v>40</v>
      </c>
      <c r="P28" s="99">
        <f t="shared" si="10"/>
        <v>4.7596532702915679</v>
      </c>
      <c r="Q28" s="100">
        <f t="shared" si="10"/>
        <v>15.702391936735852</v>
      </c>
      <c r="R28" s="97">
        <f t="shared" si="10"/>
        <v>9.852927851243459</v>
      </c>
      <c r="S28" s="97">
        <f t="shared" si="8"/>
        <v>10.223914124613001</v>
      </c>
      <c r="T28" s="99">
        <f t="shared" si="8"/>
        <v>12.78688524590164</v>
      </c>
      <c r="U28" s="100">
        <f t="shared" si="8"/>
        <v>1.7187562167241515</v>
      </c>
      <c r="V28" s="97">
        <f t="shared" si="8"/>
        <v>2.9703143089840691</v>
      </c>
      <c r="W28" s="97">
        <f t="shared" si="8"/>
        <v>2.5207461104991937</v>
      </c>
      <c r="X28" s="99">
        <f t="shared" si="8"/>
        <v>5.4636951833213514</v>
      </c>
      <c r="Y28" s="100">
        <f t="shared" si="8"/>
        <v>5.6695071164645015</v>
      </c>
      <c r="Z28" s="97">
        <f t="shared" si="8"/>
        <v>6.6992740255239864</v>
      </c>
      <c r="AA28" s="98">
        <f t="shared" si="8"/>
        <v>6.3666100837989728</v>
      </c>
      <c r="AC28" s="74" t="s">
        <v>40</v>
      </c>
      <c r="AD28" s="99">
        <v>4.894073478144275</v>
      </c>
      <c r="AE28" s="100">
        <v>16.521341562019277</v>
      </c>
      <c r="AF28" s="97">
        <v>11.978726350433199</v>
      </c>
      <c r="AG28" s="97">
        <v>11.245328995735628</v>
      </c>
      <c r="AH28" s="99">
        <v>14.535901926444833</v>
      </c>
      <c r="AI28" s="100">
        <v>2.7108066421795898</v>
      </c>
      <c r="AJ28" s="97">
        <v>3.4947595426152454</v>
      </c>
      <c r="AK28" s="97">
        <v>3.3340343163956763</v>
      </c>
      <c r="AL28" s="99">
        <v>5.5797733217088057</v>
      </c>
      <c r="AM28" s="100">
        <v>8.2600305611896783</v>
      </c>
      <c r="AN28" s="97">
        <v>8.1805551103791085</v>
      </c>
      <c r="AO28" s="98">
        <v>7.4363307466000155</v>
      </c>
    </row>
    <row r="29" spans="1:41">
      <c r="A29" s="74" t="s">
        <v>41</v>
      </c>
      <c r="B29" s="99">
        <f t="shared" ref="B29:M29" si="17">IF(B15=0,"",B15*100/B$17)</f>
        <v>2.2897402025539408</v>
      </c>
      <c r="C29" s="100">
        <f t="shared" si="17"/>
        <v>18.116159525869126</v>
      </c>
      <c r="D29" s="97">
        <f t="shared" si="17"/>
        <v>6.9079197593599337</v>
      </c>
      <c r="E29" s="97">
        <f t="shared" si="17"/>
        <v>6.323284285219267</v>
      </c>
      <c r="F29" s="99">
        <f t="shared" si="17"/>
        <v>20.809248554913296</v>
      </c>
      <c r="G29" s="100">
        <f t="shared" si="17"/>
        <v>7.8741505057755878</v>
      </c>
      <c r="H29" s="97">
        <f t="shared" si="17"/>
        <v>9.9562519417910718</v>
      </c>
      <c r="I29" s="97">
        <f t="shared" si="17"/>
        <v>8.8964474565598657</v>
      </c>
      <c r="J29" s="99">
        <f t="shared" si="17"/>
        <v>4.7382499044707682</v>
      </c>
      <c r="K29" s="100">
        <f t="shared" si="17"/>
        <v>9.8432803828990512</v>
      </c>
      <c r="L29" s="97">
        <f t="shared" si="17"/>
        <v>8.7970512645352095</v>
      </c>
      <c r="M29" s="98">
        <f t="shared" si="17"/>
        <v>7.9657120801160195</v>
      </c>
      <c r="O29" s="74" t="s">
        <v>41</v>
      </c>
      <c r="P29" s="99">
        <f t="shared" si="10"/>
        <v>1.954294720252167</v>
      </c>
      <c r="Q29" s="100">
        <f t="shared" si="10"/>
        <v>17.436190014102799</v>
      </c>
      <c r="R29" s="97">
        <f t="shared" si="10"/>
        <v>6.0433725789692234</v>
      </c>
      <c r="S29" s="97">
        <f t="shared" si="8"/>
        <v>5.9303870045310614</v>
      </c>
      <c r="T29" s="99">
        <f t="shared" si="8"/>
        <v>23.442622950819672</v>
      </c>
      <c r="U29" s="100">
        <f t="shared" si="8"/>
        <v>9.7712434588777697</v>
      </c>
      <c r="V29" s="97">
        <f t="shared" si="8"/>
        <v>13.417888803013456</v>
      </c>
      <c r="W29" s="97">
        <f t="shared" si="8"/>
        <v>11.222412438075672</v>
      </c>
      <c r="X29" s="99">
        <f t="shared" si="8"/>
        <v>3.8389647735442129</v>
      </c>
      <c r="Y29" s="100">
        <f t="shared" si="8"/>
        <v>11.936795759141184</v>
      </c>
      <c r="Z29" s="97">
        <f t="shared" si="8"/>
        <v>9.4224190937838301</v>
      </c>
      <c r="AA29" s="98">
        <f t="shared" si="8"/>
        <v>8.5803293466299824</v>
      </c>
      <c r="AC29" s="74" t="s">
        <v>41</v>
      </c>
      <c r="AD29" s="99">
        <v>2.0112630732099759</v>
      </c>
      <c r="AE29" s="100">
        <v>18.51943681068775</v>
      </c>
      <c r="AF29" s="97">
        <v>9.5989592214209853</v>
      </c>
      <c r="AG29" s="97">
        <v>8.7829477715223643</v>
      </c>
      <c r="AH29" s="99">
        <v>20.315236427320489</v>
      </c>
      <c r="AI29" s="100">
        <v>12.211195075191151</v>
      </c>
      <c r="AJ29" s="97">
        <v>15.782060356676133</v>
      </c>
      <c r="AK29" s="97">
        <v>15.150282033155403</v>
      </c>
      <c r="AL29" s="99">
        <v>3.3129904097646032</v>
      </c>
      <c r="AM29" s="100">
        <v>14.745915571442701</v>
      </c>
      <c r="AN29" s="97">
        <v>12.367060209820778</v>
      </c>
      <c r="AO29" s="98">
        <v>11.848585702764851</v>
      </c>
    </row>
    <row r="30" spans="1:41" ht="15.75" thickBot="1">
      <c r="A30" s="74" t="s">
        <v>42</v>
      </c>
      <c r="B30" s="99">
        <f t="shared" ref="B30:M30" si="18">IF(B16=0,"",B16*100/B$17)</f>
        <v>0.17613386173491855</v>
      </c>
      <c r="C30" s="100">
        <f t="shared" si="18"/>
        <v>5.7671711099992393</v>
      </c>
      <c r="D30" s="97">
        <f t="shared" si="18"/>
        <v>1.2003713771580955</v>
      </c>
      <c r="E30" s="97">
        <f t="shared" si="18"/>
        <v>1.1670242147266385</v>
      </c>
      <c r="F30" s="99">
        <f t="shared" si="18"/>
        <v>14.884393063583815</v>
      </c>
      <c r="G30" s="100">
        <f t="shared" si="18"/>
        <v>89.046580602240141</v>
      </c>
      <c r="H30" s="97">
        <f t="shared" si="18"/>
        <v>83.25134523689961</v>
      </c>
      <c r="I30" s="97">
        <f t="shared" si="18"/>
        <v>84.999409066133296</v>
      </c>
      <c r="J30" s="99">
        <f t="shared" si="18"/>
        <v>2.1207489491784486</v>
      </c>
      <c r="K30" s="100">
        <f t="shared" si="18"/>
        <v>73.035271389501972</v>
      </c>
      <c r="L30" s="97">
        <f t="shared" si="18"/>
        <v>52.049514604432446</v>
      </c>
      <c r="M30" s="98">
        <f t="shared" si="18"/>
        <v>54.676510331262733</v>
      </c>
      <c r="O30" s="74" t="s">
        <v>42</v>
      </c>
      <c r="P30" s="99">
        <f t="shared" si="10"/>
        <v>0.17336485421591805</v>
      </c>
      <c r="Q30" s="100">
        <f t="shared" si="10"/>
        <v>7.059699502543455</v>
      </c>
      <c r="R30" s="97">
        <f t="shared" si="10"/>
        <v>1.1783525181784871</v>
      </c>
      <c r="S30" s="97">
        <f t="shared" si="8"/>
        <v>1.0725632828956435</v>
      </c>
      <c r="T30" s="99">
        <f t="shared" si="8"/>
        <v>14.754098360655737</v>
      </c>
      <c r="U30" s="100">
        <f t="shared" si="8"/>
        <v>86.860592995162406</v>
      </c>
      <c r="V30" s="97">
        <f t="shared" si="8"/>
        <v>77.455214065870848</v>
      </c>
      <c r="W30" s="97">
        <f t="shared" si="8"/>
        <v>80.563804430045053</v>
      </c>
      <c r="X30" s="99">
        <f t="shared" si="8"/>
        <v>1.4521926671459382</v>
      </c>
      <c r="Y30" s="100">
        <f t="shared" si="8"/>
        <v>64.314707355788471</v>
      </c>
      <c r="Z30" s="97">
        <f t="shared" si="8"/>
        <v>36.128857113092536</v>
      </c>
      <c r="AA30" s="98">
        <f t="shared" si="8"/>
        <v>40.877210555865233</v>
      </c>
      <c r="AC30" s="74" t="s">
        <v>42</v>
      </c>
      <c r="AD30" s="99">
        <v>0.10726736390453205</v>
      </c>
      <c r="AE30" s="100">
        <v>3.7927127914497176</v>
      </c>
      <c r="AF30" s="97">
        <v>1.448710003673108</v>
      </c>
      <c r="AG30" s="97">
        <v>1.1595508279762157</v>
      </c>
      <c r="AH30" s="99">
        <v>11.38353765323993</v>
      </c>
      <c r="AI30" s="100">
        <v>82.656852781898507</v>
      </c>
      <c r="AJ30" s="97">
        <v>75.542874119174726</v>
      </c>
      <c r="AK30" s="97">
        <v>76.401053152495365</v>
      </c>
      <c r="AL30" s="99">
        <v>0.90920413501058661</v>
      </c>
      <c r="AM30" s="100">
        <v>50.968379125569008</v>
      </c>
      <c r="AN30" s="97">
        <v>34.619787823074311</v>
      </c>
      <c r="AO30" s="98">
        <v>37.385574788992095</v>
      </c>
    </row>
    <row r="31" spans="1:41" ht="15.75" thickBot="1">
      <c r="A31" s="81" t="s">
        <v>3</v>
      </c>
      <c r="B31" s="101">
        <f t="shared" ref="B31:M31" si="19">IF(B17=0,"",B17*100/B$17)</f>
        <v>100</v>
      </c>
      <c r="C31" s="102">
        <f t="shared" si="19"/>
        <v>100</v>
      </c>
      <c r="D31" s="103">
        <f t="shared" si="19"/>
        <v>100</v>
      </c>
      <c r="E31" s="103">
        <f t="shared" si="19"/>
        <v>100</v>
      </c>
      <c r="F31" s="101">
        <f t="shared" si="19"/>
        <v>100</v>
      </c>
      <c r="G31" s="102">
        <f t="shared" si="19"/>
        <v>100</v>
      </c>
      <c r="H31" s="103">
        <f t="shared" si="19"/>
        <v>100</v>
      </c>
      <c r="I31" s="103">
        <f t="shared" si="19"/>
        <v>100</v>
      </c>
      <c r="J31" s="101">
        <f t="shared" si="19"/>
        <v>100</v>
      </c>
      <c r="K31" s="102">
        <f t="shared" si="19"/>
        <v>100</v>
      </c>
      <c r="L31" s="103">
        <f t="shared" si="19"/>
        <v>100</v>
      </c>
      <c r="M31" s="104">
        <f t="shared" si="19"/>
        <v>100</v>
      </c>
      <c r="O31" s="81" t="s">
        <v>3</v>
      </c>
      <c r="P31" s="101">
        <f t="shared" si="10"/>
        <v>100</v>
      </c>
      <c r="Q31" s="102">
        <f t="shared" si="10"/>
        <v>100</v>
      </c>
      <c r="R31" s="103">
        <f t="shared" si="10"/>
        <v>100</v>
      </c>
      <c r="S31" s="103">
        <f t="shared" si="8"/>
        <v>100</v>
      </c>
      <c r="T31" s="101">
        <f t="shared" si="8"/>
        <v>100</v>
      </c>
      <c r="U31" s="102">
        <f t="shared" si="8"/>
        <v>100</v>
      </c>
      <c r="V31" s="103">
        <f t="shared" si="8"/>
        <v>100</v>
      </c>
      <c r="W31" s="103">
        <f t="shared" si="8"/>
        <v>100</v>
      </c>
      <c r="X31" s="101">
        <f t="shared" si="8"/>
        <v>100</v>
      </c>
      <c r="Y31" s="102">
        <f t="shared" si="8"/>
        <v>100</v>
      </c>
      <c r="Z31" s="103">
        <f t="shared" si="8"/>
        <v>100</v>
      </c>
      <c r="AA31" s="104">
        <f t="shared" si="8"/>
        <v>100</v>
      </c>
      <c r="AC31" s="81" t="s">
        <v>3</v>
      </c>
      <c r="AD31" s="101">
        <v>100</v>
      </c>
      <c r="AE31" s="102">
        <v>100</v>
      </c>
      <c r="AF31" s="103">
        <v>99.999999999999986</v>
      </c>
      <c r="AG31" s="103">
        <v>100</v>
      </c>
      <c r="AH31" s="101">
        <v>100</v>
      </c>
      <c r="AI31" s="102">
        <v>100</v>
      </c>
      <c r="AJ31" s="103">
        <v>100</v>
      </c>
      <c r="AK31" s="103">
        <v>100</v>
      </c>
      <c r="AL31" s="101">
        <v>100</v>
      </c>
      <c r="AM31" s="102">
        <v>100</v>
      </c>
      <c r="AN31" s="103">
        <v>100.00000000000001</v>
      </c>
      <c r="AO31" s="104">
        <v>100</v>
      </c>
    </row>
    <row r="32" spans="1:41" ht="15.75" thickBot="1">
      <c r="A32" s="250" t="s">
        <v>46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2"/>
      <c r="O32" s="323" t="s">
        <v>46</v>
      </c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5"/>
      <c r="AC32" s="323" t="s">
        <v>46</v>
      </c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5"/>
    </row>
    <row r="33" spans="1:41">
      <c r="A33" s="74" t="s">
        <v>33</v>
      </c>
      <c r="B33" s="95">
        <f t="shared" ref="B33:B43" si="20">IF(B7=0,"",B7*100/$J7)</f>
        <v>100</v>
      </c>
      <c r="C33" s="96">
        <f t="shared" ref="C33:C43" si="21">IF(C7=0,"",C7*100/$K7)</f>
        <v>100</v>
      </c>
      <c r="D33" s="97">
        <f t="shared" ref="D33:D43" si="22">IF(D7=0,"",D7*100/$L7)</f>
        <v>100</v>
      </c>
      <c r="E33" s="97">
        <f t="shared" ref="E33:E43" si="23">IF(E7=0,"",E7*100/$M7)</f>
        <v>100</v>
      </c>
      <c r="F33" s="95" t="str">
        <f t="shared" ref="F33:J33" si="24">IF(F7=0,"",F7*100/$J7)</f>
        <v/>
      </c>
      <c r="G33" s="96" t="str">
        <f t="shared" ref="G33:K33" si="25">IF(G7=0,"",G7*100/$K7)</f>
        <v/>
      </c>
      <c r="H33" s="97" t="str">
        <f t="shared" ref="H33:L33" si="26">IF(H7=0,"",H7*100/$L7)</f>
        <v/>
      </c>
      <c r="I33" s="97" t="str">
        <f t="shared" ref="I33:M33" si="27">IF(I7=0,"",I7*100/$M7)</f>
        <v/>
      </c>
      <c r="J33" s="75">
        <f t="shared" si="24"/>
        <v>100</v>
      </c>
      <c r="K33" s="76">
        <f t="shared" si="25"/>
        <v>100</v>
      </c>
      <c r="L33" s="77">
        <f t="shared" si="26"/>
        <v>100</v>
      </c>
      <c r="M33" s="78">
        <f t="shared" si="27"/>
        <v>100</v>
      </c>
      <c r="O33" s="74" t="s">
        <v>33</v>
      </c>
      <c r="P33" s="95">
        <f t="shared" ref="P33:P43" si="28">P7*100/$X7</f>
        <v>97.674418604651166</v>
      </c>
      <c r="Q33" s="96">
        <f t="shared" ref="Q33:Q43" si="29">Q7*100/$Y7</f>
        <v>98.903540355292435</v>
      </c>
      <c r="R33" s="97">
        <f t="shared" ref="R33:R43" si="30">R7*100/$Z7</f>
        <v>99.020131498620046</v>
      </c>
      <c r="S33" s="97">
        <f>S7*100/$AA7</f>
        <v>98.710502148150937</v>
      </c>
      <c r="T33" s="95">
        <f t="shared" ref="T33:T43" si="31">T7*100/$X7</f>
        <v>2.3255813953488373</v>
      </c>
      <c r="U33" s="96">
        <f t="shared" ref="U33:U43" si="32">U7*100/$Y7</f>
        <v>1.0964596447075714</v>
      </c>
      <c r="V33" s="97">
        <f t="shared" ref="V33:V43" si="33">V7*100/$Z7</f>
        <v>0.97986850137995529</v>
      </c>
      <c r="W33" s="97">
        <f>W7*100/$AA7</f>
        <v>1.2894978518490667</v>
      </c>
      <c r="X33" s="75">
        <f>X7*100/$X7</f>
        <v>100</v>
      </c>
      <c r="Y33" s="76">
        <f>Y7*100/$Y7</f>
        <v>99.999999999999986</v>
      </c>
      <c r="Z33" s="77">
        <f>Z7*100/$Z7</f>
        <v>100</v>
      </c>
      <c r="AA33" s="78">
        <f>AA7*100/$AA7</f>
        <v>100</v>
      </c>
      <c r="AC33" s="74" t="s">
        <v>33</v>
      </c>
      <c r="AD33" s="95">
        <v>95.876288659793815</v>
      </c>
      <c r="AE33" s="96">
        <v>94.261972084148525</v>
      </c>
      <c r="AF33" s="97">
        <v>94.493586129123202</v>
      </c>
      <c r="AG33" s="97">
        <v>88.371425056276479</v>
      </c>
      <c r="AH33" s="95">
        <v>4.1237113402061851</v>
      </c>
      <c r="AI33" s="96">
        <v>5.7380279158514753</v>
      </c>
      <c r="AJ33" s="97">
        <v>5.5064138708767967</v>
      </c>
      <c r="AK33" s="97">
        <v>11.628574943723512</v>
      </c>
      <c r="AL33" s="75">
        <v>100</v>
      </c>
      <c r="AM33" s="76">
        <v>100</v>
      </c>
      <c r="AN33" s="77">
        <v>100</v>
      </c>
      <c r="AO33" s="78">
        <v>100</v>
      </c>
    </row>
    <row r="34" spans="1:41">
      <c r="A34" s="74" t="s">
        <v>34</v>
      </c>
      <c r="B34" s="99">
        <f t="shared" si="20"/>
        <v>90.666666666666671</v>
      </c>
      <c r="C34" s="100">
        <f t="shared" si="21"/>
        <v>89.684874749434741</v>
      </c>
      <c r="D34" s="97">
        <f t="shared" si="22"/>
        <v>89.008131697473658</v>
      </c>
      <c r="E34" s="97">
        <f t="shared" si="23"/>
        <v>89.938101705164641</v>
      </c>
      <c r="F34" s="99">
        <f t="shared" ref="F34" si="34">IF(F8=0,"",F8*100/$J8)</f>
        <v>9.3333333333333339</v>
      </c>
      <c r="G34" s="100">
        <f t="shared" ref="G34" si="35">IF(G8=0,"",G8*100/$K8)</f>
        <v>10.31512525056527</v>
      </c>
      <c r="H34" s="97">
        <f t="shared" ref="H34" si="36">IF(H8=0,"",H8*100/$L8)</f>
        <v>10.991868302526337</v>
      </c>
      <c r="I34" s="97">
        <f t="shared" ref="I34" si="37">IF(I8=0,"",I8*100/$M8)</f>
        <v>10.061898294835354</v>
      </c>
      <c r="J34" s="79">
        <f t="shared" ref="J34" si="38">IF(J8=0,"",J8*100/$J8)</f>
        <v>100</v>
      </c>
      <c r="K34" s="80">
        <f t="shared" ref="K34" si="39">IF(K8=0,"",K8*100/$K8)</f>
        <v>100</v>
      </c>
      <c r="L34" s="77">
        <f t="shared" ref="L34" si="40">IF(L8=0,"",L8*100/$L8)</f>
        <v>99.999999999999986</v>
      </c>
      <c r="M34" s="78">
        <f t="shared" ref="M34" si="41">IF(M8=0,"",M8*100/$M8)</f>
        <v>100.00000000000001</v>
      </c>
      <c r="O34" s="74" t="s">
        <v>34</v>
      </c>
      <c r="P34" s="99">
        <f t="shared" si="28"/>
        <v>98.260869565217391</v>
      </c>
      <c r="Q34" s="100">
        <f t="shared" si="29"/>
        <v>98.214409799266704</v>
      </c>
      <c r="R34" s="97">
        <f t="shared" si="30"/>
        <v>99.323485072567379</v>
      </c>
      <c r="S34" s="97">
        <f t="shared" ref="S34:S43" si="42">S8*100/$AA8</f>
        <v>99.166975312273692</v>
      </c>
      <c r="T34" s="99">
        <f t="shared" si="31"/>
        <v>1.7391304347826086</v>
      </c>
      <c r="U34" s="100">
        <f t="shared" si="32"/>
        <v>1.7855902007332867</v>
      </c>
      <c r="V34" s="97">
        <f t="shared" si="33"/>
        <v>0.67651492743261266</v>
      </c>
      <c r="W34" s="97">
        <f t="shared" ref="W34:W43" si="43">W8*100/$AA8</f>
        <v>0.83302468772631366</v>
      </c>
      <c r="X34" s="79">
        <f t="shared" ref="X34:X43" si="44">X8*100/$X8</f>
        <v>100</v>
      </c>
      <c r="Y34" s="80">
        <f t="shared" ref="Y34:Y43" si="45">Y8*100/$Y8</f>
        <v>100</v>
      </c>
      <c r="Z34" s="77">
        <f t="shared" ref="Z34:Z43" si="46">Z8*100/$Z8</f>
        <v>100</v>
      </c>
      <c r="AA34" s="78">
        <f t="shared" ref="AA34:AA43" si="47">AA8*100/$AA8</f>
        <v>100</v>
      </c>
      <c r="AC34" s="74" t="s">
        <v>34</v>
      </c>
      <c r="AD34" s="99">
        <v>95.857988165680467</v>
      </c>
      <c r="AE34" s="100">
        <v>96.483300216367837</v>
      </c>
      <c r="AF34" s="97">
        <v>93.975207291137409</v>
      </c>
      <c r="AG34" s="97">
        <v>94.140071973395308</v>
      </c>
      <c r="AH34" s="99">
        <v>4.1420118343195265</v>
      </c>
      <c r="AI34" s="100">
        <v>3.5166997836321565</v>
      </c>
      <c r="AJ34" s="97">
        <v>6.0247927088625879</v>
      </c>
      <c r="AK34" s="97">
        <v>5.8599280266046856</v>
      </c>
      <c r="AL34" s="79">
        <v>100</v>
      </c>
      <c r="AM34" s="80">
        <v>100</v>
      </c>
      <c r="AN34" s="77">
        <v>99.999999999999986</v>
      </c>
      <c r="AO34" s="78">
        <v>100</v>
      </c>
    </row>
    <row r="35" spans="1:41">
      <c r="A35" s="74" t="s">
        <v>35</v>
      </c>
      <c r="B35" s="99">
        <f t="shared" si="20"/>
        <v>91.803278688524586</v>
      </c>
      <c r="C35" s="100">
        <f t="shared" si="21"/>
        <v>92.00269418703499</v>
      </c>
      <c r="D35" s="97">
        <f t="shared" si="22"/>
        <v>90.161951436163179</v>
      </c>
      <c r="E35" s="97">
        <f t="shared" si="23"/>
        <v>85.250633672799864</v>
      </c>
      <c r="F35" s="99">
        <f t="shared" ref="F35" si="48">IF(F9=0,"",F9*100/$J9)</f>
        <v>8.1967213114754092</v>
      </c>
      <c r="G35" s="100">
        <f t="shared" ref="G35" si="49">IF(G9=0,"",G9*100/$K9)</f>
        <v>7.9973058129649974</v>
      </c>
      <c r="H35" s="97">
        <f t="shared" ref="H35" si="50">IF(H9=0,"",H9*100/$L9)</f>
        <v>9.8380485638368214</v>
      </c>
      <c r="I35" s="97">
        <f t="shared" ref="I35" si="51">IF(I9=0,"",I9*100/$M9)</f>
        <v>14.749366327200136</v>
      </c>
      <c r="J35" s="79">
        <f t="shared" ref="J35" si="52">IF(J9=0,"",J9*100/$J9)</f>
        <v>100</v>
      </c>
      <c r="K35" s="80">
        <f t="shared" ref="K35" si="53">IF(K9=0,"",K9*100/$K9)</f>
        <v>100</v>
      </c>
      <c r="L35" s="77">
        <f t="shared" ref="L35" si="54">IF(L9=0,"",L9*100/$L9)</f>
        <v>100</v>
      </c>
      <c r="M35" s="78">
        <f t="shared" ref="M35" si="55">IF(M9=0,"",M9*100/$M9)</f>
        <v>99.999999999999986</v>
      </c>
      <c r="O35" s="74" t="s">
        <v>35</v>
      </c>
      <c r="P35" s="99">
        <f t="shared" si="28"/>
        <v>98.095238095238102</v>
      </c>
      <c r="Q35" s="100">
        <f t="shared" si="29"/>
        <v>98.080904420495784</v>
      </c>
      <c r="R35" s="97">
        <f t="shared" si="30"/>
        <v>98.596056933023149</v>
      </c>
      <c r="S35" s="97">
        <f t="shared" si="42"/>
        <v>98.622859720895846</v>
      </c>
      <c r="T35" s="99">
        <f t="shared" si="31"/>
        <v>1.9047619047619047</v>
      </c>
      <c r="U35" s="100">
        <f t="shared" si="32"/>
        <v>1.9190955795042237</v>
      </c>
      <c r="V35" s="97">
        <f t="shared" si="33"/>
        <v>1.4039430669768445</v>
      </c>
      <c r="W35" s="97">
        <f t="shared" si="43"/>
        <v>1.3771402791041487</v>
      </c>
      <c r="X35" s="79">
        <f t="shared" si="44"/>
        <v>100</v>
      </c>
      <c r="Y35" s="80">
        <f t="shared" si="45"/>
        <v>100</v>
      </c>
      <c r="Z35" s="77">
        <f t="shared" si="46"/>
        <v>100</v>
      </c>
      <c r="AA35" s="78">
        <f t="shared" si="47"/>
        <v>100</v>
      </c>
      <c r="AC35" s="74" t="s">
        <v>35</v>
      </c>
      <c r="AD35" s="99">
        <v>97.549019607843135</v>
      </c>
      <c r="AE35" s="100">
        <v>97.419249089798299</v>
      </c>
      <c r="AF35" s="97">
        <v>97.303248785478843</v>
      </c>
      <c r="AG35" s="97">
        <v>96.00202373660764</v>
      </c>
      <c r="AH35" s="99">
        <v>2.4509803921568629</v>
      </c>
      <c r="AI35" s="100">
        <v>2.5807509102017097</v>
      </c>
      <c r="AJ35" s="97">
        <v>2.6967512145211536</v>
      </c>
      <c r="AK35" s="97">
        <v>3.9979762633923688</v>
      </c>
      <c r="AL35" s="79">
        <v>100</v>
      </c>
      <c r="AM35" s="80">
        <v>100</v>
      </c>
      <c r="AN35" s="77">
        <v>100</v>
      </c>
      <c r="AO35" s="78">
        <v>100</v>
      </c>
    </row>
    <row r="36" spans="1:41">
      <c r="A36" s="74" t="s">
        <v>36</v>
      </c>
      <c r="B36" s="99">
        <f t="shared" si="20"/>
        <v>94.389027431421439</v>
      </c>
      <c r="C36" s="100">
        <f t="shared" si="21"/>
        <v>94.5763757141507</v>
      </c>
      <c r="D36" s="97">
        <f t="shared" si="22"/>
        <v>93.722880724662744</v>
      </c>
      <c r="E36" s="97">
        <f t="shared" si="23"/>
        <v>93.583963341500805</v>
      </c>
      <c r="F36" s="99">
        <f t="shared" ref="F36" si="56">IF(F10=0,"",F10*100/$J10)</f>
        <v>5.6109725685785534</v>
      </c>
      <c r="G36" s="100">
        <f t="shared" ref="G36" si="57">IF(G10=0,"",G10*100/$K10)</f>
        <v>5.4236242858493089</v>
      </c>
      <c r="H36" s="97">
        <f t="shared" ref="H36" si="58">IF(H10=0,"",H10*100/$L10)</f>
        <v>6.2771192753372445</v>
      </c>
      <c r="I36" s="97">
        <f t="shared" ref="I36" si="59">IF(I10=0,"",I10*100/$M10)</f>
        <v>6.4160366584991912</v>
      </c>
      <c r="J36" s="79">
        <f t="shared" ref="J36" si="60">IF(J10=0,"",J10*100/$J10)</f>
        <v>100</v>
      </c>
      <c r="K36" s="80">
        <f t="shared" ref="K36" si="61">IF(K10=0,"",K10*100/$K10)</f>
        <v>100</v>
      </c>
      <c r="L36" s="77">
        <f t="shared" ref="L36" si="62">IF(L10=0,"",L10*100/$L10)</f>
        <v>100</v>
      </c>
      <c r="M36" s="78">
        <f t="shared" ref="M36" si="63">IF(M10=0,"",M10*100/$M10)</f>
        <v>100</v>
      </c>
      <c r="O36" s="74" t="s">
        <v>36</v>
      </c>
      <c r="P36" s="99">
        <f t="shared" si="28"/>
        <v>96.418732782369148</v>
      </c>
      <c r="Q36" s="100">
        <f t="shared" si="29"/>
        <v>96.495648446882015</v>
      </c>
      <c r="R36" s="97">
        <f t="shared" si="30"/>
        <v>95.515826381210061</v>
      </c>
      <c r="S36" s="97">
        <f t="shared" si="42"/>
        <v>94.66215205845765</v>
      </c>
      <c r="T36" s="99">
        <f t="shared" si="31"/>
        <v>3.5812672176308542</v>
      </c>
      <c r="U36" s="100">
        <f t="shared" si="32"/>
        <v>3.5043515531179952</v>
      </c>
      <c r="V36" s="97">
        <f t="shared" si="33"/>
        <v>4.484173618789935</v>
      </c>
      <c r="W36" s="97">
        <f t="shared" si="43"/>
        <v>5.3378479415423561</v>
      </c>
      <c r="X36" s="79">
        <f t="shared" si="44"/>
        <v>100</v>
      </c>
      <c r="Y36" s="80">
        <f t="shared" si="45"/>
        <v>100</v>
      </c>
      <c r="Z36" s="77">
        <f t="shared" si="46"/>
        <v>100</v>
      </c>
      <c r="AA36" s="78">
        <f t="shared" si="47"/>
        <v>100</v>
      </c>
      <c r="AC36" s="74" t="s">
        <v>36</v>
      </c>
      <c r="AD36" s="99">
        <v>97.270659590598939</v>
      </c>
      <c r="AE36" s="100">
        <v>97.315278741290768</v>
      </c>
      <c r="AF36" s="97">
        <v>97.417311168840172</v>
      </c>
      <c r="AG36" s="97">
        <v>96.134129343680414</v>
      </c>
      <c r="AH36" s="99">
        <v>2.7293404094010616</v>
      </c>
      <c r="AI36" s="100">
        <v>2.6847212587092297</v>
      </c>
      <c r="AJ36" s="97">
        <v>2.5826888311598317</v>
      </c>
      <c r="AK36" s="97">
        <v>3.8658706563195917</v>
      </c>
      <c r="AL36" s="79">
        <v>100</v>
      </c>
      <c r="AM36" s="80">
        <v>100</v>
      </c>
      <c r="AN36" s="77">
        <v>100</v>
      </c>
      <c r="AO36" s="78">
        <v>100</v>
      </c>
    </row>
    <row r="37" spans="1:41">
      <c r="A37" s="74" t="s">
        <v>37</v>
      </c>
      <c r="B37" s="99">
        <f t="shared" si="20"/>
        <v>92.938931297709928</v>
      </c>
      <c r="C37" s="100">
        <f t="shared" si="21"/>
        <v>93.003918024833752</v>
      </c>
      <c r="D37" s="97">
        <f t="shared" si="22"/>
        <v>92.330917145382287</v>
      </c>
      <c r="E37" s="97">
        <f t="shared" si="23"/>
        <v>92.149059176991699</v>
      </c>
      <c r="F37" s="99">
        <f t="shared" ref="F37" si="64">IF(F11=0,"",F11*100/$J11)</f>
        <v>7.0610687022900764</v>
      </c>
      <c r="G37" s="100">
        <f t="shared" ref="G37" si="65">IF(G11=0,"",G11*100/$K11)</f>
        <v>6.9960819751662573</v>
      </c>
      <c r="H37" s="97">
        <f t="shared" ref="H37" si="66">IF(H11=0,"",H11*100/$L11)</f>
        <v>7.6690828546177263</v>
      </c>
      <c r="I37" s="97">
        <f t="shared" ref="I37" si="67">IF(I11=0,"",I11*100/$M11)</f>
        <v>7.8509408230083126</v>
      </c>
      <c r="J37" s="79">
        <f t="shared" ref="J37" si="68">IF(J11=0,"",J11*100/$J11)</f>
        <v>100</v>
      </c>
      <c r="K37" s="80">
        <f t="shared" ref="K37" si="69">IF(K11=0,"",K11*100/$K11)</f>
        <v>100</v>
      </c>
      <c r="L37" s="77">
        <f t="shared" ref="L37" si="70">IF(L11=0,"",L11*100/$L11)</f>
        <v>100</v>
      </c>
      <c r="M37" s="78">
        <f t="shared" ref="M37" si="71">IF(M11=0,"",M11*100/$M11)</f>
        <v>100</v>
      </c>
      <c r="O37" s="74" t="s">
        <v>37</v>
      </c>
      <c r="P37" s="99">
        <f t="shared" si="28"/>
        <v>96.181229773462789</v>
      </c>
      <c r="Q37" s="100">
        <f t="shared" si="29"/>
        <v>96.079178918993222</v>
      </c>
      <c r="R37" s="97">
        <f t="shared" si="30"/>
        <v>95.868665784321792</v>
      </c>
      <c r="S37" s="97">
        <f t="shared" si="42"/>
        <v>95.80689370616831</v>
      </c>
      <c r="T37" s="99">
        <f t="shared" si="31"/>
        <v>3.8187702265372168</v>
      </c>
      <c r="U37" s="100">
        <f t="shared" si="32"/>
        <v>3.9208210810067774</v>
      </c>
      <c r="V37" s="97">
        <f t="shared" si="33"/>
        <v>4.1313342156781943</v>
      </c>
      <c r="W37" s="97">
        <f t="shared" si="43"/>
        <v>4.1931062938316934</v>
      </c>
      <c r="X37" s="79">
        <f t="shared" si="44"/>
        <v>100</v>
      </c>
      <c r="Y37" s="80">
        <f t="shared" si="45"/>
        <v>100</v>
      </c>
      <c r="Z37" s="77">
        <f t="shared" si="46"/>
        <v>100</v>
      </c>
      <c r="AA37" s="78">
        <f t="shared" si="47"/>
        <v>99.999999999999986</v>
      </c>
      <c r="AC37" s="74" t="s">
        <v>37</v>
      </c>
      <c r="AD37" s="99">
        <v>96.208530805687204</v>
      </c>
      <c r="AE37" s="100">
        <v>96.225055031844803</v>
      </c>
      <c r="AF37" s="97">
        <v>96.697598334081761</v>
      </c>
      <c r="AG37" s="97">
        <v>95.675574803919787</v>
      </c>
      <c r="AH37" s="99">
        <v>3.7914691943127963</v>
      </c>
      <c r="AI37" s="100">
        <v>3.7749449681551814</v>
      </c>
      <c r="AJ37" s="97">
        <v>3.302401665918254</v>
      </c>
      <c r="AK37" s="97">
        <v>4.3244251960802176</v>
      </c>
      <c r="AL37" s="79">
        <v>100</v>
      </c>
      <c r="AM37" s="80">
        <v>100</v>
      </c>
      <c r="AN37" s="77">
        <v>100</v>
      </c>
      <c r="AO37" s="78">
        <v>100</v>
      </c>
    </row>
    <row r="38" spans="1:41">
      <c r="A38" s="74" t="s">
        <v>38</v>
      </c>
      <c r="B38" s="99">
        <f t="shared" si="20"/>
        <v>93.062200956937801</v>
      </c>
      <c r="C38" s="100">
        <f t="shared" si="21"/>
        <v>93.113873872894956</v>
      </c>
      <c r="D38" s="97">
        <f t="shared" si="22"/>
        <v>94.802882498867021</v>
      </c>
      <c r="E38" s="97">
        <f t="shared" si="23"/>
        <v>94.517781482680334</v>
      </c>
      <c r="F38" s="99">
        <f t="shared" ref="F38" si="72">IF(F12=0,"",F12*100/$J12)</f>
        <v>6.937799043062201</v>
      </c>
      <c r="G38" s="100">
        <f t="shared" ref="G38" si="73">IF(G12=0,"",G12*100/$K12)</f>
        <v>6.8861261271050411</v>
      </c>
      <c r="H38" s="97">
        <f t="shared" ref="H38" si="74">IF(H12=0,"",H12*100/$L12)</f>
        <v>5.1971175011329818</v>
      </c>
      <c r="I38" s="97">
        <f t="shared" ref="I38" si="75">IF(I12=0,"",I12*100/$M12)</f>
        <v>5.4822185173196694</v>
      </c>
      <c r="J38" s="79">
        <f t="shared" ref="J38" si="76">IF(J12=0,"",J12*100/$J12)</f>
        <v>100</v>
      </c>
      <c r="K38" s="80">
        <f t="shared" ref="K38" si="77">IF(K12=0,"",K12*100/$K12)</f>
        <v>100</v>
      </c>
      <c r="L38" s="77">
        <f t="shared" ref="L38" si="78">IF(L12=0,"",L12*100/$L12)</f>
        <v>100</v>
      </c>
      <c r="M38" s="78">
        <f t="shared" ref="M38" si="79">IF(M12=0,"",M12*100/$M12)</f>
        <v>100</v>
      </c>
      <c r="O38" s="74" t="s">
        <v>38</v>
      </c>
      <c r="P38" s="99">
        <f t="shared" si="28"/>
        <v>95.506982392228295</v>
      </c>
      <c r="Q38" s="100">
        <f t="shared" si="29"/>
        <v>95.539022607538257</v>
      </c>
      <c r="R38" s="97">
        <f t="shared" si="30"/>
        <v>96.070858807143551</v>
      </c>
      <c r="S38" s="97">
        <f t="shared" si="42"/>
        <v>95.142406002218493</v>
      </c>
      <c r="T38" s="99">
        <f t="shared" si="31"/>
        <v>4.4930176077717059</v>
      </c>
      <c r="U38" s="100">
        <f t="shared" si="32"/>
        <v>4.4609773924617375</v>
      </c>
      <c r="V38" s="97">
        <f t="shared" si="33"/>
        <v>3.9291411928564415</v>
      </c>
      <c r="W38" s="97">
        <f t="shared" si="43"/>
        <v>4.8575939977815024</v>
      </c>
      <c r="X38" s="79">
        <f t="shared" si="44"/>
        <v>100</v>
      </c>
      <c r="Y38" s="80">
        <f t="shared" si="45"/>
        <v>100</v>
      </c>
      <c r="Z38" s="77">
        <f t="shared" si="46"/>
        <v>100.00000000000001</v>
      </c>
      <c r="AA38" s="78">
        <f t="shared" si="47"/>
        <v>100</v>
      </c>
      <c r="AC38" s="74" t="s">
        <v>38</v>
      </c>
      <c r="AD38" s="99">
        <v>95.933263816475488</v>
      </c>
      <c r="AE38" s="100">
        <v>95.802269486033808</v>
      </c>
      <c r="AF38" s="97">
        <v>95.338936405033053</v>
      </c>
      <c r="AG38" s="97">
        <v>94.948960806530025</v>
      </c>
      <c r="AH38" s="99">
        <v>4.0667361835245046</v>
      </c>
      <c r="AI38" s="100">
        <v>4.1977305139661851</v>
      </c>
      <c r="AJ38" s="97">
        <v>4.6610635949669419</v>
      </c>
      <c r="AK38" s="97">
        <v>5.0510391934699843</v>
      </c>
      <c r="AL38" s="79">
        <v>100</v>
      </c>
      <c r="AM38" s="80">
        <v>100</v>
      </c>
      <c r="AN38" s="77">
        <v>100</v>
      </c>
      <c r="AO38" s="78">
        <v>100</v>
      </c>
    </row>
    <row r="39" spans="1:41">
      <c r="A39" s="74" t="s">
        <v>39</v>
      </c>
      <c r="B39" s="99">
        <f t="shared" si="20"/>
        <v>88.829311885612157</v>
      </c>
      <c r="C39" s="100">
        <f t="shared" si="21"/>
        <v>88.190674641940191</v>
      </c>
      <c r="D39" s="97">
        <f t="shared" si="22"/>
        <v>89.748627814003072</v>
      </c>
      <c r="E39" s="97">
        <f t="shared" si="23"/>
        <v>89.975334388194923</v>
      </c>
      <c r="F39" s="99">
        <f t="shared" ref="F39" si="80">IF(F13=0,"",F13*100/$J13)</f>
        <v>11.170688114387847</v>
      </c>
      <c r="G39" s="100">
        <f t="shared" ref="G39" si="81">IF(G13=0,"",G13*100/$K13)</f>
        <v>11.809325358059805</v>
      </c>
      <c r="H39" s="97">
        <f t="shared" ref="H39" si="82">IF(H13=0,"",H13*100/$L13)</f>
        <v>10.251372185996928</v>
      </c>
      <c r="I39" s="97">
        <f t="shared" ref="I39" si="83">IF(I13=0,"",I13*100/$M13)</f>
        <v>10.024665611805069</v>
      </c>
      <c r="J39" s="79">
        <f t="shared" ref="J39" si="84">IF(J13=0,"",J13*100/$J13)</f>
        <v>100</v>
      </c>
      <c r="K39" s="80">
        <f t="shared" ref="K39" si="85">IF(K13=0,"",K13*100/$K13)</f>
        <v>100</v>
      </c>
      <c r="L39" s="77">
        <f t="shared" ref="L39" si="86">IF(L13=0,"",L13*100/$L13)</f>
        <v>100</v>
      </c>
      <c r="M39" s="78">
        <f t="shared" ref="M39" si="87">IF(M13=0,"",M13*100/$M13)</f>
        <v>100</v>
      </c>
      <c r="O39" s="74" t="s">
        <v>39</v>
      </c>
      <c r="P39" s="99">
        <f t="shared" si="28"/>
        <v>91.702127659574472</v>
      </c>
      <c r="Q39" s="100">
        <f t="shared" si="29"/>
        <v>91.317136887297409</v>
      </c>
      <c r="R39" s="97">
        <f t="shared" si="30"/>
        <v>90.905790846834932</v>
      </c>
      <c r="S39" s="97">
        <f t="shared" si="42"/>
        <v>90.242232900883735</v>
      </c>
      <c r="T39" s="99">
        <f t="shared" si="31"/>
        <v>8.2978723404255312</v>
      </c>
      <c r="U39" s="100">
        <f t="shared" si="32"/>
        <v>8.6828631127025844</v>
      </c>
      <c r="V39" s="97">
        <f t="shared" si="33"/>
        <v>9.0942091531650657</v>
      </c>
      <c r="W39" s="97">
        <f t="shared" si="43"/>
        <v>9.7577670991162559</v>
      </c>
      <c r="X39" s="79">
        <f t="shared" si="44"/>
        <v>100</v>
      </c>
      <c r="Y39" s="80">
        <f t="shared" si="45"/>
        <v>100</v>
      </c>
      <c r="Z39" s="77">
        <f t="shared" si="46"/>
        <v>99.999999999999986</v>
      </c>
      <c r="AA39" s="78">
        <f t="shared" si="47"/>
        <v>100</v>
      </c>
      <c r="AC39" s="74" t="s">
        <v>39</v>
      </c>
      <c r="AD39" s="99">
        <v>93.426658551430307</v>
      </c>
      <c r="AE39" s="100">
        <v>92.965097710947248</v>
      </c>
      <c r="AF39" s="97">
        <v>92.772432668451728</v>
      </c>
      <c r="AG39" s="97">
        <v>92.572452968658311</v>
      </c>
      <c r="AH39" s="99">
        <v>6.5733414485696899</v>
      </c>
      <c r="AI39" s="100">
        <v>7.0349022890527442</v>
      </c>
      <c r="AJ39" s="97">
        <v>7.2275673315482818</v>
      </c>
      <c r="AK39" s="97">
        <v>7.4275470313416916</v>
      </c>
      <c r="AL39" s="79">
        <v>100</v>
      </c>
      <c r="AM39" s="80">
        <v>100</v>
      </c>
      <c r="AN39" s="77">
        <v>100</v>
      </c>
      <c r="AO39" s="78">
        <v>99.999999999999986</v>
      </c>
    </row>
    <row r="40" spans="1:41">
      <c r="A40" s="74" t="s">
        <v>40</v>
      </c>
      <c r="B40" s="99">
        <f t="shared" si="20"/>
        <v>73.638968481375358</v>
      </c>
      <c r="C40" s="100">
        <f t="shared" si="21"/>
        <v>71.943362952690862</v>
      </c>
      <c r="D40" s="97">
        <f t="shared" si="22"/>
        <v>72.768662118408486</v>
      </c>
      <c r="E40" s="97">
        <f t="shared" si="23"/>
        <v>72.398205839823362</v>
      </c>
      <c r="F40" s="99">
        <f t="shared" ref="F40" si="88">IF(F14=0,"",F14*100/$J14)</f>
        <v>26.361031518624642</v>
      </c>
      <c r="G40" s="100">
        <f t="shared" ref="G40" si="89">IF(G14=0,"",G14*100/$K14)</f>
        <v>28.056637047309142</v>
      </c>
      <c r="H40" s="97">
        <f t="shared" ref="H40" si="90">IF(H14=0,"",H14*100/$L14)</f>
        <v>27.231337881591518</v>
      </c>
      <c r="I40" s="97">
        <f t="shared" ref="I40" si="91">IF(I14=0,"",I14*100/$M14)</f>
        <v>27.601794160176652</v>
      </c>
      <c r="J40" s="79">
        <f t="shared" ref="J40" si="92">IF(J14=0,"",J14*100/$J14)</f>
        <v>100</v>
      </c>
      <c r="K40" s="80">
        <f t="shared" ref="K40" si="93">IF(K14=0,"",K14*100/$K14)</f>
        <v>100</v>
      </c>
      <c r="L40" s="77">
        <f t="shared" ref="L40" si="94">IF(L14=0,"",L14*100/$L14)</f>
        <v>100</v>
      </c>
      <c r="M40" s="78">
        <f t="shared" ref="M40" si="95">IF(M14=0,"",M14*100/$M14)</f>
        <v>100.00000000000001</v>
      </c>
      <c r="O40" s="74" t="s">
        <v>40</v>
      </c>
      <c r="P40" s="99">
        <f t="shared" si="28"/>
        <v>79.473684210526315</v>
      </c>
      <c r="Q40" s="100">
        <f t="shared" si="29"/>
        <v>78.249226703714911</v>
      </c>
      <c r="R40" s="97">
        <f t="shared" si="30"/>
        <v>79.684135868212252</v>
      </c>
      <c r="S40" s="97">
        <f t="shared" si="42"/>
        <v>80.173988451833537</v>
      </c>
      <c r="T40" s="99">
        <f t="shared" si="31"/>
        <v>20.526315789473685</v>
      </c>
      <c r="U40" s="100">
        <f t="shared" si="32"/>
        <v>21.7507732962851</v>
      </c>
      <c r="V40" s="97">
        <f t="shared" si="33"/>
        <v>20.315864131787745</v>
      </c>
      <c r="W40" s="97">
        <f t="shared" si="43"/>
        <v>19.82601154816647</v>
      </c>
      <c r="X40" s="79">
        <f t="shared" si="44"/>
        <v>100</v>
      </c>
      <c r="Y40" s="80">
        <f t="shared" si="45"/>
        <v>100</v>
      </c>
      <c r="Z40" s="77">
        <f t="shared" si="46"/>
        <v>100</v>
      </c>
      <c r="AA40" s="78">
        <f t="shared" si="47"/>
        <v>100</v>
      </c>
      <c r="AC40" s="74" t="s">
        <v>40</v>
      </c>
      <c r="AD40" s="99">
        <v>81.473214285714292</v>
      </c>
      <c r="AE40" s="100">
        <v>80.368415291523462</v>
      </c>
      <c r="AF40" s="97">
        <v>80.874618588435069</v>
      </c>
      <c r="AG40" s="97">
        <v>78.41388037181369</v>
      </c>
      <c r="AH40" s="99">
        <v>18.526785714285715</v>
      </c>
      <c r="AI40" s="100">
        <v>19.631584708476534</v>
      </c>
      <c r="AJ40" s="97">
        <v>19.125381411564927</v>
      </c>
      <c r="AK40" s="97">
        <v>21.586119628186303</v>
      </c>
      <c r="AL40" s="79">
        <v>100</v>
      </c>
      <c r="AM40" s="80">
        <v>100</v>
      </c>
      <c r="AN40" s="77">
        <v>100</v>
      </c>
      <c r="AO40" s="78">
        <v>100</v>
      </c>
    </row>
    <row r="41" spans="1:41">
      <c r="A41" s="74" t="s">
        <v>41</v>
      </c>
      <c r="B41" s="99">
        <f t="shared" si="20"/>
        <v>41.935483870967744</v>
      </c>
      <c r="C41" s="100">
        <f t="shared" si="21"/>
        <v>35.384697560859188</v>
      </c>
      <c r="D41" s="97">
        <f t="shared" si="22"/>
        <v>29.861147762002666</v>
      </c>
      <c r="E41" s="97">
        <f t="shared" si="23"/>
        <v>28.7128959490562</v>
      </c>
      <c r="F41" s="99">
        <f t="shared" ref="F41" si="96">IF(F15=0,"",F15*100/$J15)</f>
        <v>58.064516129032256</v>
      </c>
      <c r="G41" s="100">
        <f t="shared" ref="G41" si="97">IF(G15=0,"",G15*100/$K15)</f>
        <v>64.61530243914082</v>
      </c>
      <c r="H41" s="97">
        <f t="shared" ref="H41" si="98">IF(H15=0,"",H15*100/$L15)</f>
        <v>70.138852237997341</v>
      </c>
      <c r="I41" s="97">
        <f t="shared" ref="I41" si="99">IF(I15=0,"",I15*100/$M15)</f>
        <v>71.28710405094381</v>
      </c>
      <c r="J41" s="79">
        <f t="shared" ref="J41" si="100">IF(J15=0,"",J15*100/$J15)</f>
        <v>100</v>
      </c>
      <c r="K41" s="80">
        <f t="shared" ref="K41" si="101">IF(K15=0,"",K15*100/$K15)</f>
        <v>100</v>
      </c>
      <c r="L41" s="77">
        <f t="shared" ref="L41" si="102">IF(L15=0,"",L15*100/$L15)</f>
        <v>99.999999999999986</v>
      </c>
      <c r="M41" s="78">
        <f t="shared" ref="M41" si="103">IF(M15=0,"",M15*100/$M15)</f>
        <v>100.00000000000001</v>
      </c>
      <c r="O41" s="74" t="s">
        <v>41</v>
      </c>
      <c r="P41" s="99">
        <f t="shared" si="28"/>
        <v>46.441947565543074</v>
      </c>
      <c r="Q41" s="100">
        <f t="shared" si="29"/>
        <v>41.2689458752535</v>
      </c>
      <c r="R41" s="97">
        <f t="shared" si="30"/>
        <v>34.749716014069449</v>
      </c>
      <c r="S41" s="97">
        <f t="shared" si="42"/>
        <v>34.506715746014834</v>
      </c>
      <c r="T41" s="99">
        <f t="shared" si="31"/>
        <v>53.558052434456926</v>
      </c>
      <c r="U41" s="100">
        <f t="shared" si="32"/>
        <v>58.731054124746493</v>
      </c>
      <c r="V41" s="97">
        <f t="shared" si="33"/>
        <v>65.250283985930551</v>
      </c>
      <c r="W41" s="97">
        <f t="shared" si="43"/>
        <v>65.493284253985166</v>
      </c>
      <c r="X41" s="79">
        <f t="shared" si="44"/>
        <v>100</v>
      </c>
      <c r="Y41" s="80">
        <f t="shared" si="45"/>
        <v>100</v>
      </c>
      <c r="Z41" s="77">
        <f t="shared" si="46"/>
        <v>100</v>
      </c>
      <c r="AA41" s="78">
        <f t="shared" si="47"/>
        <v>100</v>
      </c>
      <c r="AC41" s="74" t="s">
        <v>41</v>
      </c>
      <c r="AD41" s="99">
        <v>56.390977443609025</v>
      </c>
      <c r="AE41" s="100">
        <v>50.463547986017481</v>
      </c>
      <c r="AF41" s="97">
        <v>42.868871196287706</v>
      </c>
      <c r="AG41" s="97">
        <v>38.43733454584136</v>
      </c>
      <c r="AH41" s="99">
        <v>43.609022556390975</v>
      </c>
      <c r="AI41" s="100">
        <v>49.536452013982519</v>
      </c>
      <c r="AJ41" s="97">
        <v>57.131128803712279</v>
      </c>
      <c r="AK41" s="97">
        <v>61.56266545415864</v>
      </c>
      <c r="AL41" s="79">
        <v>100</v>
      </c>
      <c r="AM41" s="80">
        <v>100</v>
      </c>
      <c r="AN41" s="77">
        <v>100</v>
      </c>
      <c r="AO41" s="78">
        <v>100</v>
      </c>
    </row>
    <row r="42" spans="1:41" ht="15.75" thickBot="1">
      <c r="A42" s="74" t="s">
        <v>42</v>
      </c>
      <c r="B42" s="99">
        <f t="shared" si="20"/>
        <v>7.2072072072072073</v>
      </c>
      <c r="C42" s="100">
        <f t="shared" si="21"/>
        <v>1.5181664764537368</v>
      </c>
      <c r="D42" s="97">
        <f t="shared" si="22"/>
        <v>0.87699129465046799</v>
      </c>
      <c r="E42" s="97">
        <f t="shared" si="23"/>
        <v>0.7720367493201522</v>
      </c>
      <c r="F42" s="99">
        <f t="shared" ref="F42" si="104">IF(F16=0,"",F16*100/$J16)</f>
        <v>92.792792792792795</v>
      </c>
      <c r="G42" s="100">
        <f t="shared" ref="G42" si="105">IF(G16=0,"",G16*100/$K16)</f>
        <v>98.481833523546257</v>
      </c>
      <c r="H42" s="97">
        <f t="shared" ref="H42" si="106">IF(H16=0,"",H16*100/$L16)</f>
        <v>99.12300870534952</v>
      </c>
      <c r="I42" s="97">
        <f t="shared" ref="I42" si="107">IF(I16=0,"",I16*100/$M16)</f>
        <v>99.227963250679849</v>
      </c>
      <c r="J42" s="79">
        <f t="shared" ref="J42" si="108">IF(J16=0,"",J16*100/$J16)</f>
        <v>100</v>
      </c>
      <c r="K42" s="80">
        <f t="shared" ref="K42" si="109">IF(K16=0,"",K16*100/$K16)</f>
        <v>100</v>
      </c>
      <c r="L42" s="77">
        <f t="shared" ref="L42" si="110">IF(L16=0,"",L16*100/$L16)</f>
        <v>100</v>
      </c>
      <c r="M42" s="78">
        <f t="shared" ref="M42" si="111">IF(M16=0,"",M16*100/$M16)</f>
        <v>100</v>
      </c>
      <c r="O42" s="74" t="s">
        <v>42</v>
      </c>
      <c r="P42" s="99">
        <f t="shared" si="28"/>
        <v>10.891089108910892</v>
      </c>
      <c r="Q42" s="100">
        <f t="shared" si="29"/>
        <v>3.1012406189721813</v>
      </c>
      <c r="R42" s="97">
        <f t="shared" si="30"/>
        <v>1.7670763638909057</v>
      </c>
      <c r="S42" s="97">
        <f t="shared" si="42"/>
        <v>1.309984697700709</v>
      </c>
      <c r="T42" s="99">
        <f t="shared" si="31"/>
        <v>89.10891089108911</v>
      </c>
      <c r="U42" s="100">
        <f t="shared" si="32"/>
        <v>96.898759381027816</v>
      </c>
      <c r="V42" s="97">
        <f t="shared" si="33"/>
        <v>98.232923636109092</v>
      </c>
      <c r="W42" s="97">
        <f t="shared" si="43"/>
        <v>98.690015302299301</v>
      </c>
      <c r="X42" s="79">
        <f t="shared" si="44"/>
        <v>100</v>
      </c>
      <c r="Y42" s="80">
        <f t="shared" si="45"/>
        <v>100</v>
      </c>
      <c r="Z42" s="77">
        <f t="shared" si="46"/>
        <v>100</v>
      </c>
      <c r="AA42" s="78">
        <f t="shared" si="47"/>
        <v>100</v>
      </c>
      <c r="AC42" s="74" t="s">
        <v>42</v>
      </c>
      <c r="AD42" s="99">
        <v>10.95890410958904</v>
      </c>
      <c r="AE42" s="100">
        <v>2.9899978983653406</v>
      </c>
      <c r="AF42" s="97">
        <v>2.3112207806478824</v>
      </c>
      <c r="AG42" s="97">
        <v>1.6082931266609786</v>
      </c>
      <c r="AH42" s="99">
        <v>89.041095890410958</v>
      </c>
      <c r="AI42" s="100">
        <v>97.010002101634669</v>
      </c>
      <c r="AJ42" s="97">
        <v>97.688779219352114</v>
      </c>
      <c r="AK42" s="97">
        <v>98.391706873339018</v>
      </c>
      <c r="AL42" s="79">
        <v>100</v>
      </c>
      <c r="AM42" s="80">
        <v>100</v>
      </c>
      <c r="AN42" s="77">
        <v>100</v>
      </c>
      <c r="AO42" s="78">
        <v>100</v>
      </c>
    </row>
    <row r="43" spans="1:41" ht="15.75" thickBot="1">
      <c r="A43" s="81" t="s">
        <v>3</v>
      </c>
      <c r="B43" s="101">
        <f t="shared" si="20"/>
        <v>86.778754298815443</v>
      </c>
      <c r="C43" s="102">
        <f t="shared" si="21"/>
        <v>19.226011940238276</v>
      </c>
      <c r="D43" s="103">
        <f t="shared" si="22"/>
        <v>38.027373917345322</v>
      </c>
      <c r="E43" s="103">
        <f t="shared" si="23"/>
        <v>36.170864980899751</v>
      </c>
      <c r="F43" s="101">
        <f t="shared" ref="F43" si="112">IF(F17=0,"",F17*100/$J17)</f>
        <v>13.221245701184563</v>
      </c>
      <c r="G43" s="102">
        <f t="shared" ref="G43" si="113">IF(G17=0,"",G17*100/$K17)</f>
        <v>80.773988059761706</v>
      </c>
      <c r="H43" s="103">
        <f t="shared" ref="H43" si="114">IF(H17=0,"",H17*100/$L17)</f>
        <v>61.972626082654685</v>
      </c>
      <c r="I43" s="103">
        <f t="shared" ref="I43" si="115">IF(I17=0,"",I17*100/$M17)</f>
        <v>63.829135019100249</v>
      </c>
      <c r="J43" s="82">
        <f t="shared" ref="J43" si="116">IF(J17=0,"",J17*100/$J17)</f>
        <v>100</v>
      </c>
      <c r="K43" s="83">
        <f t="shared" ref="K43" si="117">IF(K17=0,"",K17*100/$K17)</f>
        <v>100</v>
      </c>
      <c r="L43" s="84">
        <f t="shared" ref="L43" si="118">IF(L17=0,"",L17*100/$L17)</f>
        <v>100</v>
      </c>
      <c r="M43" s="85">
        <f t="shared" ref="M43" si="119">IF(M17=0,"",M17*100/$M17)</f>
        <v>100</v>
      </c>
      <c r="O43" s="81" t="s">
        <v>3</v>
      </c>
      <c r="P43" s="101">
        <f t="shared" si="28"/>
        <v>91.229331416247305</v>
      </c>
      <c r="Q43" s="102">
        <f t="shared" si="29"/>
        <v>28.252673187749807</v>
      </c>
      <c r="R43" s="103">
        <f t="shared" si="30"/>
        <v>54.179414457081279</v>
      </c>
      <c r="S43" s="103">
        <f t="shared" si="42"/>
        <v>49.925744398322301</v>
      </c>
      <c r="T43" s="101">
        <f t="shared" si="31"/>
        <v>8.7706685837526965</v>
      </c>
      <c r="U43" s="102">
        <f t="shared" si="32"/>
        <v>71.747326812250193</v>
      </c>
      <c r="V43" s="103">
        <f t="shared" si="33"/>
        <v>45.820585542918721</v>
      </c>
      <c r="W43" s="103">
        <f t="shared" si="43"/>
        <v>50.074255601677699</v>
      </c>
      <c r="X43" s="82">
        <f t="shared" si="44"/>
        <v>100</v>
      </c>
      <c r="Y43" s="83">
        <f t="shared" si="45"/>
        <v>100</v>
      </c>
      <c r="Z43" s="84">
        <f t="shared" si="46"/>
        <v>100</v>
      </c>
      <c r="AA43" s="85">
        <f t="shared" si="47"/>
        <v>100</v>
      </c>
      <c r="AC43" s="81" t="s">
        <v>3</v>
      </c>
      <c r="AD43" s="101">
        <v>92.888279985054183</v>
      </c>
      <c r="AE43" s="102">
        <v>40.18109328291321</v>
      </c>
      <c r="AF43" s="103">
        <v>55.231186942479695</v>
      </c>
      <c r="AG43" s="103">
        <v>51.853667401839196</v>
      </c>
      <c r="AH43" s="101">
        <v>7.1117200149458215</v>
      </c>
      <c r="AI43" s="102">
        <v>59.818906717086783</v>
      </c>
      <c r="AJ43" s="103">
        <v>44.768813057520298</v>
      </c>
      <c r="AK43" s="103">
        <v>48.146332598160789</v>
      </c>
      <c r="AL43" s="82">
        <v>100</v>
      </c>
      <c r="AM43" s="83">
        <v>100</v>
      </c>
      <c r="AN43" s="84">
        <v>100.00000000000001</v>
      </c>
      <c r="AO43" s="85">
        <v>100</v>
      </c>
    </row>
    <row r="44" spans="1:41" ht="15.75" thickBot="1">
      <c r="A44" s="250" t="s">
        <v>47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2"/>
      <c r="O44" s="323" t="s">
        <v>74</v>
      </c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5"/>
      <c r="AC44" s="323" t="s">
        <v>74</v>
      </c>
      <c r="AD44" s="324"/>
      <c r="AE44" s="324"/>
      <c r="AF44" s="324"/>
      <c r="AG44" s="324"/>
      <c r="AH44" s="324"/>
      <c r="AI44" s="324"/>
      <c r="AJ44" s="324"/>
      <c r="AK44" s="324"/>
      <c r="AL44" s="324"/>
      <c r="AM44" s="324"/>
      <c r="AN44" s="324"/>
      <c r="AO44" s="325"/>
    </row>
    <row r="45" spans="1:41">
      <c r="A45" s="74" t="s">
        <v>33</v>
      </c>
      <c r="B45" s="95">
        <f>IF(B7=0,"",B7*100/$J$17)</f>
        <v>0.85976308750477648</v>
      </c>
      <c r="C45" s="96">
        <f>IF(C7=0,"",C7*100/$K$17)</f>
        <v>3.1976328388018923E-3</v>
      </c>
      <c r="D45" s="97">
        <f>IF(D7=0,"",D7*100/$L$17)</f>
        <v>2.4171537174732666E-2</v>
      </c>
      <c r="E45" s="97">
        <f>IF(E7=0,"",E7*100/$M$17)</f>
        <v>2.5597567513256338E-2</v>
      </c>
      <c r="F45" s="95" t="str">
        <f t="shared" ref="F45" si="120">IF(F7=0,"",F7*100/$J$17)</f>
        <v/>
      </c>
      <c r="G45" s="96" t="str">
        <f t="shared" ref="G45" si="121">IF(G7=0,"",G7*100/$K$17)</f>
        <v/>
      </c>
      <c r="H45" s="97" t="str">
        <f t="shared" ref="H45" si="122">IF(H7=0,"",H7*100/$L$17)</f>
        <v/>
      </c>
      <c r="I45" s="97" t="str">
        <f t="shared" ref="I45" si="123">IF(I7=0,"",I7*100/$M$17)</f>
        <v/>
      </c>
      <c r="J45" s="95">
        <f t="shared" ref="J45" si="124">IF(J7=0,"",J7*100/$J$17)</f>
        <v>0.85976308750477648</v>
      </c>
      <c r="K45" s="96">
        <f t="shared" ref="K45" si="125">IF(K7=0,"",K7*100/$K$17)</f>
        <v>3.1976328388018923E-3</v>
      </c>
      <c r="L45" s="97">
        <f t="shared" ref="L45" si="126">IF(L7=0,"",L7*100/$L$17)</f>
        <v>2.4171537174732666E-2</v>
      </c>
      <c r="M45" s="98">
        <f t="shared" ref="M45:M55" si="127">IF(M7=0,"",M7*100/$M$17)</f>
        <v>2.5597567513256338E-2</v>
      </c>
      <c r="O45" s="74" t="s">
        <v>33</v>
      </c>
      <c r="P45" s="95">
        <f t="shared" ref="P45:P55" si="128">P7*100/$X$17</f>
        <v>1.207764198418404</v>
      </c>
      <c r="Q45" s="96">
        <f t="shared" ref="Q45:Q55" si="129">Q7*100/$Y$17</f>
        <v>6.0953900336765676E-3</v>
      </c>
      <c r="R45" s="97">
        <f t="shared" ref="R45:R55" si="130">R7*100/$Z$17</f>
        <v>0.12952518127833007</v>
      </c>
      <c r="S45" s="97">
        <f>S7*100/$AA$17</f>
        <v>0.11592600979397689</v>
      </c>
      <c r="T45" s="95">
        <f t="shared" ref="T45:T55" si="131">T7*100/$X$17</f>
        <v>2.8756290438533429E-2</v>
      </c>
      <c r="U45" s="96">
        <f t="shared" ref="U45:U55" si="132">U7*100/$Y$17</f>
        <v>6.7574418131751419E-5</v>
      </c>
      <c r="V45" s="97">
        <f t="shared" ref="V45:V55" si="133">V7*100/$Z$17</f>
        <v>1.2817357778598089E-3</v>
      </c>
      <c r="W45" s="97">
        <f>W7*100/$AA$17</f>
        <v>1.5143914512602576E-3</v>
      </c>
      <c r="X45" s="95">
        <f t="shared" ref="X45:X55" si="134">X7*100/$X$17</f>
        <v>1.2365204888569374</v>
      </c>
      <c r="Y45" s="96">
        <f t="shared" ref="Y45:Y55" si="135">Y7*100/$Y$17</f>
        <v>6.1629644518083181E-3</v>
      </c>
      <c r="Z45" s="97">
        <f t="shared" ref="Z45:Z55" si="136">Z7*100/$Z$17</f>
        <v>0.13080691705618988</v>
      </c>
      <c r="AA45" s="98">
        <f>AA7*100/$AA$17</f>
        <v>0.11744040124523715</v>
      </c>
      <c r="AC45" s="74" t="s">
        <v>33</v>
      </c>
      <c r="AD45" s="95">
        <v>1.1583011583011582</v>
      </c>
      <c r="AE45" s="96">
        <v>7.4075513722507789E-3</v>
      </c>
      <c r="AF45" s="97">
        <v>6.1903654058602917E-2</v>
      </c>
      <c r="AG45" s="97">
        <v>6.9437501695955611E-2</v>
      </c>
      <c r="AH45" s="95">
        <v>4.9819404658114338E-2</v>
      </c>
      <c r="AI45" s="96">
        <v>4.5092135908353907E-4</v>
      </c>
      <c r="AJ45" s="97">
        <v>3.6073045095406067E-3</v>
      </c>
      <c r="AK45" s="97">
        <v>9.1371072930208387E-3</v>
      </c>
      <c r="AL45" s="95">
        <v>1.2081205629592726</v>
      </c>
      <c r="AM45" s="96">
        <v>7.8584727313343178E-3</v>
      </c>
      <c r="AN45" s="97">
        <v>6.5510958568143526E-2</v>
      </c>
      <c r="AO45" s="98">
        <v>7.8574608988976447E-2</v>
      </c>
    </row>
    <row r="46" spans="1:41">
      <c r="A46" s="74" t="s">
        <v>34</v>
      </c>
      <c r="B46" s="99">
        <f t="shared" ref="B46:B55" si="137">IF(B8=0,"",B8*100/$J$17)</f>
        <v>1.2991975544516623</v>
      </c>
      <c r="C46" s="100">
        <f t="shared" ref="C46:C55" si="138">IF(C8=0,"",C8*100/$K$17)</f>
        <v>1.0159066789363787E-2</v>
      </c>
      <c r="D46" s="97">
        <f t="shared" ref="D46:D55" si="139">IF(D8=0,"",D8*100/$L$17)</f>
        <v>7.9597036946898958E-2</v>
      </c>
      <c r="E46" s="97">
        <f t="shared" ref="E46:E55" si="140">IF(E8=0,"",E8*100/$M$17)</f>
        <v>0.12518978551046309</v>
      </c>
      <c r="F46" s="99">
        <f t="shared" ref="F46" si="141">IF(F8=0,"",F8*100/$J$17)</f>
        <v>0.13374092472296523</v>
      </c>
      <c r="G46" s="100">
        <f t="shared" ref="G46" si="142">IF(G8=0,"",G8*100/$K$17)</f>
        <v>1.1684472621935164E-3</v>
      </c>
      <c r="H46" s="97">
        <f t="shared" ref="H46" si="143">IF(H8=0,"",H8*100/$L$17)</f>
        <v>9.8296653429977496E-3</v>
      </c>
      <c r="I46" s="97">
        <f t="shared" ref="I46" si="144">IF(I8=0,"",I8*100/$M$17)</f>
        <v>1.4005709098552142E-2</v>
      </c>
      <c r="J46" s="99">
        <f t="shared" ref="J46" si="145">IF(J8=0,"",J8*100/$J$17)</f>
        <v>1.4329384791746274</v>
      </c>
      <c r="K46" s="100">
        <f t="shared" ref="K46" si="146">IF(K8=0,"",K8*100/$K$17)</f>
        <v>1.1327514051557302E-2</v>
      </c>
      <c r="L46" s="97">
        <f t="shared" ref="L46" si="147">IF(L8=0,"",L8*100/$L$17)</f>
        <v>8.9426702289896701E-2</v>
      </c>
      <c r="M46" s="98">
        <f t="shared" si="127"/>
        <v>0.13919549460901526</v>
      </c>
      <c r="O46" s="74" t="s">
        <v>34</v>
      </c>
      <c r="P46" s="99">
        <f t="shared" si="128"/>
        <v>1.6247304097771387</v>
      </c>
      <c r="Q46" s="100">
        <f t="shared" si="129"/>
        <v>1.797134442579576E-2</v>
      </c>
      <c r="R46" s="97">
        <f t="shared" si="130"/>
        <v>0.16489725548111556</v>
      </c>
      <c r="S46" s="97">
        <f t="shared" ref="S46:S55" si="148">S8*100/$AA$17</f>
        <v>0.17421421279414545</v>
      </c>
      <c r="T46" s="99">
        <f t="shared" si="131"/>
        <v>2.8756290438533429E-2</v>
      </c>
      <c r="U46" s="100">
        <f t="shared" si="132"/>
        <v>3.2672859885111559E-4</v>
      </c>
      <c r="V46" s="97">
        <f t="shared" si="133"/>
        <v>1.1231528449101402E-3</v>
      </c>
      <c r="W46" s="97">
        <f t="shared" ref="W46:W55" si="149">W8*100/$AA$17</f>
        <v>1.4634382036291349E-3</v>
      </c>
      <c r="X46" s="99">
        <f t="shared" si="134"/>
        <v>1.6534867002156721</v>
      </c>
      <c r="Y46" s="100">
        <f t="shared" si="135"/>
        <v>1.8298073024646876E-2</v>
      </c>
      <c r="Z46" s="97">
        <f t="shared" si="136"/>
        <v>0.16602040832602571</v>
      </c>
      <c r="AA46" s="98">
        <f t="shared" ref="AA46:AA55" si="150">AA8*100/$AA$17</f>
        <v>0.17567765099777458</v>
      </c>
      <c r="AC46" s="74" t="s">
        <v>34</v>
      </c>
      <c r="AD46" s="99">
        <v>2.0176858886536304</v>
      </c>
      <c r="AE46" s="100">
        <v>3.1748204843768335E-2</v>
      </c>
      <c r="AF46" s="97">
        <v>0.17273978054735753</v>
      </c>
      <c r="AG46" s="97">
        <v>0.19654932006197345</v>
      </c>
      <c r="AH46" s="99">
        <v>8.7183958151700089E-2</v>
      </c>
      <c r="AI46" s="100">
        <v>1.1571837287324557E-3</v>
      </c>
      <c r="AJ46" s="97">
        <v>1.1074424844289662E-2</v>
      </c>
      <c r="AK46" s="97">
        <v>1.2234586665354902E-2</v>
      </c>
      <c r="AL46" s="99">
        <v>2.1048698468053306</v>
      </c>
      <c r="AM46" s="100">
        <v>3.2905388572500791E-2</v>
      </c>
      <c r="AN46" s="97">
        <v>0.1838142053916472</v>
      </c>
      <c r="AO46" s="98">
        <v>0.20878390672732838</v>
      </c>
    </row>
    <row r="47" spans="1:41">
      <c r="A47" s="74" t="s">
        <v>35</v>
      </c>
      <c r="B47" s="99">
        <f t="shared" si="137"/>
        <v>3.2097821933511654</v>
      </c>
      <c r="C47" s="100">
        <f t="shared" si="138"/>
        <v>4.8819400175497102E-2</v>
      </c>
      <c r="D47" s="97">
        <f t="shared" si="139"/>
        <v>0.36347213076519225</v>
      </c>
      <c r="E47" s="97">
        <f t="shared" si="140"/>
        <v>0.41085299126599617</v>
      </c>
      <c r="F47" s="99">
        <f t="shared" ref="F47" si="151">IF(F9=0,"",F9*100/$J$17)</f>
        <v>0.28658769583492549</v>
      </c>
      <c r="G47" s="100">
        <f t="shared" ref="G47" si="152">IF(G9=0,"",G9*100/$K$17)</f>
        <v>4.2436113013741049E-3</v>
      </c>
      <c r="H47" s="97">
        <f t="shared" ref="H47" si="153">IF(H9=0,"",H9*100/$L$17)</f>
        <v>3.9660371333033996E-2</v>
      </c>
      <c r="I47" s="97">
        <f t="shared" ref="I47" si="154">IF(I9=0,"",I9*100/$M$17)</f>
        <v>7.1082419141496503E-2</v>
      </c>
      <c r="J47" s="99">
        <f t="shared" ref="J47" si="155">IF(J9=0,"",J9*100/$J$17)</f>
        <v>3.496369889186091</v>
      </c>
      <c r="K47" s="100">
        <f t="shared" ref="K47" si="156">IF(K9=0,"",K9*100/$K$17)</f>
        <v>5.3063011476871216E-2</v>
      </c>
      <c r="L47" s="97">
        <f t="shared" ref="L47" si="157">IF(L9=0,"",L9*100/$L$17)</f>
        <v>0.40313250209822632</v>
      </c>
      <c r="M47" s="98">
        <f t="shared" si="127"/>
        <v>0.4819354104074926</v>
      </c>
      <c r="O47" s="74" t="s">
        <v>35</v>
      </c>
      <c r="P47" s="99">
        <f t="shared" si="128"/>
        <v>4.4428468727534147</v>
      </c>
      <c r="Q47" s="100">
        <f t="shared" si="129"/>
        <v>0.10026210551098218</v>
      </c>
      <c r="R47" s="97">
        <f t="shared" si="130"/>
        <v>0.70953799647777915</v>
      </c>
      <c r="S47" s="97">
        <f t="shared" si="148"/>
        <v>0.69518301458820508</v>
      </c>
      <c r="T47" s="99">
        <f t="shared" si="131"/>
        <v>8.6268871315600293E-2</v>
      </c>
      <c r="U47" s="100">
        <f t="shared" si="132"/>
        <v>1.9617739519712653E-3</v>
      </c>
      <c r="V47" s="97">
        <f t="shared" si="133"/>
        <v>1.0103354859193907E-2</v>
      </c>
      <c r="W47" s="97">
        <f t="shared" si="149"/>
        <v>9.7073288429053873E-3</v>
      </c>
      <c r="X47" s="99">
        <f t="shared" si="134"/>
        <v>4.5291157440690153</v>
      </c>
      <c r="Y47" s="100">
        <f t="shared" si="135"/>
        <v>0.10222387946295344</v>
      </c>
      <c r="Z47" s="97">
        <f t="shared" si="136"/>
        <v>0.71964135133697305</v>
      </c>
      <c r="AA47" s="98">
        <f t="shared" si="150"/>
        <v>0.70489034343111057</v>
      </c>
      <c r="AC47" s="74" t="s">
        <v>35</v>
      </c>
      <c r="AD47" s="99">
        <v>4.9570307634823765</v>
      </c>
      <c r="AE47" s="100">
        <v>0.15983249838325947</v>
      </c>
      <c r="AF47" s="97">
        <v>0.70933700396287103</v>
      </c>
      <c r="AG47" s="97">
        <v>0.70240811498968325</v>
      </c>
      <c r="AH47" s="99">
        <v>0.12454851164528584</v>
      </c>
      <c r="AI47" s="100">
        <v>4.2341515617944315E-3</v>
      </c>
      <c r="AJ47" s="97">
        <v>1.9659214371752234E-2</v>
      </c>
      <c r="AK47" s="97">
        <v>2.925158097341337E-2</v>
      </c>
      <c r="AL47" s="99">
        <v>5.0815792751276625</v>
      </c>
      <c r="AM47" s="100">
        <v>0.16406664994505391</v>
      </c>
      <c r="AN47" s="97">
        <v>0.72899621833462325</v>
      </c>
      <c r="AO47" s="98">
        <v>0.73165969596309655</v>
      </c>
    </row>
    <row r="48" spans="1:41">
      <c r="A48" s="74" t="s">
        <v>36</v>
      </c>
      <c r="B48" s="99">
        <f t="shared" si="137"/>
        <v>14.463125716469239</v>
      </c>
      <c r="C48" s="100">
        <f t="shared" si="138"/>
        <v>0.52091736638120367</v>
      </c>
      <c r="D48" s="97">
        <f t="shared" si="139"/>
        <v>2.6250177511637429</v>
      </c>
      <c r="E48" s="97">
        <f t="shared" si="140"/>
        <v>3.0747407140198044</v>
      </c>
      <c r="F48" s="99">
        <f t="shared" ref="F48" si="158">IF(F10=0,"",F10*100/$J$17)</f>
        <v>0.85976308750477648</v>
      </c>
      <c r="G48" s="100">
        <f t="shared" ref="G48" si="159">IF(G10=0,"",G10*100/$K$17)</f>
        <v>2.9872788610179713E-2</v>
      </c>
      <c r="H48" s="97">
        <f t="shared" ref="H48" si="160">IF(H10=0,"",H10*100/$L$17)</f>
        <v>0.17581138561393328</v>
      </c>
      <c r="I48" s="97">
        <f t="shared" ref="I48" si="161">IF(I10=0,"",I10*100/$M$17)</f>
        <v>0.21080159924988565</v>
      </c>
      <c r="J48" s="99">
        <f t="shared" ref="J48" si="162">IF(J10=0,"",J10*100/$J$17)</f>
        <v>15.322888803974015</v>
      </c>
      <c r="K48" s="100">
        <f t="shared" ref="K48" si="163">IF(K10=0,"",K10*100/$K$17)</f>
        <v>0.55079015499138329</v>
      </c>
      <c r="L48" s="97">
        <f t="shared" ref="L48" si="164">IF(L10=0,"",L10*100/$L$17)</f>
        <v>2.8008291367776761</v>
      </c>
      <c r="M48" s="98">
        <f t="shared" si="127"/>
        <v>3.2855423132696902</v>
      </c>
      <c r="O48" s="74" t="s">
        <v>36</v>
      </c>
      <c r="P48" s="99">
        <f t="shared" si="128"/>
        <v>15.097052480230051</v>
      </c>
      <c r="Q48" s="100">
        <f t="shared" si="129"/>
        <v>0.8040074226648477</v>
      </c>
      <c r="R48" s="97">
        <f t="shared" si="130"/>
        <v>3.924734018646054</v>
      </c>
      <c r="S48" s="97">
        <f t="shared" si="148"/>
        <v>3.6923195472844887</v>
      </c>
      <c r="T48" s="99">
        <f t="shared" si="131"/>
        <v>0.56074766355140182</v>
      </c>
      <c r="U48" s="100">
        <f t="shared" si="132"/>
        <v>2.9198463409310305E-2</v>
      </c>
      <c r="V48" s="97">
        <f t="shared" si="133"/>
        <v>0.18425416408942008</v>
      </c>
      <c r="W48" s="97">
        <f t="shared" si="149"/>
        <v>0.20820401677344069</v>
      </c>
      <c r="X48" s="99">
        <f t="shared" si="134"/>
        <v>15.657800143781452</v>
      </c>
      <c r="Y48" s="100">
        <f t="shared" si="135"/>
        <v>0.83320588607415791</v>
      </c>
      <c r="Z48" s="97">
        <f t="shared" si="136"/>
        <v>4.1089881827354739</v>
      </c>
      <c r="AA48" s="98">
        <f t="shared" si="150"/>
        <v>3.900523564057929</v>
      </c>
      <c r="AC48" s="74" t="s">
        <v>36</v>
      </c>
      <c r="AD48" s="99">
        <v>15.979574044090173</v>
      </c>
      <c r="AE48" s="100">
        <v>1.1886139525262585</v>
      </c>
      <c r="AF48" s="97">
        <v>3.9758164574174226</v>
      </c>
      <c r="AG48" s="97">
        <v>3.7520813196270058</v>
      </c>
      <c r="AH48" s="99">
        <v>0.448374641923029</v>
      </c>
      <c r="AI48" s="100">
        <v>3.2791327199802489E-2</v>
      </c>
      <c r="AJ48" s="97">
        <v>0.10540525740355104</v>
      </c>
      <c r="AK48" s="97">
        <v>0.15088357457126597</v>
      </c>
      <c r="AL48" s="99">
        <v>16.427948686013202</v>
      </c>
      <c r="AM48" s="100">
        <v>1.2214052797260608</v>
      </c>
      <c r="AN48" s="97">
        <v>4.0812217148209733</v>
      </c>
      <c r="AO48" s="98">
        <v>3.9029648941982713</v>
      </c>
    </row>
    <row r="49" spans="1:41">
      <c r="A49" s="74" t="s">
        <v>37</v>
      </c>
      <c r="B49" s="99">
        <f t="shared" si="137"/>
        <v>18.60909438288116</v>
      </c>
      <c r="C49" s="100">
        <f t="shared" si="138"/>
        <v>1.4180402105873176</v>
      </c>
      <c r="D49" s="97">
        <f t="shared" si="139"/>
        <v>5.5606454117746713</v>
      </c>
      <c r="E49" s="97">
        <f t="shared" si="140"/>
        <v>5.74832584237262</v>
      </c>
      <c r="F49" s="99">
        <f t="shared" ref="F49" si="165">IF(F11=0,"",F11*100/$J$17)</f>
        <v>1.4138326327856323</v>
      </c>
      <c r="G49" s="100">
        <f t="shared" ref="G49" si="166">IF(G11=0,"",G11*100/$K$17)</f>
        <v>0.10666997442733413</v>
      </c>
      <c r="H49" s="97">
        <f t="shared" ref="H49" si="167">IF(H11=0,"",H11*100/$L$17)</f>
        <v>0.46187183780381902</v>
      </c>
      <c r="I49" s="97">
        <f t="shared" ref="I49" si="168">IF(I11=0,"",I11*100/$M$17)</f>
        <v>0.48974744205641446</v>
      </c>
      <c r="J49" s="99">
        <f t="shared" ref="J49" si="169">IF(J11=0,"",J11*100/$J$17)</f>
        <v>20.022927015666795</v>
      </c>
      <c r="K49" s="100">
        <f t="shared" ref="K49" si="170">IF(K11=0,"",K11*100/$K$17)</f>
        <v>1.5247101850146514</v>
      </c>
      <c r="L49" s="97">
        <f t="shared" ref="L49" si="171">IF(L11=0,"",L11*100/$L$17)</f>
        <v>6.02251724957849</v>
      </c>
      <c r="M49" s="98">
        <f t="shared" si="127"/>
        <v>6.2380732844290341</v>
      </c>
      <c r="O49" s="74" t="s">
        <v>37</v>
      </c>
      <c r="P49" s="99">
        <f t="shared" si="128"/>
        <v>21.365923795830337</v>
      </c>
      <c r="Q49" s="100">
        <f t="shared" si="129"/>
        <v>2.379670898529203</v>
      </c>
      <c r="R49" s="97">
        <f t="shared" si="130"/>
        <v>9.3991602731896453</v>
      </c>
      <c r="S49" s="97">
        <f t="shared" si="148"/>
        <v>9.0262195703797357</v>
      </c>
      <c r="T49" s="99">
        <f t="shared" si="131"/>
        <v>0.8483105679367362</v>
      </c>
      <c r="U49" s="100">
        <f t="shared" si="132"/>
        <v>9.7110153623171783E-2</v>
      </c>
      <c r="V49" s="97">
        <f t="shared" si="133"/>
        <v>0.40504446492069524</v>
      </c>
      <c r="W49" s="97">
        <f t="shared" si="149"/>
        <v>0.39504357803460782</v>
      </c>
      <c r="X49" s="99">
        <f t="shared" si="134"/>
        <v>22.214234363767073</v>
      </c>
      <c r="Y49" s="100">
        <f t="shared" si="135"/>
        <v>2.4767810521523752</v>
      </c>
      <c r="Z49" s="97">
        <f t="shared" si="136"/>
        <v>9.804204738110343</v>
      </c>
      <c r="AA49" s="98">
        <f t="shared" si="150"/>
        <v>9.4212631484143436</v>
      </c>
      <c r="AC49" s="74" t="s">
        <v>37</v>
      </c>
      <c r="AD49" s="99">
        <v>20.226678291194421</v>
      </c>
      <c r="AE49" s="100">
        <v>3.2391339038063669</v>
      </c>
      <c r="AF49" s="97">
        <v>8.341213757576174</v>
      </c>
      <c r="AG49" s="97">
        <v>8.1601229271913489</v>
      </c>
      <c r="AH49" s="99">
        <v>0.79711047452982942</v>
      </c>
      <c r="AI49" s="100">
        <v>0.12707243687528261</v>
      </c>
      <c r="AJ49" s="97">
        <v>0.2848678631462041</v>
      </c>
      <c r="AK49" s="97">
        <v>0.36882810750578737</v>
      </c>
      <c r="AL49" s="99">
        <v>21.023788765724248</v>
      </c>
      <c r="AM49" s="100">
        <v>3.3662063406816496</v>
      </c>
      <c r="AN49" s="97">
        <v>8.6260816207223776</v>
      </c>
      <c r="AO49" s="98">
        <v>8.5289510346971351</v>
      </c>
    </row>
    <row r="50" spans="1:41">
      <c r="A50" s="74" t="s">
        <v>38</v>
      </c>
      <c r="B50" s="99">
        <f t="shared" si="137"/>
        <v>22.296522735957204</v>
      </c>
      <c r="C50" s="100">
        <f t="shared" si="138"/>
        <v>3.3068706949797835</v>
      </c>
      <c r="D50" s="97">
        <f t="shared" si="139"/>
        <v>10.032521077583649</v>
      </c>
      <c r="E50" s="97">
        <f t="shared" si="140"/>
        <v>9.6963044623165384</v>
      </c>
      <c r="F50" s="99">
        <f t="shared" ref="F50" si="172">IF(F12=0,"",F12*100/$J$17)</f>
        <v>1.6622086358425678</v>
      </c>
      <c r="G50" s="100">
        <f t="shared" ref="G50" si="173">IF(G12=0,"",G12*100/$K$17)</f>
        <v>0.24455570093391835</v>
      </c>
      <c r="H50" s="97">
        <f t="shared" ref="H50" si="174">IF(H12=0,"",H12*100/$L$17)</f>
        <v>0.54998529051496536</v>
      </c>
      <c r="I50" s="97">
        <f t="shared" ref="I50" si="175">IF(I12=0,"",I12*100/$M$17)</f>
        <v>0.56240486222819064</v>
      </c>
      <c r="J50" s="99">
        <f t="shared" ref="J50" si="176">IF(J12=0,"",J12*100/$J$17)</f>
        <v>23.958731371799772</v>
      </c>
      <c r="K50" s="100">
        <f t="shared" ref="K50" si="177">IF(K12=0,"",K12*100/$K$17)</f>
        <v>3.5514263959137025</v>
      </c>
      <c r="L50" s="97">
        <f t="shared" ref="L50" si="178">IF(L12=0,"",L12*100/$L$17)</f>
        <v>10.582506368098613</v>
      </c>
      <c r="M50" s="98">
        <f t="shared" si="127"/>
        <v>10.258709324544729</v>
      </c>
      <c r="O50" s="74" t="s">
        <v>38</v>
      </c>
      <c r="P50" s="99">
        <f t="shared" si="128"/>
        <v>22.616822429906541</v>
      </c>
      <c r="Q50" s="100">
        <f t="shared" si="129"/>
        <v>4.9022541531289514</v>
      </c>
      <c r="R50" s="97">
        <f t="shared" si="130"/>
        <v>14.2388485684058</v>
      </c>
      <c r="S50" s="97">
        <f t="shared" si="148"/>
        <v>13.173285093357746</v>
      </c>
      <c r="T50" s="99">
        <f t="shared" si="131"/>
        <v>1.063982746225737</v>
      </c>
      <c r="U50" s="100">
        <f t="shared" si="132"/>
        <v>0.22889960931507802</v>
      </c>
      <c r="V50" s="97">
        <f t="shared" si="133"/>
        <v>0.5823456471985673</v>
      </c>
      <c r="W50" s="97">
        <f t="shared" si="149"/>
        <v>0.67257570298429303</v>
      </c>
      <c r="X50" s="99">
        <f t="shared" si="134"/>
        <v>23.680805176132278</v>
      </c>
      <c r="Y50" s="100">
        <f t="shared" si="135"/>
        <v>5.13115376244403</v>
      </c>
      <c r="Z50" s="97">
        <f t="shared" si="136"/>
        <v>14.821194215604368</v>
      </c>
      <c r="AA50" s="98">
        <f t="shared" si="150"/>
        <v>13.845860796342039</v>
      </c>
      <c r="AC50" s="74" t="s">
        <v>38</v>
      </c>
      <c r="AD50" s="99">
        <v>22.916926142732596</v>
      </c>
      <c r="AE50" s="100">
        <v>7.1295405891607864</v>
      </c>
      <c r="AF50" s="97">
        <v>13.247540329208993</v>
      </c>
      <c r="AG50" s="97">
        <v>13.067599934119299</v>
      </c>
      <c r="AH50" s="99">
        <v>0.97147839083322951</v>
      </c>
      <c r="AI50" s="100">
        <v>0.31239228717899653</v>
      </c>
      <c r="AJ50" s="97">
        <v>0.64766432561201392</v>
      </c>
      <c r="AK50" s="97">
        <v>0.69516252596292705</v>
      </c>
      <c r="AL50" s="99">
        <v>23.888404533565822</v>
      </c>
      <c r="AM50" s="100">
        <v>7.4419328763397834</v>
      </c>
      <c r="AN50" s="97">
        <v>13.895204654821008</v>
      </c>
      <c r="AO50" s="98">
        <v>13.762762460082225</v>
      </c>
    </row>
    <row r="51" spans="1:41">
      <c r="A51" s="74" t="s">
        <v>39</v>
      </c>
      <c r="B51" s="99">
        <f t="shared" si="137"/>
        <v>18.991211310661061</v>
      </c>
      <c r="C51" s="100">
        <f t="shared" si="138"/>
        <v>5.9994532722755443</v>
      </c>
      <c r="D51" s="97">
        <f t="shared" si="139"/>
        <v>11.969394128038077</v>
      </c>
      <c r="E51" s="97">
        <f t="shared" si="140"/>
        <v>10.874827910454817</v>
      </c>
      <c r="F51" s="99">
        <f t="shared" ref="F51" si="179">IF(F13=0,"",F13*100/$J$17)</f>
        <v>2.3882307986243791</v>
      </c>
      <c r="G51" s="100">
        <f t="shared" ref="G51" si="180">IF(G13=0,"",G13*100/$K$17)</f>
        <v>0.80336720351025748</v>
      </c>
      <c r="H51" s="97">
        <f t="shared" ref="H51" si="181">IF(H13=0,"",H13*100/$L$17)</f>
        <v>1.3671820621224</v>
      </c>
      <c r="I51" s="97">
        <f t="shared" ref="I51" si="182">IF(I13=0,"",I13*100/$M$17)</f>
        <v>1.2116266544549541</v>
      </c>
      <c r="J51" s="99">
        <f t="shared" ref="J51" si="183">IF(J13=0,"",J13*100/$J$17)</f>
        <v>21.379442109285442</v>
      </c>
      <c r="K51" s="100">
        <f t="shared" ref="K51" si="184">IF(K13=0,"",K13*100/$K$17)</f>
        <v>6.8028204757858024</v>
      </c>
      <c r="L51" s="97">
        <f t="shared" ref="L51" si="185">IF(L13=0,"",L13*100/$L$17)</f>
        <v>13.336576190160478</v>
      </c>
      <c r="M51" s="98">
        <f t="shared" si="127"/>
        <v>12.086454564909774</v>
      </c>
      <c r="O51" s="74" t="s">
        <v>39</v>
      </c>
      <c r="P51" s="99">
        <f t="shared" si="128"/>
        <v>18.590941768511861</v>
      </c>
      <c r="Q51" s="100">
        <f t="shared" si="129"/>
        <v>8.6853227873404606</v>
      </c>
      <c r="R51" s="97">
        <f t="shared" si="130"/>
        <v>16.361764175585463</v>
      </c>
      <c r="S51" s="97">
        <f t="shared" si="148"/>
        <v>14.447956655923512</v>
      </c>
      <c r="T51" s="99">
        <f t="shared" si="131"/>
        <v>1.6822429906542056</v>
      </c>
      <c r="U51" s="100">
        <f t="shared" si="132"/>
        <v>0.82584136365541272</v>
      </c>
      <c r="V51" s="97">
        <f t="shared" si="133"/>
        <v>1.6368297788448123</v>
      </c>
      <c r="W51" s="97">
        <f t="shared" si="149"/>
        <v>1.5622374532938621</v>
      </c>
      <c r="X51" s="99">
        <f t="shared" si="134"/>
        <v>20.273184759166067</v>
      </c>
      <c r="Y51" s="100">
        <f t="shared" si="135"/>
        <v>9.5111641509958744</v>
      </c>
      <c r="Z51" s="97">
        <f t="shared" si="136"/>
        <v>17.998593954430273</v>
      </c>
      <c r="AA51" s="98">
        <f t="shared" si="150"/>
        <v>16.010194109217377</v>
      </c>
      <c r="AC51" s="74" t="s">
        <v>39</v>
      </c>
      <c r="AD51" s="99">
        <v>19.118196537551377</v>
      </c>
      <c r="AE51" s="100">
        <v>12.821095273138836</v>
      </c>
      <c r="AF51" s="97">
        <v>16.004884373273921</v>
      </c>
      <c r="AG51" s="97">
        <v>14.918802633246086</v>
      </c>
      <c r="AH51" s="99">
        <v>1.345123925769087</v>
      </c>
      <c r="AI51" s="100">
        <v>0.97020446066337696</v>
      </c>
      <c r="AJ51" s="97">
        <v>1.2468831107930967</v>
      </c>
      <c r="AK51" s="97">
        <v>1.1970095277399193</v>
      </c>
      <c r="AL51" s="99">
        <v>20.463320463320464</v>
      </c>
      <c r="AM51" s="100">
        <v>13.791299733802214</v>
      </c>
      <c r="AN51" s="97">
        <v>17.251767484067013</v>
      </c>
      <c r="AO51" s="98">
        <v>16.115812160986003</v>
      </c>
    </row>
    <row r="52" spans="1:41">
      <c r="A52" s="74" t="s">
        <v>40</v>
      </c>
      <c r="B52" s="99">
        <f t="shared" si="137"/>
        <v>4.9102025219717236</v>
      </c>
      <c r="C52" s="100">
        <f t="shared" si="138"/>
        <v>3.3267422964321263</v>
      </c>
      <c r="D52" s="97">
        <f t="shared" si="139"/>
        <v>4.2891846551076798</v>
      </c>
      <c r="E52" s="97">
        <f t="shared" si="140"/>
        <v>3.5057163332779639</v>
      </c>
      <c r="F52" s="99">
        <f t="shared" ref="F52" si="186">IF(F14=0,"",F14*100/$J$17)</f>
        <v>1.757737867787543</v>
      </c>
      <c r="G52" s="100">
        <f t="shared" ref="G52" si="187">IF(G14=0,"",G14*100/$K$17)</f>
        <v>1.297370561094084</v>
      </c>
      <c r="H52" s="97">
        <f t="shared" ref="H52" si="188">IF(H14=0,"",H14*100/$L$17)</f>
        <v>1.6050897897465608</v>
      </c>
      <c r="I52" s="97">
        <f t="shared" ref="I52" si="189">IF(I14=0,"",I14*100/$M$17)</f>
        <v>1.336553295660285</v>
      </c>
      <c r="J52" s="99">
        <f t="shared" ref="J52" si="190">IF(J14=0,"",J14*100/$J$17)</f>
        <v>6.6679403897592664</v>
      </c>
      <c r="K52" s="100">
        <f t="shared" ref="K52" si="191">IF(K14=0,"",K14*100/$K$17)</f>
        <v>4.6241128575262103</v>
      </c>
      <c r="L52" s="97">
        <f t="shared" ref="L52" si="192">IF(L14=0,"",L14*100/$L$17)</f>
        <v>5.8942744448542399</v>
      </c>
      <c r="M52" s="98">
        <f t="shared" si="127"/>
        <v>4.842269628938249</v>
      </c>
      <c r="O52" s="74" t="s">
        <v>40</v>
      </c>
      <c r="P52" s="99">
        <f t="shared" si="128"/>
        <v>4.3421998562185475</v>
      </c>
      <c r="Q52" s="100">
        <f t="shared" si="129"/>
        <v>4.4363454765455579</v>
      </c>
      <c r="R52" s="97">
        <f t="shared" si="130"/>
        <v>5.3382586166823858</v>
      </c>
      <c r="S52" s="97">
        <f t="shared" si="148"/>
        <v>5.1043652333582576</v>
      </c>
      <c r="T52" s="99">
        <f t="shared" si="131"/>
        <v>1.1214953271028036</v>
      </c>
      <c r="U52" s="100">
        <f t="shared" si="132"/>
        <v>1.2331616399189442</v>
      </c>
      <c r="V52" s="97">
        <f t="shared" si="133"/>
        <v>1.3610154088416004</v>
      </c>
      <c r="W52" s="97">
        <f t="shared" si="149"/>
        <v>1.2622448504407151</v>
      </c>
      <c r="X52" s="99">
        <f t="shared" si="134"/>
        <v>5.4636951833213514</v>
      </c>
      <c r="Y52" s="100">
        <f t="shared" si="135"/>
        <v>5.6695071164645015</v>
      </c>
      <c r="Z52" s="97">
        <f t="shared" si="136"/>
        <v>6.6992740255239864</v>
      </c>
      <c r="AA52" s="98">
        <f t="shared" si="150"/>
        <v>6.3666100837989728</v>
      </c>
      <c r="AC52" s="74" t="s">
        <v>40</v>
      </c>
      <c r="AD52" s="99">
        <v>4.5460206750529331</v>
      </c>
      <c r="AE52" s="100">
        <v>6.6384556646236765</v>
      </c>
      <c r="AF52" s="97">
        <v>6.6159927439358359</v>
      </c>
      <c r="AG52" s="97">
        <v>5.8311154956913365</v>
      </c>
      <c r="AH52" s="99">
        <v>1.0337526466558724</v>
      </c>
      <c r="AI52" s="100">
        <v>1.6215748965660015</v>
      </c>
      <c r="AJ52" s="97">
        <v>1.5645623664432704</v>
      </c>
      <c r="AK52" s="97">
        <v>1.605215250908679</v>
      </c>
      <c r="AL52" s="99">
        <v>5.5797733217088057</v>
      </c>
      <c r="AM52" s="100">
        <v>8.2600305611896783</v>
      </c>
      <c r="AN52" s="97">
        <v>8.1805551103791085</v>
      </c>
      <c r="AO52" s="98">
        <v>7.4363307466000155</v>
      </c>
    </row>
    <row r="53" spans="1:41">
      <c r="A53" s="74" t="s">
        <v>41</v>
      </c>
      <c r="B53" s="99">
        <f t="shared" si="137"/>
        <v>1.9870080244554833</v>
      </c>
      <c r="C53" s="100">
        <f t="shared" si="138"/>
        <v>3.4830149935562118</v>
      </c>
      <c r="D53" s="97">
        <f t="shared" si="139"/>
        <v>2.6269004768019832</v>
      </c>
      <c r="E53" s="97">
        <f t="shared" si="140"/>
        <v>2.2871866211651128</v>
      </c>
      <c r="F53" s="99">
        <f t="shared" ref="F53" si="193">IF(F15=0,"",F15*100/$J$17)</f>
        <v>2.7512418800152845</v>
      </c>
      <c r="G53" s="100">
        <f t="shared" ref="G53" si="194">IF(G15=0,"",G15*100/$K$17)</f>
        <v>6.3602653893428398</v>
      </c>
      <c r="H53" s="97">
        <f t="shared" ref="H53" si="195">IF(H15=0,"",H15*100/$L$17)</f>
        <v>6.1701507877332276</v>
      </c>
      <c r="I53" s="97">
        <f t="shared" ref="I53" si="196">IF(I15=0,"",I15*100/$M$17)</f>
        <v>5.6785254589509062</v>
      </c>
      <c r="J53" s="99">
        <f t="shared" ref="J53" si="197">IF(J15=0,"",J15*100/$J$17)</f>
        <v>4.7382499044707682</v>
      </c>
      <c r="K53" s="100">
        <f t="shared" ref="K53" si="198">IF(K15=0,"",K15*100/$K$17)</f>
        <v>9.8432803828990512</v>
      </c>
      <c r="L53" s="97">
        <f t="shared" ref="L53" si="199">IF(L15=0,"",L15*100/$L$17)</f>
        <v>8.7970512645352095</v>
      </c>
      <c r="M53" s="98">
        <f t="shared" si="127"/>
        <v>7.9657120801160195</v>
      </c>
      <c r="O53" s="74" t="s">
        <v>41</v>
      </c>
      <c r="P53" s="99">
        <f t="shared" si="128"/>
        <v>1.7828900071890725</v>
      </c>
      <c r="Q53" s="100">
        <f t="shared" si="129"/>
        <v>4.9261897810795316</v>
      </c>
      <c r="R53" s="97">
        <f t="shared" si="130"/>
        <v>3.2742638767453371</v>
      </c>
      <c r="S53" s="97">
        <f t="shared" si="148"/>
        <v>2.9607898577134999</v>
      </c>
      <c r="T53" s="99">
        <f t="shared" si="131"/>
        <v>2.05607476635514</v>
      </c>
      <c r="U53" s="100">
        <f t="shared" si="132"/>
        <v>7.010605978061653</v>
      </c>
      <c r="V53" s="97">
        <f t="shared" si="133"/>
        <v>6.148155217038493</v>
      </c>
      <c r="W53" s="97">
        <f t="shared" si="149"/>
        <v>5.619539488916482</v>
      </c>
      <c r="X53" s="99">
        <f t="shared" si="134"/>
        <v>3.8389647735442129</v>
      </c>
      <c r="Y53" s="100">
        <f t="shared" si="135"/>
        <v>11.936795759141184</v>
      </c>
      <c r="Z53" s="97">
        <f t="shared" si="136"/>
        <v>9.4224190937838301</v>
      </c>
      <c r="AA53" s="98">
        <f t="shared" si="150"/>
        <v>8.5803293466299824</v>
      </c>
      <c r="AC53" s="74" t="s">
        <v>41</v>
      </c>
      <c r="AD53" s="99">
        <v>1.8682276746792876</v>
      </c>
      <c r="AE53" s="100">
        <v>7.441312180372611</v>
      </c>
      <c r="AF53" s="97">
        <v>5.3016191121154179</v>
      </c>
      <c r="AG53" s="97">
        <v>4.5542805255224552</v>
      </c>
      <c r="AH53" s="99">
        <v>1.4447627350853158</v>
      </c>
      <c r="AI53" s="100">
        <v>7.3046033910700894</v>
      </c>
      <c r="AJ53" s="97">
        <v>7.0654410977053583</v>
      </c>
      <c r="AK53" s="97">
        <v>7.2943051772423972</v>
      </c>
      <c r="AL53" s="99">
        <v>3.3129904097646032</v>
      </c>
      <c r="AM53" s="100">
        <v>14.745915571442701</v>
      </c>
      <c r="AN53" s="97">
        <v>12.367060209820778</v>
      </c>
      <c r="AO53" s="98">
        <v>11.848585702764851</v>
      </c>
    </row>
    <row r="54" spans="1:41" ht="15.75" thickBot="1">
      <c r="A54" s="74" t="s">
        <v>42</v>
      </c>
      <c r="B54" s="99">
        <f t="shared" si="137"/>
        <v>0.15284677111196027</v>
      </c>
      <c r="C54" s="100">
        <f t="shared" si="138"/>
        <v>1.1087970062224262</v>
      </c>
      <c r="D54" s="97">
        <f t="shared" si="139"/>
        <v>0.45646971198869651</v>
      </c>
      <c r="E54" s="97">
        <f t="shared" si="140"/>
        <v>0.42212275300317803</v>
      </c>
      <c r="F54" s="99">
        <f t="shared" ref="F54" si="200">IF(F16=0,"",F16*100/$J$17)</f>
        <v>1.9679021780664883</v>
      </c>
      <c r="G54" s="100">
        <f t="shared" ref="G54" si="201">IF(G16=0,"",G16*100/$K$17)</f>
        <v>71.92647438327954</v>
      </c>
      <c r="H54" s="97">
        <f t="shared" ref="H54" si="202">IF(H16=0,"",H16*100/$L$17)</f>
        <v>51.593044892443743</v>
      </c>
      <c r="I54" s="97">
        <f t="shared" ref="I54" si="203">IF(I16=0,"",I16*100/$M$17)</f>
        <v>54.254387578259561</v>
      </c>
      <c r="J54" s="99">
        <f t="shared" ref="J54" si="204">IF(J16=0,"",J16*100/$J$17)</f>
        <v>2.1207489491784486</v>
      </c>
      <c r="K54" s="100">
        <f t="shared" ref="K54" si="205">IF(K16=0,"",K16*100/$K$17)</f>
        <v>73.035271389501972</v>
      </c>
      <c r="L54" s="97">
        <f t="shared" ref="L54" si="206">IF(L16=0,"",L16*100/$L$17)</f>
        <v>52.049514604432446</v>
      </c>
      <c r="M54" s="98">
        <f t="shared" si="127"/>
        <v>54.676510331262733</v>
      </c>
      <c r="O54" s="74" t="s">
        <v>42</v>
      </c>
      <c r="P54" s="99">
        <f t="shared" si="128"/>
        <v>0.15815959741193386</v>
      </c>
      <c r="Q54" s="100">
        <f t="shared" si="129"/>
        <v>1.9945538284908013</v>
      </c>
      <c r="R54" s="97">
        <f t="shared" si="130"/>
        <v>0.63842449458937656</v>
      </c>
      <c r="S54" s="97">
        <f t="shared" si="148"/>
        <v>0.53548520312873349</v>
      </c>
      <c r="T54" s="99">
        <f t="shared" si="131"/>
        <v>1.2940330697340043</v>
      </c>
      <c r="U54" s="100">
        <f t="shared" si="132"/>
        <v>62.32015352729767</v>
      </c>
      <c r="V54" s="97">
        <f t="shared" si="133"/>
        <v>35.490432618503164</v>
      </c>
      <c r="W54" s="97">
        <f t="shared" si="149"/>
        <v>40.341725352736503</v>
      </c>
      <c r="X54" s="99">
        <f t="shared" si="134"/>
        <v>1.4521926671459382</v>
      </c>
      <c r="Y54" s="100">
        <f t="shared" si="135"/>
        <v>64.314707355788471</v>
      </c>
      <c r="Z54" s="97">
        <f t="shared" si="136"/>
        <v>36.128857113092536</v>
      </c>
      <c r="AA54" s="98">
        <f t="shared" si="150"/>
        <v>40.877210555865233</v>
      </c>
      <c r="AC54" s="74" t="s">
        <v>42</v>
      </c>
      <c r="AD54" s="99">
        <v>9.9638809316228677E-2</v>
      </c>
      <c r="AE54" s="100">
        <v>1.5239534646853925</v>
      </c>
      <c r="AF54" s="97">
        <v>0.80013973038309871</v>
      </c>
      <c r="AG54" s="97">
        <v>0.6012696296940595</v>
      </c>
      <c r="AH54" s="99">
        <v>0.80956532569435791</v>
      </c>
      <c r="AI54" s="100">
        <v>49.444425660883624</v>
      </c>
      <c r="AJ54" s="97">
        <v>33.81964809269121</v>
      </c>
      <c r="AK54" s="97">
        <v>36.784305159298029</v>
      </c>
      <c r="AL54" s="99">
        <v>0.90920413501058661</v>
      </c>
      <c r="AM54" s="100">
        <v>50.968379125569008</v>
      </c>
      <c r="AN54" s="97">
        <v>34.619787823074311</v>
      </c>
      <c r="AO54" s="98">
        <v>37.385574788992095</v>
      </c>
    </row>
    <row r="55" spans="1:41" ht="15.75" thickBot="1">
      <c r="A55" s="81" t="s">
        <v>3</v>
      </c>
      <c r="B55" s="101">
        <f t="shared" si="137"/>
        <v>86.778754298815443</v>
      </c>
      <c r="C55" s="102">
        <f t="shared" si="138"/>
        <v>19.226011940238276</v>
      </c>
      <c r="D55" s="103">
        <f t="shared" si="139"/>
        <v>38.027373917345322</v>
      </c>
      <c r="E55" s="103">
        <f t="shared" si="140"/>
        <v>36.170864980899751</v>
      </c>
      <c r="F55" s="101">
        <f t="shared" ref="F55" si="207">IF(F17=0,"",F17*100/$J$17)</f>
        <v>13.221245701184563</v>
      </c>
      <c r="G55" s="102">
        <f t="shared" ref="G55" si="208">IF(G17=0,"",G17*100/$K$17)</f>
        <v>80.773988059761706</v>
      </c>
      <c r="H55" s="103">
        <f t="shared" ref="H55" si="209">IF(H17=0,"",H17*100/$L$17)</f>
        <v>61.972626082654685</v>
      </c>
      <c r="I55" s="103">
        <f t="shared" ref="I55" si="210">IF(I17=0,"",I17*100/$M$17)</f>
        <v>63.829135019100249</v>
      </c>
      <c r="J55" s="101">
        <f t="shared" ref="J55" si="211">IF(J17=0,"",J17*100/$J$17)</f>
        <v>100</v>
      </c>
      <c r="K55" s="102">
        <f t="shared" ref="K55" si="212">IF(K17=0,"",K17*100/$K$17)</f>
        <v>100</v>
      </c>
      <c r="L55" s="103">
        <f t="shared" ref="L55" si="213">IF(L17=0,"",L17*100/$L$17)</f>
        <v>100</v>
      </c>
      <c r="M55" s="104">
        <f t="shared" si="127"/>
        <v>100</v>
      </c>
      <c r="O55" s="81" t="s">
        <v>3</v>
      </c>
      <c r="P55" s="101">
        <f t="shared" si="128"/>
        <v>91.229331416247305</v>
      </c>
      <c r="Q55" s="102">
        <f t="shared" si="129"/>
        <v>28.252673187749807</v>
      </c>
      <c r="R55" s="103">
        <f t="shared" si="130"/>
        <v>54.179414457081279</v>
      </c>
      <c r="S55" s="103">
        <f t="shared" si="148"/>
        <v>49.925744398322301</v>
      </c>
      <c r="T55" s="101">
        <f t="shared" si="131"/>
        <v>8.7706685837526965</v>
      </c>
      <c r="U55" s="102">
        <f t="shared" si="132"/>
        <v>71.747326812250193</v>
      </c>
      <c r="V55" s="103">
        <f t="shared" si="133"/>
        <v>45.820585542918721</v>
      </c>
      <c r="W55" s="103">
        <f t="shared" si="149"/>
        <v>50.074255601677699</v>
      </c>
      <c r="X55" s="101">
        <f t="shared" si="134"/>
        <v>100</v>
      </c>
      <c r="Y55" s="102">
        <f t="shared" si="135"/>
        <v>100</v>
      </c>
      <c r="Z55" s="103">
        <f t="shared" si="136"/>
        <v>100</v>
      </c>
      <c r="AA55" s="104">
        <f t="shared" si="150"/>
        <v>100</v>
      </c>
      <c r="AC55" s="81" t="s">
        <v>3</v>
      </c>
      <c r="AD55" s="101">
        <v>92.888279985054183</v>
      </c>
      <c r="AE55" s="102">
        <v>40.18109328291321</v>
      </c>
      <c r="AF55" s="103">
        <v>55.231186942479695</v>
      </c>
      <c r="AG55" s="103">
        <v>51.853667401839196</v>
      </c>
      <c r="AH55" s="101">
        <v>7.1117200149458215</v>
      </c>
      <c r="AI55" s="102">
        <v>59.818906717086783</v>
      </c>
      <c r="AJ55" s="103">
        <v>44.768813057520298</v>
      </c>
      <c r="AK55" s="103">
        <v>48.146332598160789</v>
      </c>
      <c r="AL55" s="101">
        <v>100</v>
      </c>
      <c r="AM55" s="102">
        <v>100</v>
      </c>
      <c r="AN55" s="103">
        <v>100.00000000000001</v>
      </c>
      <c r="AO55" s="104">
        <v>100</v>
      </c>
    </row>
    <row r="56" spans="1:41">
      <c r="A56" s="93"/>
      <c r="O56" s="93"/>
    </row>
    <row r="57" spans="1:41" ht="16.5" thickBot="1">
      <c r="A57" s="105" t="s">
        <v>184</v>
      </c>
      <c r="O57" s="105" t="s">
        <v>127</v>
      </c>
    </row>
    <row r="58" spans="1:41" ht="15" customHeight="1">
      <c r="A58" s="304" t="s">
        <v>29</v>
      </c>
      <c r="B58" s="307" t="s">
        <v>1</v>
      </c>
      <c r="C58" s="307"/>
      <c r="D58" s="307"/>
      <c r="E58" s="307"/>
      <c r="F58" s="307" t="s">
        <v>2</v>
      </c>
      <c r="G58" s="307"/>
      <c r="H58" s="307"/>
      <c r="I58" s="307"/>
      <c r="J58" s="307" t="s">
        <v>3</v>
      </c>
      <c r="K58" s="307"/>
      <c r="L58" s="307"/>
      <c r="M58" s="308"/>
      <c r="O58" s="304" t="s">
        <v>29</v>
      </c>
      <c r="P58" s="307" t="s">
        <v>1</v>
      </c>
      <c r="Q58" s="307"/>
      <c r="R58" s="307"/>
      <c r="S58" s="307"/>
      <c r="T58" s="307" t="s">
        <v>2</v>
      </c>
      <c r="U58" s="307"/>
      <c r="V58" s="307"/>
      <c r="W58" s="307"/>
      <c r="X58" s="307" t="s">
        <v>3</v>
      </c>
      <c r="Y58" s="307"/>
      <c r="Z58" s="307"/>
      <c r="AA58" s="308"/>
    </row>
    <row r="59" spans="1:41" ht="15" customHeight="1">
      <c r="A59" s="305"/>
      <c r="B59" s="309" t="s">
        <v>70</v>
      </c>
      <c r="C59" s="310"/>
      <c r="D59" s="309" t="s">
        <v>71</v>
      </c>
      <c r="E59" s="310"/>
      <c r="F59" s="309" t="s">
        <v>70</v>
      </c>
      <c r="G59" s="310"/>
      <c r="H59" s="309" t="s">
        <v>71</v>
      </c>
      <c r="I59" s="310"/>
      <c r="J59" s="309" t="s">
        <v>70</v>
      </c>
      <c r="K59" s="310"/>
      <c r="L59" s="309" t="s">
        <v>71</v>
      </c>
      <c r="M59" s="310"/>
      <c r="O59" s="305"/>
      <c r="P59" s="309" t="s">
        <v>70</v>
      </c>
      <c r="Q59" s="310"/>
      <c r="R59" s="309" t="s">
        <v>71</v>
      </c>
      <c r="S59" s="310"/>
      <c r="T59" s="309" t="s">
        <v>70</v>
      </c>
      <c r="U59" s="310"/>
      <c r="V59" s="309" t="s">
        <v>71</v>
      </c>
      <c r="W59" s="310"/>
      <c r="X59" s="309" t="s">
        <v>70</v>
      </c>
      <c r="Y59" s="310"/>
      <c r="Z59" s="309" t="s">
        <v>71</v>
      </c>
      <c r="AA59" s="310"/>
    </row>
    <row r="60" spans="1:41" ht="15" customHeight="1" thickBot="1">
      <c r="A60" s="306"/>
      <c r="B60" s="69" t="s">
        <v>31</v>
      </c>
      <c r="C60" s="69" t="s">
        <v>32</v>
      </c>
      <c r="D60" s="70" t="s">
        <v>8</v>
      </c>
      <c r="E60" s="71" t="s">
        <v>9</v>
      </c>
      <c r="F60" s="69" t="s">
        <v>31</v>
      </c>
      <c r="G60" s="69" t="s">
        <v>32</v>
      </c>
      <c r="H60" s="70" t="s">
        <v>8</v>
      </c>
      <c r="I60" s="71" t="s">
        <v>9</v>
      </c>
      <c r="J60" s="69" t="s">
        <v>31</v>
      </c>
      <c r="K60" s="69" t="s">
        <v>32</v>
      </c>
      <c r="L60" s="70" t="s">
        <v>8</v>
      </c>
      <c r="M60" s="71" t="s">
        <v>9</v>
      </c>
      <c r="O60" s="306"/>
      <c r="P60" s="69" t="s">
        <v>31</v>
      </c>
      <c r="Q60" s="69" t="s">
        <v>32</v>
      </c>
      <c r="R60" s="70" t="s">
        <v>8</v>
      </c>
      <c r="S60" s="71" t="s">
        <v>9</v>
      </c>
      <c r="T60" s="69" t="s">
        <v>31</v>
      </c>
      <c r="U60" s="69" t="s">
        <v>32</v>
      </c>
      <c r="V60" s="70" t="s">
        <v>8</v>
      </c>
      <c r="W60" s="71" t="s">
        <v>9</v>
      </c>
      <c r="X60" s="72" t="s">
        <v>31</v>
      </c>
      <c r="Y60" s="72" t="s">
        <v>32</v>
      </c>
      <c r="Z60" s="70" t="s">
        <v>8</v>
      </c>
      <c r="AA60" s="73" t="s">
        <v>9</v>
      </c>
    </row>
    <row r="61" spans="1:41">
      <c r="A61" s="74" t="s">
        <v>33</v>
      </c>
      <c r="B61" s="75">
        <f>IF(AND(ISBLANK(B7),ISBLANK(P7)),"",B7-P7)</f>
        <v>-39</v>
      </c>
      <c r="C61" s="76">
        <f t="shared" ref="C61:M71" si="214">IF(AND(ISBLANK(C7),ISBLANK(Q7)),"",C7-Q7)</f>
        <v>-11.662689007352238</v>
      </c>
      <c r="D61" s="77">
        <f t="shared" si="214"/>
        <v>-42.141319786311598</v>
      </c>
      <c r="E61" s="77">
        <f t="shared" si="214"/>
        <v>-945.60603387407025</v>
      </c>
      <c r="F61" s="75">
        <f t="shared" si="214"/>
        <v>-2</v>
      </c>
      <c r="G61" s="76">
        <f t="shared" si="214"/>
        <v>-0.31</v>
      </c>
      <c r="H61" s="77">
        <f t="shared" si="214"/>
        <v>-0.5</v>
      </c>
      <c r="I61" s="77">
        <f t="shared" si="214"/>
        <v>-16</v>
      </c>
      <c r="J61" s="75">
        <f t="shared" si="214"/>
        <v>-41</v>
      </c>
      <c r="K61" s="76">
        <f t="shared" si="214"/>
        <v>-11.972689007352237</v>
      </c>
      <c r="L61" s="77">
        <f t="shared" si="214"/>
        <v>-42.641319786311598</v>
      </c>
      <c r="M61" s="78">
        <f t="shared" si="214"/>
        <v>-961.60603387407025</v>
      </c>
      <c r="O61" s="74" t="s">
        <v>33</v>
      </c>
      <c r="P61" s="75">
        <f>P7-AD7</f>
        <v>-9</v>
      </c>
      <c r="Q61" s="76">
        <f t="shared" ref="Q61:AA61" si="215">Q7-AE7</f>
        <v>0.69301437089988127</v>
      </c>
      <c r="R61" s="77">
        <f t="shared" si="215"/>
        <v>16.205975115951446</v>
      </c>
      <c r="S61" s="77">
        <f t="shared" si="215"/>
        <v>464.84247127630408</v>
      </c>
      <c r="T61" s="75">
        <f t="shared" si="215"/>
        <v>-2</v>
      </c>
      <c r="U61" s="76">
        <f t="shared" si="215"/>
        <v>-1.3499999999999999</v>
      </c>
      <c r="V61" s="77">
        <f t="shared" si="215"/>
        <v>-1.5</v>
      </c>
      <c r="W61" s="77">
        <f t="shared" si="215"/>
        <v>-84</v>
      </c>
      <c r="X61" s="75">
        <f t="shared" si="215"/>
        <v>-11</v>
      </c>
      <c r="Y61" s="76">
        <f t="shared" si="215"/>
        <v>-0.65698562910012015</v>
      </c>
      <c r="Z61" s="77">
        <f t="shared" si="215"/>
        <v>14.705975115951446</v>
      </c>
      <c r="AA61" s="78">
        <f t="shared" si="215"/>
        <v>380.84247127630408</v>
      </c>
    </row>
    <row r="62" spans="1:41">
      <c r="A62" s="74" t="s">
        <v>34</v>
      </c>
      <c r="B62" s="79">
        <f t="shared" ref="B62:B71" si="216">IF(AND(ISBLANK(B8),ISBLANK(P8)),"",B8-P8)</f>
        <v>-45</v>
      </c>
      <c r="C62" s="80">
        <f t="shared" si="214"/>
        <v>-30.657716495678642</v>
      </c>
      <c r="D62" s="77">
        <f t="shared" si="214"/>
        <v>-36.710817478914734</v>
      </c>
      <c r="E62" s="77">
        <f t="shared" si="214"/>
        <v>-475.20797362417693</v>
      </c>
      <c r="F62" s="79">
        <f t="shared" si="214"/>
        <v>5</v>
      </c>
      <c r="G62" s="80">
        <f t="shared" si="214"/>
        <v>4.4573512233072776</v>
      </c>
      <c r="H62" s="77">
        <f t="shared" si="214"/>
        <v>2.9721106328191174</v>
      </c>
      <c r="I62" s="77">
        <f t="shared" si="214"/>
        <v>137.29552422910356</v>
      </c>
      <c r="J62" s="79">
        <f t="shared" si="214"/>
        <v>-40</v>
      </c>
      <c r="K62" s="80">
        <f t="shared" si="214"/>
        <v>-26.200365272371371</v>
      </c>
      <c r="L62" s="77">
        <f t="shared" si="214"/>
        <v>-33.738706846095624</v>
      </c>
      <c r="M62" s="78">
        <f t="shared" si="214"/>
        <v>-337.91244939507328</v>
      </c>
      <c r="O62" s="74" t="s">
        <v>34</v>
      </c>
      <c r="P62" s="79">
        <f t="shared" ref="P62:AA71" si="217">P8-AD8</f>
        <v>-49</v>
      </c>
      <c r="Q62" s="80">
        <f t="shared" si="217"/>
        <v>-34.432130652739772</v>
      </c>
      <c r="R62" s="77">
        <f t="shared" si="217"/>
        <v>-31.446460225838749</v>
      </c>
      <c r="S62" s="77">
        <f t="shared" si="217"/>
        <v>-310.48557756601485</v>
      </c>
      <c r="T62" s="79">
        <f t="shared" si="217"/>
        <v>-5</v>
      </c>
      <c r="U62" s="80">
        <f t="shared" si="217"/>
        <v>-2.7611211573236716</v>
      </c>
      <c r="V62" s="77">
        <f t="shared" si="217"/>
        <v>-5.7018625678119337</v>
      </c>
      <c r="W62" s="77">
        <f t="shared" si="217"/>
        <v>-118.43833634719711</v>
      </c>
      <c r="X62" s="79">
        <f t="shared" si="217"/>
        <v>-54</v>
      </c>
      <c r="Y62" s="80">
        <f t="shared" si="217"/>
        <v>-37.193251810063444</v>
      </c>
      <c r="Z62" s="77">
        <f t="shared" si="217"/>
        <v>-37.148322793650678</v>
      </c>
      <c r="AA62" s="78">
        <f t="shared" si="217"/>
        <v>-428.92391391321212</v>
      </c>
    </row>
    <row r="63" spans="1:41">
      <c r="A63" s="74" t="s">
        <v>35</v>
      </c>
      <c r="B63" s="79">
        <f t="shared" si="216"/>
        <v>-141</v>
      </c>
      <c r="C63" s="80">
        <f t="shared" si="214"/>
        <v>-211.09608267932052</v>
      </c>
      <c r="D63" s="77">
        <f t="shared" si="214"/>
        <v>-150.68698501746528</v>
      </c>
      <c r="E63" s="77">
        <f t="shared" si="214"/>
        <v>-2863.7339159486237</v>
      </c>
      <c r="F63" s="79">
        <f t="shared" si="214"/>
        <v>9</v>
      </c>
      <c r="G63" s="80">
        <f t="shared" si="214"/>
        <v>12.632356944869109</v>
      </c>
      <c r="H63" s="77">
        <f t="shared" si="214"/>
        <v>9.8182648490141062</v>
      </c>
      <c r="I63" s="77">
        <f t="shared" si="214"/>
        <v>672.71946602014259</v>
      </c>
      <c r="J63" s="79">
        <f t="shared" si="214"/>
        <v>-132</v>
      </c>
      <c r="K63" s="80">
        <f t="shared" si="214"/>
        <v>-198.46372573445137</v>
      </c>
      <c r="L63" s="77">
        <f t="shared" si="214"/>
        <v>-140.86872016845118</v>
      </c>
      <c r="M63" s="78">
        <f t="shared" si="214"/>
        <v>-2191.0144499284816</v>
      </c>
      <c r="O63" s="74" t="s">
        <v>35</v>
      </c>
      <c r="P63" s="79">
        <f t="shared" si="217"/>
        <v>-89</v>
      </c>
      <c r="Q63" s="80">
        <f t="shared" si="217"/>
        <v>-128.44369408595077</v>
      </c>
      <c r="R63" s="77">
        <f t="shared" si="217"/>
        <v>-116.49020572600432</v>
      </c>
      <c r="S63" s="77">
        <f t="shared" si="217"/>
        <v>-342.60619597123696</v>
      </c>
      <c r="T63" s="79">
        <f t="shared" si="217"/>
        <v>-4</v>
      </c>
      <c r="U63" s="80">
        <f t="shared" si="217"/>
        <v>-6.5876935737401663</v>
      </c>
      <c r="V63" s="77">
        <f t="shared" si="217"/>
        <v>-6.9583916828478944</v>
      </c>
      <c r="W63" s="77">
        <f t="shared" si="217"/>
        <v>-217.57965857605166</v>
      </c>
      <c r="X63" s="79">
        <f t="shared" si="217"/>
        <v>-93</v>
      </c>
      <c r="Y63" s="80">
        <f t="shared" si="217"/>
        <v>-135.03138765969095</v>
      </c>
      <c r="Z63" s="77">
        <f t="shared" si="217"/>
        <v>-123.44859740885221</v>
      </c>
      <c r="AA63" s="78">
        <f t="shared" si="217"/>
        <v>-560.18585454728782</v>
      </c>
    </row>
    <row r="64" spans="1:41">
      <c r="A64" s="74" t="s">
        <v>36</v>
      </c>
      <c r="B64" s="79">
        <f t="shared" si="216"/>
        <v>-293</v>
      </c>
      <c r="C64" s="80">
        <f t="shared" si="214"/>
        <v>-1033.0045451154861</v>
      </c>
      <c r="D64" s="77">
        <f t="shared" si="214"/>
        <v>-620.31434575018386</v>
      </c>
      <c r="E64" s="77">
        <f t="shared" si="214"/>
        <v>-5474.9431880678967</v>
      </c>
      <c r="F64" s="79">
        <f t="shared" si="214"/>
        <v>6</v>
      </c>
      <c r="G64" s="80">
        <f t="shared" si="214"/>
        <v>18.329364076384223</v>
      </c>
      <c r="H64" s="77">
        <f t="shared" si="214"/>
        <v>-10.881812394626415</v>
      </c>
      <c r="I64" s="77">
        <f t="shared" si="214"/>
        <v>99.428768250234043</v>
      </c>
      <c r="J64" s="79">
        <f t="shared" si="214"/>
        <v>-287</v>
      </c>
      <c r="K64" s="80">
        <f t="shared" si="214"/>
        <v>-1014.675181039102</v>
      </c>
      <c r="L64" s="77">
        <f t="shared" si="214"/>
        <v>-631.19615814481017</v>
      </c>
      <c r="M64" s="78">
        <f t="shared" si="214"/>
        <v>-5375.514419817664</v>
      </c>
      <c r="O64" s="74" t="s">
        <v>36</v>
      </c>
      <c r="P64" s="79">
        <f t="shared" si="217"/>
        <v>-233</v>
      </c>
      <c r="Q64" s="80">
        <f t="shared" si="217"/>
        <v>-687.29360682963443</v>
      </c>
      <c r="R64" s="77">
        <f t="shared" si="217"/>
        <v>-673.2912582622489</v>
      </c>
      <c r="S64" s="77">
        <f t="shared" si="217"/>
        <v>-2053.750587075192</v>
      </c>
      <c r="T64" s="79">
        <f t="shared" si="217"/>
        <v>3</v>
      </c>
      <c r="U64" s="80">
        <f t="shared" si="217"/>
        <v>13.23256925694912</v>
      </c>
      <c r="V64" s="77">
        <f t="shared" si="217"/>
        <v>13.436912394626411</v>
      </c>
      <c r="W64" s="77">
        <f t="shared" si="217"/>
        <v>548.41029841643285</v>
      </c>
      <c r="X64" s="79">
        <f t="shared" si="217"/>
        <v>-230</v>
      </c>
      <c r="Y64" s="80">
        <f t="shared" si="217"/>
        <v>-674.06103757268556</v>
      </c>
      <c r="Z64" s="77">
        <f t="shared" si="217"/>
        <v>-659.85434586762244</v>
      </c>
      <c r="AA64" s="78">
        <f t="shared" si="217"/>
        <v>-1505.3402886587573</v>
      </c>
    </row>
    <row r="65" spans="1:27">
      <c r="A65" s="74" t="s">
        <v>37</v>
      </c>
      <c r="B65" s="79">
        <f t="shared" si="216"/>
        <v>-512</v>
      </c>
      <c r="C65" s="80">
        <f t="shared" si="214"/>
        <v>-3688.2781391897088</v>
      </c>
      <c r="D65" s="77">
        <f t="shared" si="214"/>
        <v>-1737.3962024479313</v>
      </c>
      <c r="E65" s="77">
        <f t="shared" si="214"/>
        <v>-32668.992295860204</v>
      </c>
      <c r="F65" s="79">
        <f t="shared" si="214"/>
        <v>15</v>
      </c>
      <c r="G65" s="80">
        <f t="shared" si="214"/>
        <v>98.260381807307738</v>
      </c>
      <c r="H65" s="77">
        <f t="shared" si="214"/>
        <v>2.2329571504779437</v>
      </c>
      <c r="I65" s="77">
        <f t="shared" si="214"/>
        <v>1167.8136910630155</v>
      </c>
      <c r="J65" s="79">
        <f t="shared" si="214"/>
        <v>-497</v>
      </c>
      <c r="K65" s="80">
        <f t="shared" si="214"/>
        <v>-3590.0177573824012</v>
      </c>
      <c r="L65" s="77">
        <f t="shared" si="214"/>
        <v>-1735.1632452974536</v>
      </c>
      <c r="M65" s="78">
        <f t="shared" si="214"/>
        <v>-31501.178604797198</v>
      </c>
      <c r="O65" s="74" t="s">
        <v>37</v>
      </c>
      <c r="P65" s="79">
        <f t="shared" si="217"/>
        <v>-138</v>
      </c>
      <c r="Q65" s="80">
        <f t="shared" si="217"/>
        <v>-1007.5670562430787</v>
      </c>
      <c r="R65" s="77">
        <f t="shared" si="217"/>
        <v>-958.04931406981177</v>
      </c>
      <c r="S65" s="77">
        <f t="shared" si="217"/>
        <v>6057.2085269330273</v>
      </c>
      <c r="T65" s="79">
        <f t="shared" si="217"/>
        <v>-5</v>
      </c>
      <c r="U65" s="80">
        <f t="shared" si="217"/>
        <v>-22.302083303194763</v>
      </c>
      <c r="V65" s="77">
        <f t="shared" si="217"/>
        <v>6.6765587703514484E-2</v>
      </c>
      <c r="W65" s="77">
        <f t="shared" si="217"/>
        <v>137.15791500904243</v>
      </c>
      <c r="X65" s="79">
        <f t="shared" si="217"/>
        <v>-143</v>
      </c>
      <c r="Y65" s="80">
        <f t="shared" si="217"/>
        <v>-1029.8691395462738</v>
      </c>
      <c r="Z65" s="77">
        <f t="shared" si="217"/>
        <v>-957.98254848210763</v>
      </c>
      <c r="AA65" s="78">
        <f t="shared" si="217"/>
        <v>6194.3664419420675</v>
      </c>
    </row>
    <row r="66" spans="1:27">
      <c r="A66" s="74" t="s">
        <v>38</v>
      </c>
      <c r="B66" s="79">
        <f t="shared" si="216"/>
        <v>-406</v>
      </c>
      <c r="C66" s="80">
        <f t="shared" si="214"/>
        <v>-5632.2900119638107</v>
      </c>
      <c r="D66" s="77">
        <f t="shared" si="214"/>
        <v>-2073.8921938541007</v>
      </c>
      <c r="E66" s="77">
        <f t="shared" si="214"/>
        <v>-33424.249413347876</v>
      </c>
      <c r="F66" s="79">
        <f t="shared" si="214"/>
        <v>13</v>
      </c>
      <c r="G66" s="80">
        <f t="shared" si="214"/>
        <v>196.55242609094466</v>
      </c>
      <c r="H66" s="77">
        <f t="shared" si="214"/>
        <v>-36.361945814466196</v>
      </c>
      <c r="I66" s="77">
        <f t="shared" si="214"/>
        <v>-971.93797148676913</v>
      </c>
      <c r="J66" s="79">
        <f t="shared" si="214"/>
        <v>-393</v>
      </c>
      <c r="K66" s="80">
        <f t="shared" si="214"/>
        <v>-5435.7375858728665</v>
      </c>
      <c r="L66" s="77">
        <f t="shared" si="214"/>
        <v>-2110.2541396685665</v>
      </c>
      <c r="M66" s="78">
        <f t="shared" si="214"/>
        <v>-34396.187384834644</v>
      </c>
      <c r="O66" s="74" t="s">
        <v>38</v>
      </c>
      <c r="P66" s="79">
        <f t="shared" si="217"/>
        <v>-267</v>
      </c>
      <c r="Q66" s="80">
        <f t="shared" si="217"/>
        <v>-3757.0826945998997</v>
      </c>
      <c r="R66" s="77">
        <f t="shared" si="217"/>
        <v>-1790.3238488591714</v>
      </c>
      <c r="S66" s="77">
        <f t="shared" si="217"/>
        <v>-3837.1071031473984</v>
      </c>
      <c r="T66" s="79">
        <f t="shared" si="217"/>
        <v>-4</v>
      </c>
      <c r="U66" s="80">
        <f t="shared" si="217"/>
        <v>-99.9408588418828</v>
      </c>
      <c r="V66" s="77">
        <f t="shared" si="217"/>
        <v>-131.91421241042772</v>
      </c>
      <c r="W66" s="77">
        <f t="shared" si="217"/>
        <v>-502.16072526004791</v>
      </c>
      <c r="X66" s="79">
        <f t="shared" si="217"/>
        <v>-271</v>
      </c>
      <c r="Y66" s="80">
        <f t="shared" si="217"/>
        <v>-3857.0235534417807</v>
      </c>
      <c r="Z66" s="77">
        <f t="shared" si="217"/>
        <v>-1922.2380612695997</v>
      </c>
      <c r="AA66" s="78">
        <f t="shared" si="217"/>
        <v>-4339.2678284074354</v>
      </c>
    </row>
    <row r="67" spans="1:27">
      <c r="A67" s="74" t="s">
        <v>39</v>
      </c>
      <c r="B67" s="79">
        <f t="shared" si="216"/>
        <v>-299</v>
      </c>
      <c r="C67" s="80">
        <f t="shared" si="214"/>
        <v>-9261.6479798750261</v>
      </c>
      <c r="D67" s="77">
        <f t="shared" si="214"/>
        <v>-2230.065384604186</v>
      </c>
      <c r="E67" s="77">
        <f t="shared" si="214"/>
        <v>-34037.64089963834</v>
      </c>
      <c r="F67" s="79">
        <f t="shared" si="214"/>
        <v>8</v>
      </c>
      <c r="G67" s="80">
        <f t="shared" si="214"/>
        <v>306.63649053197605</v>
      </c>
      <c r="H67" s="77">
        <f t="shared" si="214"/>
        <v>-164.19839771325451</v>
      </c>
      <c r="I67" s="77">
        <f t="shared" si="214"/>
        <v>-3290.5620030094415</v>
      </c>
      <c r="J67" s="79">
        <f t="shared" si="214"/>
        <v>-291</v>
      </c>
      <c r="K67" s="80">
        <f t="shared" si="214"/>
        <v>-8955.0114893430509</v>
      </c>
      <c r="L67" s="77">
        <f t="shared" si="214"/>
        <v>-2394.2637823174409</v>
      </c>
      <c r="M67" s="78">
        <f t="shared" si="214"/>
        <v>-37328.202902647783</v>
      </c>
      <c r="O67" s="74" t="s">
        <v>39</v>
      </c>
      <c r="P67" s="79">
        <f t="shared" si="217"/>
        <v>-242</v>
      </c>
      <c r="Q67" s="80">
        <f t="shared" si="217"/>
        <v>-7354.7364915241778</v>
      </c>
      <c r="R67" s="77">
        <f t="shared" si="217"/>
        <v>-2490.9388721608138</v>
      </c>
      <c r="S67" s="77">
        <f t="shared" si="217"/>
        <v>-10630.090643171308</v>
      </c>
      <c r="T67" s="79">
        <f t="shared" si="217"/>
        <v>9</v>
      </c>
      <c r="U67" s="80">
        <f t="shared" si="217"/>
        <v>216.91245897586396</v>
      </c>
      <c r="V67" s="77">
        <f t="shared" si="217"/>
        <v>-52.789400591754202</v>
      </c>
      <c r="W67" s="77">
        <f t="shared" si="217"/>
        <v>3404.9768652856401</v>
      </c>
      <c r="X67" s="79">
        <f t="shared" si="217"/>
        <v>-233</v>
      </c>
      <c r="Y67" s="80">
        <f t="shared" si="217"/>
        <v>-7137.824032548313</v>
      </c>
      <c r="Z67" s="77">
        <f t="shared" si="217"/>
        <v>-2543.7282727525671</v>
      </c>
      <c r="AA67" s="78">
        <f t="shared" si="217"/>
        <v>-7225.1137778856501</v>
      </c>
    </row>
    <row r="68" spans="1:27">
      <c r="A68" s="74" t="s">
        <v>40</v>
      </c>
      <c r="B68" s="79">
        <f t="shared" si="216"/>
        <v>-45</v>
      </c>
      <c r="C68" s="80">
        <f t="shared" si="214"/>
        <v>-3393.6210270685624</v>
      </c>
      <c r="D68" s="77">
        <f t="shared" si="214"/>
        <v>-594.36805744280809</v>
      </c>
      <c r="E68" s="77">
        <f t="shared" si="214"/>
        <v>-15693.073210530587</v>
      </c>
      <c r="F68" s="79">
        <f t="shared" si="214"/>
        <v>14</v>
      </c>
      <c r="G68" s="80">
        <f t="shared" si="214"/>
        <v>956.25228934300867</v>
      </c>
      <c r="H68" s="77">
        <f t="shared" si="214"/>
        <v>25.934035715397158</v>
      </c>
      <c r="I68" s="77">
        <f t="shared" si="214"/>
        <v>1241.4972356803883</v>
      </c>
      <c r="J68" s="79">
        <f t="shared" si="214"/>
        <v>-31</v>
      </c>
      <c r="K68" s="80">
        <f t="shared" si="214"/>
        <v>-2437.3687377255519</v>
      </c>
      <c r="L68" s="77">
        <f t="shared" si="214"/>
        <v>-568.43402172741094</v>
      </c>
      <c r="M68" s="78">
        <f t="shared" si="214"/>
        <v>-14451.575974850195</v>
      </c>
      <c r="O68" s="74" t="s">
        <v>40</v>
      </c>
      <c r="P68" s="79">
        <f t="shared" si="217"/>
        <v>-63</v>
      </c>
      <c r="Q68" s="80">
        <f t="shared" si="217"/>
        <v>-4086.5987981134895</v>
      </c>
      <c r="R68" s="77">
        <f t="shared" si="217"/>
        <v>-1585.6754866666679</v>
      </c>
      <c r="S68" s="77">
        <f t="shared" si="217"/>
        <v>-9888.8101999999999</v>
      </c>
      <c r="T68" s="79">
        <f t="shared" si="217"/>
        <v>-5</v>
      </c>
      <c r="U68" s="80">
        <f t="shared" si="217"/>
        <v>-312.41506738948829</v>
      </c>
      <c r="V68" s="77">
        <f t="shared" si="217"/>
        <v>-336.51458307252699</v>
      </c>
      <c r="W68" s="77">
        <f t="shared" si="217"/>
        <v>-4232.0946816387095</v>
      </c>
      <c r="X68" s="79">
        <f t="shared" si="217"/>
        <v>-68</v>
      </c>
      <c r="Y68" s="80">
        <f t="shared" si="217"/>
        <v>-4399.0138655029805</v>
      </c>
      <c r="Z68" s="77">
        <f t="shared" si="217"/>
        <v>-1922.1900697391952</v>
      </c>
      <c r="AA68" s="78">
        <f t="shared" si="217"/>
        <v>-14120.904881638722</v>
      </c>
    </row>
    <row r="69" spans="1:27">
      <c r="A69" s="74" t="s">
        <v>41</v>
      </c>
      <c r="B69" s="79">
        <f t="shared" si="216"/>
        <v>-20</v>
      </c>
      <c r="C69" s="80">
        <f t="shared" si="214"/>
        <v>-4844.1894033009303</v>
      </c>
      <c r="D69" s="77">
        <f t="shared" si="214"/>
        <v>-365.91536317388693</v>
      </c>
      <c r="E69" s="77">
        <f t="shared" si="214"/>
        <v>-6335.7917877092223</v>
      </c>
      <c r="F69" s="79">
        <f t="shared" si="214"/>
        <v>1</v>
      </c>
      <c r="G69" s="80">
        <f t="shared" si="214"/>
        <v>260.43522033926638</v>
      </c>
      <c r="H69" s="77">
        <f t="shared" si="214"/>
        <v>-257.73381310917239</v>
      </c>
      <c r="I69" s="77">
        <f t="shared" si="214"/>
        <v>2562.3073429272335</v>
      </c>
      <c r="J69" s="79">
        <f t="shared" si="214"/>
        <v>-19</v>
      </c>
      <c r="K69" s="80">
        <f t="shared" si="214"/>
        <v>-4583.7541829616675</v>
      </c>
      <c r="L69" s="77">
        <f t="shared" si="214"/>
        <v>-623.64917628305921</v>
      </c>
      <c r="M69" s="78">
        <f t="shared" si="214"/>
        <v>-3773.4844447819924</v>
      </c>
      <c r="O69" s="74" t="s">
        <v>41</v>
      </c>
      <c r="P69" s="79">
        <f t="shared" si="217"/>
        <v>-26</v>
      </c>
      <c r="Q69" s="80">
        <f t="shared" si="217"/>
        <v>-4795.0179665639407</v>
      </c>
      <c r="R69" s="77">
        <f t="shared" si="217"/>
        <v>-1662.102618737151</v>
      </c>
      <c r="S69" s="77">
        <f t="shared" si="217"/>
        <v>-18562.15641629956</v>
      </c>
      <c r="T69" s="79">
        <f t="shared" si="217"/>
        <v>27</v>
      </c>
      <c r="U69" s="80">
        <f t="shared" si="217"/>
        <v>5270.5871361268873</v>
      </c>
      <c r="V69" s="77">
        <f t="shared" si="217"/>
        <v>-1518.9259824541523</v>
      </c>
      <c r="W69" s="77">
        <f t="shared" si="217"/>
        <v>-20459.547637750693</v>
      </c>
      <c r="X69" s="79">
        <f t="shared" si="217"/>
        <v>1</v>
      </c>
      <c r="Y69" s="80">
        <f t="shared" si="217"/>
        <v>475.56916956295026</v>
      </c>
      <c r="Z69" s="77">
        <f t="shared" si="217"/>
        <v>-3181.028601191304</v>
      </c>
      <c r="AA69" s="78">
        <f t="shared" si="217"/>
        <v>-39021.704054050249</v>
      </c>
    </row>
    <row r="70" spans="1:27" ht="15.75" thickBot="1">
      <c r="A70" s="74" t="s">
        <v>42</v>
      </c>
      <c r="B70" s="79">
        <f t="shared" si="216"/>
        <v>-3</v>
      </c>
      <c r="C70" s="80">
        <f t="shared" si="214"/>
        <v>-3497.9259479627153</v>
      </c>
      <c r="D70" s="77">
        <f t="shared" si="214"/>
        <v>-90.6818416413374</v>
      </c>
      <c r="E70" s="77">
        <f t="shared" si="214"/>
        <v>-1053.5618166160084</v>
      </c>
      <c r="F70" s="79">
        <f t="shared" si="214"/>
        <v>13</v>
      </c>
      <c r="G70" s="80">
        <f t="shared" si="214"/>
        <v>80753.643354754662</v>
      </c>
      <c r="H70" s="77">
        <f t="shared" si="214"/>
        <v>4054.7211118809319</v>
      </c>
      <c r="I70" s="77">
        <f t="shared" si="214"/>
        <v>165518.23848154256</v>
      </c>
      <c r="J70" s="79">
        <f t="shared" si="214"/>
        <v>10</v>
      </c>
      <c r="K70" s="80">
        <f t="shared" si="214"/>
        <v>77255.717406791984</v>
      </c>
      <c r="L70" s="77">
        <f t="shared" si="214"/>
        <v>3964.0392702395966</v>
      </c>
      <c r="M70" s="78">
        <f t="shared" si="214"/>
        <v>164464.67666492658</v>
      </c>
      <c r="O70" s="74" t="s">
        <v>42</v>
      </c>
      <c r="P70" s="79">
        <f t="shared" si="217"/>
        <v>3</v>
      </c>
      <c r="Q70" s="80">
        <f t="shared" si="217"/>
        <v>3539.8769530703521</v>
      </c>
      <c r="R70" s="77">
        <f t="shared" si="217"/>
        <v>-194.57510835866262</v>
      </c>
      <c r="S70" s="77">
        <f t="shared" si="217"/>
        <v>-922.96318338399124</v>
      </c>
      <c r="T70" s="79">
        <f t="shared" si="217"/>
        <v>25</v>
      </c>
      <c r="U70" s="80">
        <f t="shared" si="217"/>
        <v>103873.56967193508</v>
      </c>
      <c r="V70" s="77">
        <f t="shared" si="217"/>
        <v>-4905.9719472523902</v>
      </c>
      <c r="W70" s="77">
        <f t="shared" si="217"/>
        <v>23640.913769266976</v>
      </c>
      <c r="X70" s="79">
        <f t="shared" si="217"/>
        <v>28</v>
      </c>
      <c r="Y70" s="80">
        <f t="shared" si="217"/>
        <v>107413.44662500542</v>
      </c>
      <c r="Z70" s="77">
        <f t="shared" si="217"/>
        <v>-5100.547055611054</v>
      </c>
      <c r="AA70" s="78">
        <f t="shared" si="217"/>
        <v>22717.950585882936</v>
      </c>
    </row>
    <row r="71" spans="1:27" ht="15.75" thickBot="1">
      <c r="A71" s="81" t="s">
        <v>3</v>
      </c>
      <c r="B71" s="82">
        <f t="shared" si="216"/>
        <v>-1803</v>
      </c>
      <c r="C71" s="83">
        <f t="shared" si="214"/>
        <v>-31604.373542658592</v>
      </c>
      <c r="D71" s="84">
        <f t="shared" si="214"/>
        <v>-7942.1725111971227</v>
      </c>
      <c r="E71" s="84">
        <f t="shared" si="214"/>
        <v>-132972.80053521699</v>
      </c>
      <c r="F71" s="82">
        <f t="shared" si="214"/>
        <v>82</v>
      </c>
      <c r="G71" s="83">
        <f t="shared" si="214"/>
        <v>82606.88923511171</v>
      </c>
      <c r="H71" s="84">
        <f t="shared" si="214"/>
        <v>3626.002511197119</v>
      </c>
      <c r="I71" s="84">
        <f t="shared" si="214"/>
        <v>167120.80053521646</v>
      </c>
      <c r="J71" s="82">
        <f t="shared" si="214"/>
        <v>-1721</v>
      </c>
      <c r="K71" s="83">
        <f t="shared" si="214"/>
        <v>51002.515692453191</v>
      </c>
      <c r="L71" s="84">
        <f t="shared" si="214"/>
        <v>-4316.1700000000055</v>
      </c>
      <c r="M71" s="85">
        <f t="shared" si="214"/>
        <v>34147.999999999534</v>
      </c>
      <c r="O71" s="81" t="s">
        <v>3</v>
      </c>
      <c r="P71" s="82">
        <f t="shared" si="217"/>
        <v>-1113</v>
      </c>
      <c r="Q71" s="83">
        <f t="shared" si="217"/>
        <v>-18310.60247117166</v>
      </c>
      <c r="R71" s="84">
        <f t="shared" si="217"/>
        <v>-9486.6871979504249</v>
      </c>
      <c r="S71" s="84">
        <f t="shared" si="217"/>
        <v>-40025.918908405351</v>
      </c>
      <c r="T71" s="82">
        <f t="shared" si="217"/>
        <v>39</v>
      </c>
      <c r="U71" s="83">
        <f t="shared" si="217"/>
        <v>108928.94501202914</v>
      </c>
      <c r="V71" s="84">
        <f t="shared" si="217"/>
        <v>-6946.7727020495804</v>
      </c>
      <c r="W71" s="84">
        <f t="shared" si="217"/>
        <v>2117.637808405445</v>
      </c>
      <c r="X71" s="82">
        <f t="shared" si="217"/>
        <v>-1074</v>
      </c>
      <c r="Y71" s="83">
        <f t="shared" si="217"/>
        <v>90618.34254085744</v>
      </c>
      <c r="Z71" s="84">
        <f t="shared" si="217"/>
        <v>-16433.459900000009</v>
      </c>
      <c r="AA71" s="85">
        <f t="shared" si="217"/>
        <v>-37908.281100000022</v>
      </c>
    </row>
    <row r="72" spans="1:27">
      <c r="O72" s="93"/>
    </row>
    <row r="73" spans="1:27" ht="16.5" thickBot="1">
      <c r="A73" s="106" t="s">
        <v>185</v>
      </c>
      <c r="O73" s="106" t="s">
        <v>128</v>
      </c>
    </row>
    <row r="74" spans="1:27" ht="15" customHeight="1">
      <c r="A74" s="304" t="s">
        <v>29</v>
      </c>
      <c r="B74" s="307" t="s">
        <v>1</v>
      </c>
      <c r="C74" s="307"/>
      <c r="D74" s="307"/>
      <c r="E74" s="307"/>
      <c r="F74" s="307" t="s">
        <v>2</v>
      </c>
      <c r="G74" s="307"/>
      <c r="H74" s="307"/>
      <c r="I74" s="307"/>
      <c r="J74" s="307" t="s">
        <v>3</v>
      </c>
      <c r="K74" s="307"/>
      <c r="L74" s="307"/>
      <c r="M74" s="308"/>
      <c r="O74" s="304" t="s">
        <v>29</v>
      </c>
      <c r="P74" s="307" t="s">
        <v>1</v>
      </c>
      <c r="Q74" s="307"/>
      <c r="R74" s="307"/>
      <c r="S74" s="307"/>
      <c r="T74" s="307" t="s">
        <v>2</v>
      </c>
      <c r="U74" s="307"/>
      <c r="V74" s="307"/>
      <c r="W74" s="307"/>
      <c r="X74" s="307" t="s">
        <v>3</v>
      </c>
      <c r="Y74" s="307"/>
      <c r="Z74" s="307"/>
      <c r="AA74" s="308"/>
    </row>
    <row r="75" spans="1:27" ht="15" customHeight="1">
      <c r="A75" s="305"/>
      <c r="B75" s="309" t="s">
        <v>70</v>
      </c>
      <c r="C75" s="310"/>
      <c r="D75" s="309" t="s">
        <v>71</v>
      </c>
      <c r="E75" s="310"/>
      <c r="F75" s="309" t="s">
        <v>70</v>
      </c>
      <c r="G75" s="310"/>
      <c r="H75" s="309" t="s">
        <v>71</v>
      </c>
      <c r="I75" s="310"/>
      <c r="J75" s="309" t="s">
        <v>70</v>
      </c>
      <c r="K75" s="310"/>
      <c r="L75" s="309" t="s">
        <v>71</v>
      </c>
      <c r="M75" s="310"/>
      <c r="O75" s="305"/>
      <c r="P75" s="309" t="s">
        <v>70</v>
      </c>
      <c r="Q75" s="310"/>
      <c r="R75" s="309" t="s">
        <v>71</v>
      </c>
      <c r="S75" s="310"/>
      <c r="T75" s="309" t="s">
        <v>70</v>
      </c>
      <c r="U75" s="310"/>
      <c r="V75" s="309" t="s">
        <v>71</v>
      </c>
      <c r="W75" s="310"/>
      <c r="X75" s="309" t="s">
        <v>70</v>
      </c>
      <c r="Y75" s="310"/>
      <c r="Z75" s="309" t="s">
        <v>71</v>
      </c>
      <c r="AA75" s="310"/>
    </row>
    <row r="76" spans="1:27" ht="15" customHeight="1" thickBot="1">
      <c r="A76" s="306"/>
      <c r="B76" s="69" t="s">
        <v>31</v>
      </c>
      <c r="C76" s="69" t="s">
        <v>32</v>
      </c>
      <c r="D76" s="70" t="s">
        <v>8</v>
      </c>
      <c r="E76" s="71" t="s">
        <v>9</v>
      </c>
      <c r="F76" s="69" t="s">
        <v>31</v>
      </c>
      <c r="G76" s="69" t="s">
        <v>32</v>
      </c>
      <c r="H76" s="70" t="s">
        <v>8</v>
      </c>
      <c r="I76" s="71" t="s">
        <v>9</v>
      </c>
      <c r="J76" s="69" t="s">
        <v>31</v>
      </c>
      <c r="K76" s="69" t="s">
        <v>32</v>
      </c>
      <c r="L76" s="70" t="s">
        <v>8</v>
      </c>
      <c r="M76" s="71" t="s">
        <v>9</v>
      </c>
      <c r="O76" s="306"/>
      <c r="P76" s="69" t="s">
        <v>31</v>
      </c>
      <c r="Q76" s="69" t="s">
        <v>32</v>
      </c>
      <c r="R76" s="70" t="s">
        <v>8</v>
      </c>
      <c r="S76" s="71" t="s">
        <v>9</v>
      </c>
      <c r="T76" s="69" t="s">
        <v>31</v>
      </c>
      <c r="U76" s="69" t="s">
        <v>32</v>
      </c>
      <c r="V76" s="70" t="s">
        <v>8</v>
      </c>
      <c r="W76" s="71" t="s">
        <v>9</v>
      </c>
      <c r="X76" s="72" t="s">
        <v>31</v>
      </c>
      <c r="Y76" s="72" t="s">
        <v>32</v>
      </c>
      <c r="Z76" s="70" t="s">
        <v>8</v>
      </c>
      <c r="AA76" s="73" t="s">
        <v>9</v>
      </c>
    </row>
    <row r="77" spans="1:27">
      <c r="A77" s="74" t="s">
        <v>33</v>
      </c>
      <c r="B77" s="95">
        <f>IF(P7=0,IF(B7=0,"","***"),B7*100/P7-100)</f>
        <v>-46.428571428571431</v>
      </c>
      <c r="C77" s="96">
        <f t="shared" ref="C77:M77" si="218">IF(Q7=0,IF(C7=0,"","***"),C7*100/Q7-100)</f>
        <v>-41.707851193581121</v>
      </c>
      <c r="D77" s="97">
        <f t="shared" si="218"/>
        <v>-83.403144876175134</v>
      </c>
      <c r="E77" s="97">
        <f t="shared" si="218"/>
        <v>-77.205370935736511</v>
      </c>
      <c r="F77" s="95">
        <f t="shared" si="218"/>
        <v>-100</v>
      </c>
      <c r="G77" s="96">
        <f t="shared" si="218"/>
        <v>-100</v>
      </c>
      <c r="H77" s="97">
        <f t="shared" si="218"/>
        <v>-100</v>
      </c>
      <c r="I77" s="97">
        <f t="shared" si="218"/>
        <v>-100</v>
      </c>
      <c r="J77" s="95">
        <f t="shared" si="218"/>
        <v>-47.674418604651166</v>
      </c>
      <c r="K77" s="96">
        <f t="shared" si="218"/>
        <v>-42.347001081276382</v>
      </c>
      <c r="L77" s="97">
        <f t="shared" si="218"/>
        <v>-83.565772231753158</v>
      </c>
      <c r="M77" s="98">
        <f t="shared" si="218"/>
        <v>-77.499307187857156</v>
      </c>
      <c r="O77" s="74" t="s">
        <v>33</v>
      </c>
      <c r="P77" s="95">
        <f>P7*100/AD7-100</f>
        <v>-9.6774193548387046</v>
      </c>
      <c r="Q77" s="96">
        <f t="shared" ref="Q77:AA77" si="219">Q7*100/AE7-100</f>
        <v>2.5413254622325212</v>
      </c>
      <c r="R77" s="97">
        <f t="shared" si="219"/>
        <v>47.218446153381933</v>
      </c>
      <c r="S77" s="97">
        <f t="shared" si="219"/>
        <v>61.167458947503178</v>
      </c>
      <c r="T77" s="95">
        <f t="shared" si="219"/>
        <v>-50</v>
      </c>
      <c r="U77" s="96">
        <f t="shared" si="219"/>
        <v>-81.325301204819283</v>
      </c>
      <c r="V77" s="97">
        <f t="shared" si="219"/>
        <v>-75</v>
      </c>
      <c r="W77" s="97">
        <f t="shared" si="219"/>
        <v>-84</v>
      </c>
      <c r="X77" s="95">
        <f t="shared" si="219"/>
        <v>-11.340206185567013</v>
      </c>
      <c r="Y77" s="96">
        <f t="shared" si="219"/>
        <v>-2.270964988005872</v>
      </c>
      <c r="Z77" s="97">
        <f t="shared" si="219"/>
        <v>40.488592681622038</v>
      </c>
      <c r="AA77" s="98">
        <f t="shared" si="219"/>
        <v>44.286552189893712</v>
      </c>
    </row>
    <row r="78" spans="1:27">
      <c r="A78" s="74" t="s">
        <v>34</v>
      </c>
      <c r="B78" s="99">
        <f t="shared" ref="B78:B87" si="220">IF(P8=0,IF(B8=0,"","***"),B8*100/P8-100)</f>
        <v>-39.823008849557525</v>
      </c>
      <c r="C78" s="100">
        <f t="shared" ref="C78:C87" si="221">IF(Q8=0,IF(C8=0,"","***"),C8*100/Q8-100)</f>
        <v>-37.186033576912315</v>
      </c>
      <c r="D78" s="97">
        <f t="shared" ref="D78:D87" si="222">IF(R8=0,IF(D8=0,"","***"),D8*100/R8-100)</f>
        <v>-57.070165370453893</v>
      </c>
      <c r="E78" s="97">
        <f t="shared" ref="E78:E87" si="223">IF(S8=0,IF(E8=0,"","***"),E8*100/S8-100)</f>
        <v>-25.817744763938819</v>
      </c>
      <c r="F78" s="99">
        <f t="shared" ref="F78:F87" si="224">IF(T8=0,IF(F8=0,"","***"),F8*100/T8-100)</f>
        <v>250</v>
      </c>
      <c r="G78" s="100">
        <f t="shared" ref="G78:G87" si="225">IF(U8=0,IF(G8=0,"","***"),G8*100/U8-100)</f>
        <v>297.3790206651019</v>
      </c>
      <c r="H78" s="97">
        <f t="shared" ref="H78:H87" si="226">IF(V8=0,IF(H8=0,"","***"),H8*100/V8-100)</f>
        <v>678.35122371908392</v>
      </c>
      <c r="I78" s="97">
        <f t="shared" ref="I78:I87" si="227">IF(W8=0,IF(I8=0,"","***"),I8*100/W8-100)</f>
        <v>887.97381259949054</v>
      </c>
      <c r="J78" s="99">
        <f t="shared" ref="J78:J87" si="228">IF(X8=0,IF(J8=0,"","***"),J8*100/X8-100)</f>
        <v>-34.782608695652172</v>
      </c>
      <c r="K78" s="100">
        <f t="shared" ref="K78:K87" si="229">IF(Y8=0,IF(K8=0,"","***"),K8*100/Y8-100)</f>
        <v>-31.212072753288908</v>
      </c>
      <c r="L78" s="97">
        <f t="shared" ref="L78:L87" si="230">IF(Z8=0,IF(L8=0,"","***"),L8*100/Z8-100)</f>
        <v>-52.0949298937309</v>
      </c>
      <c r="M78" s="98">
        <f t="shared" ref="M78:M87" si="231">IF(AA8=0,IF(M8=0,"","***"),M8*100/AA8-100)</f>
        <v>-18.205635496742687</v>
      </c>
      <c r="O78" s="74" t="s">
        <v>34</v>
      </c>
      <c r="P78" s="99">
        <f t="shared" ref="P78:AA87" si="232">P8*100/AD8-100</f>
        <v>-30.246913580246911</v>
      </c>
      <c r="Q78" s="100">
        <f t="shared" si="232"/>
        <v>-29.460318860829588</v>
      </c>
      <c r="R78" s="97">
        <f t="shared" si="232"/>
        <v>-32.83463641736482</v>
      </c>
      <c r="S78" s="97">
        <f t="shared" si="232"/>
        <v>-14.433731107600437</v>
      </c>
      <c r="T78" s="99">
        <f t="shared" si="232"/>
        <v>-71.428571428571431</v>
      </c>
      <c r="U78" s="100">
        <f t="shared" si="232"/>
        <v>-64.815050641400745</v>
      </c>
      <c r="V78" s="97">
        <f t="shared" si="232"/>
        <v>-92.864211202148766</v>
      </c>
      <c r="W78" s="97">
        <f t="shared" si="232"/>
        <v>-88.452827742492232</v>
      </c>
      <c r="X78" s="99">
        <f t="shared" si="232"/>
        <v>-31.952662721893489</v>
      </c>
      <c r="Y78" s="100">
        <f t="shared" si="232"/>
        <v>-30.70363863686066</v>
      </c>
      <c r="Z78" s="97">
        <f t="shared" si="232"/>
        <v>-36.451293862159687</v>
      </c>
      <c r="AA78" s="98">
        <f t="shared" si="232"/>
        <v>-18.771196896348073</v>
      </c>
    </row>
    <row r="79" spans="1:27">
      <c r="A79" s="74" t="s">
        <v>35</v>
      </c>
      <c r="B79" s="99">
        <f t="shared" si="220"/>
        <v>-45.631067961165051</v>
      </c>
      <c r="C79" s="100">
        <f t="shared" si="221"/>
        <v>-45.894852085836135</v>
      </c>
      <c r="D79" s="97">
        <f t="shared" si="222"/>
        <v>-54.441312773517943</v>
      </c>
      <c r="E79" s="97">
        <f t="shared" si="223"/>
        <v>-38.989860133859757</v>
      </c>
      <c r="F79" s="99">
        <f t="shared" si="224"/>
        <v>150</v>
      </c>
      <c r="G79" s="100">
        <f t="shared" si="225"/>
        <v>140.36410018897649</v>
      </c>
      <c r="H79" s="97">
        <f t="shared" si="226"/>
        <v>249.11371537213847</v>
      </c>
      <c r="I79" s="97">
        <f t="shared" si="227"/>
        <v>655.92233515262512</v>
      </c>
      <c r="J79" s="99">
        <f t="shared" si="228"/>
        <v>-41.904761904761905</v>
      </c>
      <c r="K79" s="100">
        <f t="shared" si="229"/>
        <v>-42.320364766299321</v>
      </c>
      <c r="L79" s="97">
        <f t="shared" si="230"/>
        <v>-50.179573001407391</v>
      </c>
      <c r="M79" s="98">
        <f t="shared" si="231"/>
        <v>-29.419944388162705</v>
      </c>
      <c r="O79" s="74" t="s">
        <v>35</v>
      </c>
      <c r="P79" s="99">
        <f t="shared" si="232"/>
        <v>-22.361809045226124</v>
      </c>
      <c r="Q79" s="100">
        <f t="shared" si="232"/>
        <v>-21.829330625981186</v>
      </c>
      <c r="R79" s="97">
        <f t="shared" si="232"/>
        <v>-29.620310380333947</v>
      </c>
      <c r="S79" s="97">
        <f t="shared" si="232"/>
        <v>-4.4567104295042128</v>
      </c>
      <c r="T79" s="99">
        <f t="shared" si="232"/>
        <v>-40</v>
      </c>
      <c r="U79" s="100">
        <f t="shared" si="232"/>
        <v>-42.262940411743884</v>
      </c>
      <c r="V79" s="97">
        <f t="shared" si="232"/>
        <v>-63.840388588350784</v>
      </c>
      <c r="W79" s="97">
        <f t="shared" si="232"/>
        <v>-67.963802947784387</v>
      </c>
      <c r="X79" s="99">
        <f t="shared" si="232"/>
        <v>-22.794117647058826</v>
      </c>
      <c r="Y79" s="100">
        <f t="shared" si="232"/>
        <v>-22.356671196514327</v>
      </c>
      <c r="Z79" s="97">
        <f t="shared" si="232"/>
        <v>-30.54314075501874</v>
      </c>
      <c r="AA79" s="98">
        <f t="shared" si="232"/>
        <v>-6.9957089139556814</v>
      </c>
    </row>
    <row r="80" spans="1:27">
      <c r="A80" s="74" t="s">
        <v>36</v>
      </c>
      <c r="B80" s="99">
        <f t="shared" si="220"/>
        <v>-27.904761904761898</v>
      </c>
      <c r="C80" s="100">
        <f t="shared" si="221"/>
        <v>-28.006755184114184</v>
      </c>
      <c r="D80" s="97">
        <f t="shared" si="222"/>
        <v>-40.516329855239206</v>
      </c>
      <c r="E80" s="97">
        <f t="shared" si="223"/>
        <v>-14.034550392319375</v>
      </c>
      <c r="F80" s="99">
        <f t="shared" si="224"/>
        <v>15.384615384615387</v>
      </c>
      <c r="G80" s="100">
        <f t="shared" si="225"/>
        <v>13.683841076241293</v>
      </c>
      <c r="H80" s="97">
        <f t="shared" si="226"/>
        <v>-15.139531139586197</v>
      </c>
      <c r="I80" s="97">
        <f t="shared" si="227"/>
        <v>4.5200279688690017</v>
      </c>
      <c r="J80" s="99">
        <f t="shared" si="228"/>
        <v>-26.354453627180902</v>
      </c>
      <c r="K80" s="100">
        <f t="shared" si="229"/>
        <v>-26.545770126560271</v>
      </c>
      <c r="L80" s="97">
        <f t="shared" si="230"/>
        <v>-39.378390141938468</v>
      </c>
      <c r="M80" s="98">
        <f t="shared" si="231"/>
        <v>-13.044135213204825</v>
      </c>
      <c r="O80" s="74" t="s">
        <v>36</v>
      </c>
      <c r="P80" s="99">
        <f t="shared" si="232"/>
        <v>-18.160561184723306</v>
      </c>
      <c r="Q80" s="100">
        <f t="shared" si="232"/>
        <v>-15.707034566553105</v>
      </c>
      <c r="R80" s="97">
        <f t="shared" si="232"/>
        <v>-30.544249441300138</v>
      </c>
      <c r="S80" s="97">
        <f t="shared" si="232"/>
        <v>-5.001314702069422</v>
      </c>
      <c r="T80" s="99">
        <f t="shared" si="232"/>
        <v>8.3333333333333286</v>
      </c>
      <c r="U80" s="100">
        <f t="shared" si="232"/>
        <v>10.961699700247124</v>
      </c>
      <c r="V80" s="97">
        <f t="shared" si="232"/>
        <v>22.99270257927617</v>
      </c>
      <c r="W80" s="97">
        <f t="shared" si="232"/>
        <v>33.210266601032572</v>
      </c>
      <c r="X80" s="99">
        <f t="shared" si="232"/>
        <v>-17.437452615617886</v>
      </c>
      <c r="Y80" s="100">
        <f t="shared" si="232"/>
        <v>-14.991053388263651</v>
      </c>
      <c r="Z80" s="97">
        <f t="shared" si="232"/>
        <v>-29.161556560921312</v>
      </c>
      <c r="AA80" s="98">
        <f t="shared" si="232"/>
        <v>-3.5241043931570886</v>
      </c>
    </row>
    <row r="81" spans="1:27">
      <c r="A81" s="74" t="s">
        <v>37</v>
      </c>
      <c r="B81" s="99">
        <f t="shared" si="220"/>
        <v>-34.454912516823683</v>
      </c>
      <c r="C81" s="100">
        <f t="shared" si="221"/>
        <v>-33.785269366699239</v>
      </c>
      <c r="D81" s="97">
        <f t="shared" si="222"/>
        <v>-47.384719661548544</v>
      </c>
      <c r="E81" s="97">
        <f t="shared" si="223"/>
        <v>-34.256896165373632</v>
      </c>
      <c r="F81" s="99">
        <f t="shared" si="224"/>
        <v>25.423728813559322</v>
      </c>
      <c r="G81" s="100">
        <f t="shared" si="225"/>
        <v>22.056389734546627</v>
      </c>
      <c r="H81" s="97">
        <f t="shared" si="226"/>
        <v>1.4132083354136711</v>
      </c>
      <c r="I81" s="97">
        <f t="shared" si="227"/>
        <v>27.979936403617259</v>
      </c>
      <c r="J81" s="99">
        <f t="shared" si="228"/>
        <v>-32.168284789644019</v>
      </c>
      <c r="K81" s="100">
        <f t="shared" si="229"/>
        <v>-31.595817824673659</v>
      </c>
      <c r="L81" s="97">
        <f t="shared" si="230"/>
        <v>-45.368714165668045</v>
      </c>
      <c r="M81" s="98">
        <f t="shared" si="231"/>
        <v>-31.647239621841777</v>
      </c>
      <c r="O81" s="74" t="s">
        <v>37</v>
      </c>
      <c r="P81" s="99">
        <f t="shared" si="232"/>
        <v>-8.4975369458128114</v>
      </c>
      <c r="Q81" s="100">
        <f t="shared" si="232"/>
        <v>-8.4496316448403945</v>
      </c>
      <c r="R81" s="97">
        <f t="shared" si="232"/>
        <v>-20.716263312802155</v>
      </c>
      <c r="S81" s="97">
        <f t="shared" si="232"/>
        <v>6.7824179489214202</v>
      </c>
      <c r="T81" s="99">
        <f t="shared" si="232"/>
        <v>-7.8125</v>
      </c>
      <c r="U81" s="100">
        <f t="shared" si="232"/>
        <v>-4.7674571077310048</v>
      </c>
      <c r="V81" s="97">
        <f t="shared" si="232"/>
        <v>4.2272898554628568E-2</v>
      </c>
      <c r="W81" s="97">
        <f t="shared" si="232"/>
        <v>3.3978608463428657</v>
      </c>
      <c r="X81" s="99">
        <f t="shared" si="232"/>
        <v>-8.4715639810426495</v>
      </c>
      <c r="Y81" s="100">
        <f t="shared" si="232"/>
        <v>-8.3106315824330892</v>
      </c>
      <c r="Z81" s="97">
        <f t="shared" si="232"/>
        <v>-20.030733067138044</v>
      </c>
      <c r="AA81" s="98">
        <f t="shared" si="232"/>
        <v>6.6360553088017724</v>
      </c>
    </row>
    <row r="82" spans="1:27">
      <c r="A82" s="74" t="s">
        <v>38</v>
      </c>
      <c r="B82" s="99">
        <f t="shared" si="220"/>
        <v>-25.810553083280354</v>
      </c>
      <c r="C82" s="100">
        <f t="shared" si="221"/>
        <v>-25.044352436535021</v>
      </c>
      <c r="D82" s="97">
        <f t="shared" si="222"/>
        <v>-37.337033419754739</v>
      </c>
      <c r="E82" s="97">
        <f t="shared" si="223"/>
        <v>-24.015174089855108</v>
      </c>
      <c r="F82" s="99">
        <f t="shared" si="224"/>
        <v>17.567567567567565</v>
      </c>
      <c r="G82" s="100">
        <f t="shared" si="225"/>
        <v>18.717764476669004</v>
      </c>
      <c r="H82" s="97">
        <f t="shared" si="226"/>
        <v>-16.006441235443546</v>
      </c>
      <c r="I82" s="97">
        <f t="shared" si="227"/>
        <v>-13.67777772676591</v>
      </c>
      <c r="J82" s="99">
        <f t="shared" si="228"/>
        <v>-23.861566484517297</v>
      </c>
      <c r="K82" s="100">
        <f t="shared" si="229"/>
        <v>-23.092134294574308</v>
      </c>
      <c r="L82" s="97">
        <f t="shared" si="230"/>
        <v>-36.498924335560751</v>
      </c>
      <c r="M82" s="98">
        <f t="shared" si="231"/>
        <v>-23.513025344594809</v>
      </c>
      <c r="O82" s="74" t="s">
        <v>38</v>
      </c>
      <c r="P82" s="99">
        <f t="shared" si="232"/>
        <v>-14.510869565217391</v>
      </c>
      <c r="Q82" s="100">
        <f t="shared" si="232"/>
        <v>-14.314689347635479</v>
      </c>
      <c r="R82" s="97">
        <f t="shared" si="232"/>
        <v>-24.375254322827971</v>
      </c>
      <c r="S82" s="97">
        <f t="shared" si="232"/>
        <v>-2.6829761756578421</v>
      </c>
      <c r="T82" s="99">
        <f t="shared" si="232"/>
        <v>-5.1282051282051242</v>
      </c>
      <c r="U82" s="100">
        <f t="shared" si="232"/>
        <v>-8.6903144991949546</v>
      </c>
      <c r="V82" s="97">
        <f t="shared" si="232"/>
        <v>-36.736216160352178</v>
      </c>
      <c r="W82" s="97">
        <f t="shared" si="232"/>
        <v>-6.6003218724809614</v>
      </c>
      <c r="X82" s="99">
        <f t="shared" si="232"/>
        <v>-14.129301355578733</v>
      </c>
      <c r="Y82" s="100">
        <f t="shared" si="232"/>
        <v>-14.07859324840264</v>
      </c>
      <c r="Z82" s="97">
        <f t="shared" si="232"/>
        <v>-24.951406615024553</v>
      </c>
      <c r="AA82" s="98">
        <f t="shared" si="232"/>
        <v>-2.8808428421480983</v>
      </c>
    </row>
    <row r="83" spans="1:27">
      <c r="A83" s="74" t="s">
        <v>39</v>
      </c>
      <c r="B83" s="99">
        <f t="shared" si="220"/>
        <v>-23.124516627996911</v>
      </c>
      <c r="C83" s="100">
        <f t="shared" si="221"/>
        <v>-23.244645519398063</v>
      </c>
      <c r="D83" s="97">
        <f t="shared" si="222"/>
        <v>-34.939442467689787</v>
      </c>
      <c r="E83" s="97">
        <f t="shared" si="223"/>
        <v>-22.298270971394317</v>
      </c>
      <c r="F83" s="99">
        <f t="shared" si="224"/>
        <v>6.8376068376068417</v>
      </c>
      <c r="G83" s="100">
        <f t="shared" si="225"/>
        <v>8.093713462753243</v>
      </c>
      <c r="H83" s="97">
        <f t="shared" si="226"/>
        <v>-25.715436478051288</v>
      </c>
      <c r="I83" s="97">
        <f t="shared" si="227"/>
        <v>-19.936145737211007</v>
      </c>
      <c r="J83" s="99">
        <f t="shared" si="228"/>
        <v>-20.638297872340431</v>
      </c>
      <c r="K83" s="100">
        <f t="shared" si="229"/>
        <v>-20.523578707210532</v>
      </c>
      <c r="L83" s="97">
        <f t="shared" si="230"/>
        <v>-34.10059207069159</v>
      </c>
      <c r="M83" s="98">
        <f t="shared" si="231"/>
        <v>-22.06778029245325</v>
      </c>
      <c r="O83" s="74" t="s">
        <v>39</v>
      </c>
      <c r="P83" s="99">
        <f t="shared" si="232"/>
        <v>-15.765472312703579</v>
      </c>
      <c r="Q83" s="100">
        <f t="shared" si="232"/>
        <v>-15.582412938589485</v>
      </c>
      <c r="R83" s="97">
        <f t="shared" si="232"/>
        <v>-28.071352522672512</v>
      </c>
      <c r="S83" s="97">
        <f t="shared" si="232"/>
        <v>-6.510460733942935</v>
      </c>
      <c r="T83" s="99">
        <f t="shared" si="232"/>
        <v>8.3333333333333286</v>
      </c>
      <c r="U83" s="100">
        <f t="shared" si="232"/>
        <v>6.0731491895223257</v>
      </c>
      <c r="V83" s="97">
        <f t="shared" si="232"/>
        <v>-7.6361385105880686</v>
      </c>
      <c r="W83" s="97">
        <f t="shared" si="232"/>
        <v>25.991137269484156</v>
      </c>
      <c r="X83" s="99">
        <f t="shared" si="232"/>
        <v>-14.181375532562384</v>
      </c>
      <c r="Y83" s="100">
        <f t="shared" si="232"/>
        <v>-14.058965302731707</v>
      </c>
      <c r="Z83" s="97">
        <f t="shared" si="232"/>
        <v>-26.594383670603122</v>
      </c>
      <c r="AA83" s="98">
        <f t="shared" si="232"/>
        <v>-4.0963892563007676</v>
      </c>
    </row>
    <row r="84" spans="1:27">
      <c r="A84" s="74" t="s">
        <v>40</v>
      </c>
      <c r="B84" s="99">
        <f t="shared" si="220"/>
        <v>-14.900662251655632</v>
      </c>
      <c r="C84" s="100">
        <f t="shared" si="221"/>
        <v>-16.674722069807174</v>
      </c>
      <c r="D84" s="97">
        <f t="shared" si="222"/>
        <v>-28.541996899915574</v>
      </c>
      <c r="E84" s="97">
        <f t="shared" si="223"/>
        <v>-29.099426211113254</v>
      </c>
      <c r="F84" s="99">
        <f t="shared" si="224"/>
        <v>17.948717948717942</v>
      </c>
      <c r="G84" s="100">
        <f t="shared" si="225"/>
        <v>16.903362383727</v>
      </c>
      <c r="H84" s="97">
        <f t="shared" si="226"/>
        <v>4.8846737847017749</v>
      </c>
      <c r="I84" s="97">
        <f t="shared" si="227"/>
        <v>9.3093705225910526</v>
      </c>
      <c r="J84" s="99">
        <f t="shared" si="228"/>
        <v>-8.1578947368421098</v>
      </c>
      <c r="K84" s="100">
        <f t="shared" si="229"/>
        <v>-9.371229043083801</v>
      </c>
      <c r="L84" s="97">
        <f t="shared" si="230"/>
        <v>-21.751079899848591</v>
      </c>
      <c r="M84" s="98">
        <f t="shared" si="231"/>
        <v>-21.484493735177253</v>
      </c>
      <c r="O84" s="74" t="s">
        <v>40</v>
      </c>
      <c r="P84" s="99">
        <f t="shared" si="232"/>
        <v>-17.260273972602747</v>
      </c>
      <c r="Q84" s="100">
        <f t="shared" si="232"/>
        <v>-16.721978590596819</v>
      </c>
      <c r="R84" s="97">
        <f t="shared" si="232"/>
        <v>-43.228692617321748</v>
      </c>
      <c r="S84" s="97">
        <f t="shared" si="232"/>
        <v>-15.495340448064027</v>
      </c>
      <c r="T84" s="99">
        <f t="shared" si="232"/>
        <v>-6.0240963855421654</v>
      </c>
      <c r="U84" s="100">
        <f t="shared" si="232"/>
        <v>-5.2334451638956523</v>
      </c>
      <c r="V84" s="97">
        <f t="shared" si="232"/>
        <v>-38.793933660928275</v>
      </c>
      <c r="W84" s="97">
        <f t="shared" si="232"/>
        <v>-24.089668446936315</v>
      </c>
      <c r="X84" s="99">
        <f t="shared" si="232"/>
        <v>-15.178571428571431</v>
      </c>
      <c r="Y84" s="100">
        <f t="shared" si="232"/>
        <v>-14.466597419172359</v>
      </c>
      <c r="Z84" s="97">
        <f t="shared" si="232"/>
        <v>-42.380528052227966</v>
      </c>
      <c r="AA84" s="98">
        <f t="shared" si="232"/>
        <v>-17.35052237113932</v>
      </c>
    </row>
    <row r="85" spans="1:27">
      <c r="A85" s="74" t="s">
        <v>41</v>
      </c>
      <c r="B85" s="99">
        <f t="shared" si="220"/>
        <v>-16.129032258064512</v>
      </c>
      <c r="C85" s="100">
        <f t="shared" si="221"/>
        <v>-21.435350894762124</v>
      </c>
      <c r="D85" s="97">
        <f t="shared" si="222"/>
        <v>-28.648076655002868</v>
      </c>
      <c r="E85" s="97">
        <f t="shared" si="223"/>
        <v>-20.254031401610348</v>
      </c>
      <c r="F85" s="99">
        <f t="shared" si="224"/>
        <v>0.69930069930069294</v>
      </c>
      <c r="G85" s="100">
        <f t="shared" si="225"/>
        <v>0.80977577128288658</v>
      </c>
      <c r="H85" s="97">
        <f t="shared" si="226"/>
        <v>-10.746203951089726</v>
      </c>
      <c r="I85" s="97">
        <f t="shared" si="227"/>
        <v>4.3156742906643473</v>
      </c>
      <c r="J85" s="99">
        <f t="shared" si="228"/>
        <v>-7.1161048689138511</v>
      </c>
      <c r="K85" s="100">
        <f t="shared" si="229"/>
        <v>-8.3705535124088186</v>
      </c>
      <c r="L85" s="97">
        <f t="shared" si="230"/>
        <v>-16.967053876899755</v>
      </c>
      <c r="M85" s="98">
        <f t="shared" si="231"/>
        <v>-4.1625242122013049</v>
      </c>
      <c r="O85" s="74" t="s">
        <v>41</v>
      </c>
      <c r="P85" s="99">
        <f t="shared" si="232"/>
        <v>-17.333333333333329</v>
      </c>
      <c r="Q85" s="100">
        <f t="shared" si="232"/>
        <v>-17.503843974159253</v>
      </c>
      <c r="R85" s="97">
        <f t="shared" si="232"/>
        <v>-56.546030043804919</v>
      </c>
      <c r="S85" s="97">
        <f t="shared" si="232"/>
        <v>-37.240660476466303</v>
      </c>
      <c r="T85" s="99">
        <f t="shared" si="232"/>
        <v>23.275862068965523</v>
      </c>
      <c r="U85" s="100">
        <f t="shared" si="232"/>
        <v>19.599955097402855</v>
      </c>
      <c r="V85" s="97">
        <f t="shared" si="232"/>
        <v>-38.774851211658579</v>
      </c>
      <c r="W85" s="97">
        <f t="shared" si="232"/>
        <v>-25.628360397648166</v>
      </c>
      <c r="X85" s="99">
        <f t="shared" si="232"/>
        <v>0.37593984962406068</v>
      </c>
      <c r="Y85" s="100">
        <f t="shared" si="232"/>
        <v>0.87606164828960686</v>
      </c>
      <c r="Z85" s="97">
        <f t="shared" si="232"/>
        <v>-46.393154975273347</v>
      </c>
      <c r="AA85" s="98">
        <f t="shared" si="232"/>
        <v>-30.091819027410494</v>
      </c>
    </row>
    <row r="86" spans="1:27" ht="15.75" thickBot="1">
      <c r="A86" s="74" t="s">
        <v>42</v>
      </c>
      <c r="B86" s="99">
        <f t="shared" si="220"/>
        <v>-27.272727272727266</v>
      </c>
      <c r="C86" s="100">
        <f t="shared" si="221"/>
        <v>-38.228342700839548</v>
      </c>
      <c r="D86" s="97">
        <f t="shared" si="222"/>
        <v>-36.411560589847618</v>
      </c>
      <c r="E86" s="97">
        <f t="shared" si="223"/>
        <v>-18.622188334235148</v>
      </c>
      <c r="F86" s="99">
        <f t="shared" si="224"/>
        <v>14.444444444444443</v>
      </c>
      <c r="G86" s="100">
        <f t="shared" si="225"/>
        <v>28.245822904423846</v>
      </c>
      <c r="H86" s="97">
        <f t="shared" si="226"/>
        <v>29.287223259328556</v>
      </c>
      <c r="I86" s="97">
        <f t="shared" si="227"/>
        <v>38.83376999750422</v>
      </c>
      <c r="J86" s="99">
        <f t="shared" si="228"/>
        <v>9.9009900990099027</v>
      </c>
      <c r="K86" s="100">
        <f t="shared" si="229"/>
        <v>26.184299079550598</v>
      </c>
      <c r="L86" s="97">
        <f t="shared" si="230"/>
        <v>28.126275578566009</v>
      </c>
      <c r="M86" s="98">
        <f t="shared" si="231"/>
        <v>38.081105735441156</v>
      </c>
      <c r="O86" s="74" t="s">
        <v>42</v>
      </c>
      <c r="P86" s="99">
        <f t="shared" si="232"/>
        <v>37.5</v>
      </c>
      <c r="Q86" s="100">
        <f t="shared" si="232"/>
        <v>63.097068126157666</v>
      </c>
      <c r="R86" s="97">
        <f t="shared" si="232"/>
        <v>-43.860568296645965</v>
      </c>
      <c r="S86" s="97">
        <f t="shared" si="232"/>
        <v>-14.02567703008485</v>
      </c>
      <c r="T86" s="99">
        <f t="shared" si="232"/>
        <v>38.461538461538453</v>
      </c>
      <c r="U86" s="100">
        <f t="shared" si="232"/>
        <v>57.066395157346477</v>
      </c>
      <c r="V86" s="97">
        <f t="shared" si="232"/>
        <v>-26.164279830025549</v>
      </c>
      <c r="W86" s="97">
        <f t="shared" si="232"/>
        <v>5.8723296438357551</v>
      </c>
      <c r="X86" s="99">
        <f t="shared" si="232"/>
        <v>38.356164383561634</v>
      </c>
      <c r="Y86" s="100">
        <f t="shared" si="232"/>
        <v>57.246712152371231</v>
      </c>
      <c r="Z86" s="97">
        <f t="shared" si="232"/>
        <v>-26.573280126469484</v>
      </c>
      <c r="AA86" s="98">
        <f t="shared" si="232"/>
        <v>5.5523113701565308</v>
      </c>
    </row>
    <row r="87" spans="1:27" ht="15.75" thickBot="1">
      <c r="A87" s="81" t="s">
        <v>3</v>
      </c>
      <c r="B87" s="101">
        <f t="shared" si="220"/>
        <v>-28.416075650118202</v>
      </c>
      <c r="C87" s="102">
        <f t="shared" si="221"/>
        <v>-24.384185939954648</v>
      </c>
      <c r="D87" s="103">
        <f t="shared" si="222"/>
        <v>-37.577987003163472</v>
      </c>
      <c r="E87" s="103">
        <f t="shared" si="223"/>
        <v>-25.209047307093698</v>
      </c>
      <c r="F87" s="101">
        <f t="shared" si="224"/>
        <v>13.442622950819668</v>
      </c>
      <c r="G87" s="102">
        <f t="shared" si="225"/>
        <v>25.0975405376835</v>
      </c>
      <c r="H87" s="103">
        <f t="shared" si="226"/>
        <v>20.285978863616307</v>
      </c>
      <c r="I87" s="103">
        <f t="shared" si="227"/>
        <v>31.588875937506572</v>
      </c>
      <c r="J87" s="101">
        <f t="shared" si="228"/>
        <v>-24.744787922358014</v>
      </c>
      <c r="K87" s="102">
        <f t="shared" si="229"/>
        <v>11.117630068300159</v>
      </c>
      <c r="L87" s="103">
        <f t="shared" si="230"/>
        <v>-11.064379024650364</v>
      </c>
      <c r="M87" s="104">
        <f t="shared" si="231"/>
        <v>3.2320899548521567</v>
      </c>
      <c r="O87" s="81" t="s">
        <v>3</v>
      </c>
      <c r="P87" s="101">
        <f t="shared" si="232"/>
        <v>-14.923572003218027</v>
      </c>
      <c r="Q87" s="102">
        <f t="shared" si="232"/>
        <v>-12.378659133131222</v>
      </c>
      <c r="R87" s="103">
        <f t="shared" si="232"/>
        <v>-30.980114138600186</v>
      </c>
      <c r="S87" s="103">
        <f t="shared" si="232"/>
        <v>-7.0529459899856448</v>
      </c>
      <c r="T87" s="101">
        <f t="shared" si="232"/>
        <v>6.8301225919439617</v>
      </c>
      <c r="U87" s="102">
        <f t="shared" si="232"/>
        <v>49.464946690236587</v>
      </c>
      <c r="V87" s="103">
        <f t="shared" si="232"/>
        <v>-27.987255841092249</v>
      </c>
      <c r="W87" s="103">
        <f t="shared" si="232"/>
        <v>0.4018807418760133</v>
      </c>
      <c r="X87" s="101">
        <f t="shared" si="232"/>
        <v>-13.376510150703695</v>
      </c>
      <c r="Y87" s="102">
        <f t="shared" si="232"/>
        <v>24.615509744831996</v>
      </c>
      <c r="Z87" s="103">
        <f t="shared" si="232"/>
        <v>-29.640247002312378</v>
      </c>
      <c r="AA87" s="104">
        <f t="shared" si="232"/>
        <v>-3.4637203170469348</v>
      </c>
    </row>
    <row r="92" spans="1:27" ht="15" customHeight="1"/>
    <row r="93" spans="1:27" ht="15" customHeight="1"/>
    <row r="109" ht="15" customHeight="1"/>
    <row r="110" ht="15" customHeight="1"/>
    <row r="126" ht="15" customHeight="1"/>
    <row r="127" ht="15" customHeight="1"/>
    <row r="143" ht="15" customHeight="1"/>
    <row r="144" ht="15" customHeight="1"/>
    <row r="160" ht="15" customHeight="1"/>
    <row r="161" ht="15" customHeight="1"/>
  </sheetData>
  <mergeCells count="79">
    <mergeCell ref="O74:O76"/>
    <mergeCell ref="P74:S74"/>
    <mergeCell ref="T74:W74"/>
    <mergeCell ref="X74:AA74"/>
    <mergeCell ref="P75:Q75"/>
    <mergeCell ref="R75:S75"/>
    <mergeCell ref="T75:U75"/>
    <mergeCell ref="V75:W75"/>
    <mergeCell ref="X75:Y75"/>
    <mergeCell ref="Z75:AA75"/>
    <mergeCell ref="O58:O60"/>
    <mergeCell ref="P58:S58"/>
    <mergeCell ref="T58:W58"/>
    <mergeCell ref="X58:AA58"/>
    <mergeCell ref="P59:Q59"/>
    <mergeCell ref="R59:S59"/>
    <mergeCell ref="T59:U59"/>
    <mergeCell ref="V59:W59"/>
    <mergeCell ref="X59:Y59"/>
    <mergeCell ref="Z59:AA59"/>
    <mergeCell ref="AF5:AG5"/>
    <mergeCell ref="O32:AA32"/>
    <mergeCell ref="AC32:AO32"/>
    <mergeCell ref="O44:AA44"/>
    <mergeCell ref="AC44:AO44"/>
    <mergeCell ref="AD4:AG4"/>
    <mergeCell ref="AJ5:AK5"/>
    <mergeCell ref="AL5:AM5"/>
    <mergeCell ref="AN5:AO5"/>
    <mergeCell ref="O20:AA20"/>
    <mergeCell ref="AC20:AO20"/>
    <mergeCell ref="O4:O6"/>
    <mergeCell ref="AH4:AK4"/>
    <mergeCell ref="AL4:AO4"/>
    <mergeCell ref="P5:Q5"/>
    <mergeCell ref="R5:S5"/>
    <mergeCell ref="T5:U5"/>
    <mergeCell ref="V5:W5"/>
    <mergeCell ref="X5:Y5"/>
    <mergeCell ref="Z5:AA5"/>
    <mergeCell ref="AD5:AE5"/>
    <mergeCell ref="L59:M59"/>
    <mergeCell ref="AH5:AI5"/>
    <mergeCell ref="A4:A6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P4:S4"/>
    <mergeCell ref="T4:W4"/>
    <mergeCell ref="X4:AA4"/>
    <mergeCell ref="AC4:AC6"/>
    <mergeCell ref="A74:A76"/>
    <mergeCell ref="B74:E74"/>
    <mergeCell ref="F74:I74"/>
    <mergeCell ref="J74:M74"/>
    <mergeCell ref="A20:M20"/>
    <mergeCell ref="A32:M32"/>
    <mergeCell ref="A44:M44"/>
    <mergeCell ref="A58:A60"/>
    <mergeCell ref="B58:E58"/>
    <mergeCell ref="F58:I58"/>
    <mergeCell ref="J58:M58"/>
    <mergeCell ref="B59:C59"/>
    <mergeCell ref="D59:E59"/>
    <mergeCell ref="F59:G59"/>
    <mergeCell ref="H59:I59"/>
    <mergeCell ref="J59:K59"/>
    <mergeCell ref="F75:G75"/>
    <mergeCell ref="H75:I75"/>
    <mergeCell ref="J75:K75"/>
    <mergeCell ref="L75:M75"/>
    <mergeCell ref="B75:C75"/>
    <mergeCell ref="D75:E7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eht18">
    <tabColor theme="9" tint="0.39997558519241921"/>
  </sheetPr>
  <dimension ref="A1:AX172"/>
  <sheetViews>
    <sheetView workbookViewId="0">
      <selection activeCell="G7" sqref="G7:H16"/>
    </sheetView>
  </sheetViews>
  <sheetFormatPr defaultRowHeight="15"/>
  <cols>
    <col min="18" max="18" width="10.28515625" customWidth="1"/>
    <col min="22" max="22" width="10.28515625" customWidth="1"/>
    <col min="23" max="23" width="10.85546875" customWidth="1"/>
    <col min="27" max="27" width="9.140625" customWidth="1"/>
    <col min="28" max="28" width="9.7109375" customWidth="1"/>
    <col min="32" max="32" width="8.42578125" customWidth="1"/>
    <col min="33" max="33" width="9.7109375" customWidth="1"/>
  </cols>
  <sheetData>
    <row r="1" spans="1:50">
      <c r="A1" t="s">
        <v>204</v>
      </c>
      <c r="R1" t="s">
        <v>162</v>
      </c>
      <c r="AI1" t="s">
        <v>163</v>
      </c>
    </row>
    <row r="2" spans="1:50" s="200" customFormat="1" ht="15.75" customHeight="1">
      <c r="A2" s="1" t="s">
        <v>182</v>
      </c>
      <c r="R2" s="1" t="s">
        <v>125</v>
      </c>
      <c r="AI2" s="1" t="s">
        <v>126</v>
      </c>
    </row>
    <row r="3" spans="1:50" s="68" customFormat="1" ht="15.75" thickBot="1"/>
    <row r="4" spans="1:50" ht="15.75" customHeight="1">
      <c r="A4" s="314" t="s">
        <v>29</v>
      </c>
      <c r="B4" s="317" t="s">
        <v>1</v>
      </c>
      <c r="C4" s="318"/>
      <c r="D4" s="318"/>
      <c r="E4" s="318"/>
      <c r="F4" s="319"/>
      <c r="G4" s="318" t="s">
        <v>2</v>
      </c>
      <c r="H4" s="318"/>
      <c r="I4" s="318"/>
      <c r="J4" s="318"/>
      <c r="K4" s="318"/>
      <c r="L4" s="317" t="s">
        <v>3</v>
      </c>
      <c r="M4" s="318"/>
      <c r="N4" s="318"/>
      <c r="O4" s="318"/>
      <c r="P4" s="319"/>
      <c r="R4" s="314" t="s">
        <v>29</v>
      </c>
      <c r="S4" s="317" t="s">
        <v>1</v>
      </c>
      <c r="T4" s="318"/>
      <c r="U4" s="318"/>
      <c r="V4" s="318"/>
      <c r="W4" s="319"/>
      <c r="X4" s="318" t="s">
        <v>2</v>
      </c>
      <c r="Y4" s="318"/>
      <c r="Z4" s="318"/>
      <c r="AA4" s="318"/>
      <c r="AB4" s="318"/>
      <c r="AC4" s="317" t="s">
        <v>3</v>
      </c>
      <c r="AD4" s="318"/>
      <c r="AE4" s="318"/>
      <c r="AF4" s="318"/>
      <c r="AG4" s="319"/>
      <c r="AI4" s="314" t="s">
        <v>29</v>
      </c>
      <c r="AJ4" s="317" t="s">
        <v>1</v>
      </c>
      <c r="AK4" s="318"/>
      <c r="AL4" s="318"/>
      <c r="AM4" s="318"/>
      <c r="AN4" s="319"/>
      <c r="AO4" s="318" t="s">
        <v>2</v>
      </c>
      <c r="AP4" s="318"/>
      <c r="AQ4" s="318"/>
      <c r="AR4" s="318"/>
      <c r="AS4" s="318"/>
      <c r="AT4" s="317" t="s">
        <v>3</v>
      </c>
      <c r="AU4" s="318"/>
      <c r="AV4" s="318"/>
      <c r="AW4" s="318"/>
      <c r="AX4" s="319"/>
    </row>
    <row r="5" spans="1:50" ht="29.25" customHeight="1">
      <c r="A5" s="315"/>
      <c r="B5" s="320" t="s">
        <v>3</v>
      </c>
      <c r="C5" s="310"/>
      <c r="D5" s="309" t="s">
        <v>70</v>
      </c>
      <c r="E5" s="310"/>
      <c r="F5" s="321" t="s">
        <v>100</v>
      </c>
      <c r="G5" s="320" t="s">
        <v>3</v>
      </c>
      <c r="H5" s="310"/>
      <c r="I5" s="309" t="s">
        <v>70</v>
      </c>
      <c r="J5" s="310"/>
      <c r="K5" s="321" t="s">
        <v>100</v>
      </c>
      <c r="L5" s="320" t="s">
        <v>3</v>
      </c>
      <c r="M5" s="310"/>
      <c r="N5" s="309" t="s">
        <v>70</v>
      </c>
      <c r="O5" s="310"/>
      <c r="P5" s="321" t="s">
        <v>100</v>
      </c>
      <c r="R5" s="315"/>
      <c r="S5" s="320" t="s">
        <v>3</v>
      </c>
      <c r="T5" s="310"/>
      <c r="U5" s="309" t="s">
        <v>70</v>
      </c>
      <c r="V5" s="310"/>
      <c r="W5" s="321" t="s">
        <v>100</v>
      </c>
      <c r="X5" s="320" t="s">
        <v>3</v>
      </c>
      <c r="Y5" s="310"/>
      <c r="Z5" s="309" t="s">
        <v>70</v>
      </c>
      <c r="AA5" s="310"/>
      <c r="AB5" s="321" t="s">
        <v>100</v>
      </c>
      <c r="AC5" s="320" t="s">
        <v>3</v>
      </c>
      <c r="AD5" s="310"/>
      <c r="AE5" s="309" t="s">
        <v>70</v>
      </c>
      <c r="AF5" s="310"/>
      <c r="AG5" s="321" t="s">
        <v>100</v>
      </c>
      <c r="AI5" s="315"/>
      <c r="AJ5" s="320" t="s">
        <v>3</v>
      </c>
      <c r="AK5" s="310"/>
      <c r="AL5" s="309" t="s">
        <v>70</v>
      </c>
      <c r="AM5" s="310"/>
      <c r="AN5" s="321" t="s">
        <v>100</v>
      </c>
      <c r="AO5" s="320" t="s">
        <v>3</v>
      </c>
      <c r="AP5" s="310"/>
      <c r="AQ5" s="309" t="s">
        <v>70</v>
      </c>
      <c r="AR5" s="310"/>
      <c r="AS5" s="321" t="s">
        <v>100</v>
      </c>
      <c r="AT5" s="320" t="s">
        <v>3</v>
      </c>
      <c r="AU5" s="310"/>
      <c r="AV5" s="309" t="s">
        <v>70</v>
      </c>
      <c r="AW5" s="310"/>
      <c r="AX5" s="321" t="s">
        <v>100</v>
      </c>
    </row>
    <row r="6" spans="1:50" ht="44.25" customHeight="1" thickBot="1">
      <c r="A6" s="316"/>
      <c r="B6" s="203" t="s">
        <v>26</v>
      </c>
      <c r="C6" s="108" t="s">
        <v>49</v>
      </c>
      <c r="D6" s="69" t="s">
        <v>31</v>
      </c>
      <c r="E6" s="69" t="s">
        <v>32</v>
      </c>
      <c r="F6" s="322"/>
      <c r="G6" s="203" t="s">
        <v>26</v>
      </c>
      <c r="H6" s="108" t="s">
        <v>49</v>
      </c>
      <c r="I6" s="69" t="s">
        <v>31</v>
      </c>
      <c r="J6" s="69" t="s">
        <v>32</v>
      </c>
      <c r="K6" s="322"/>
      <c r="L6" s="203" t="s">
        <v>26</v>
      </c>
      <c r="M6" s="108" t="s">
        <v>49</v>
      </c>
      <c r="N6" s="69" t="s">
        <v>31</v>
      </c>
      <c r="O6" s="69" t="s">
        <v>32</v>
      </c>
      <c r="P6" s="322"/>
      <c r="R6" s="316"/>
      <c r="S6" s="107" t="s">
        <v>26</v>
      </c>
      <c r="T6" s="108" t="s">
        <v>49</v>
      </c>
      <c r="U6" s="69" t="s">
        <v>31</v>
      </c>
      <c r="V6" s="69" t="s">
        <v>32</v>
      </c>
      <c r="W6" s="322"/>
      <c r="X6" s="107" t="s">
        <v>26</v>
      </c>
      <c r="Y6" s="108" t="s">
        <v>49</v>
      </c>
      <c r="Z6" s="69" t="s">
        <v>31</v>
      </c>
      <c r="AA6" s="69" t="s">
        <v>32</v>
      </c>
      <c r="AB6" s="322"/>
      <c r="AC6" s="107" t="s">
        <v>26</v>
      </c>
      <c r="AD6" s="108" t="s">
        <v>49</v>
      </c>
      <c r="AE6" s="69" t="s">
        <v>31</v>
      </c>
      <c r="AF6" s="69" t="s">
        <v>32</v>
      </c>
      <c r="AG6" s="322"/>
      <c r="AI6" s="316"/>
      <c r="AJ6" s="107" t="s">
        <v>26</v>
      </c>
      <c r="AK6" s="108" t="s">
        <v>49</v>
      </c>
      <c r="AL6" s="69" t="s">
        <v>31</v>
      </c>
      <c r="AM6" s="69" t="s">
        <v>32</v>
      </c>
      <c r="AN6" s="322"/>
      <c r="AO6" s="107" t="s">
        <v>26</v>
      </c>
      <c r="AP6" s="108" t="s">
        <v>49</v>
      </c>
      <c r="AQ6" s="69" t="s">
        <v>31</v>
      </c>
      <c r="AR6" s="69" t="s">
        <v>32</v>
      </c>
      <c r="AS6" s="322"/>
      <c r="AT6" s="107" t="s">
        <v>26</v>
      </c>
      <c r="AU6" s="108" t="s">
        <v>49</v>
      </c>
      <c r="AV6" s="69" t="s">
        <v>31</v>
      </c>
      <c r="AW6" s="69" t="s">
        <v>32</v>
      </c>
      <c r="AX6" s="322"/>
    </row>
    <row r="7" spans="1:50">
      <c r="A7" s="74" t="s">
        <v>33</v>
      </c>
      <c r="B7" s="109">
        <v>15987</v>
      </c>
      <c r="C7" s="110">
        <v>3935.3326843867039</v>
      </c>
      <c r="D7" s="75">
        <v>45</v>
      </c>
      <c r="E7" s="76">
        <v>16.300125363547643</v>
      </c>
      <c r="F7" s="78">
        <v>8.3859353296398531</v>
      </c>
      <c r="G7" s="77">
        <v>985</v>
      </c>
      <c r="H7" s="77">
        <v>236.35961317325913</v>
      </c>
      <c r="I7" s="75"/>
      <c r="J7" s="76"/>
      <c r="K7" s="77"/>
      <c r="L7" s="111">
        <f>B7+G7</f>
        <v>16972</v>
      </c>
      <c r="M7" s="77">
        <f t="shared" ref="M7:P7" si="0">C7+H7</f>
        <v>4171.6922975599628</v>
      </c>
      <c r="N7" s="75">
        <f t="shared" si="0"/>
        <v>45</v>
      </c>
      <c r="O7" s="76">
        <f t="shared" si="0"/>
        <v>16.300125363547643</v>
      </c>
      <c r="P7" s="78">
        <f t="shared" si="0"/>
        <v>8.3859353296398531</v>
      </c>
      <c r="R7" s="74" t="s">
        <v>33</v>
      </c>
      <c r="S7" s="109">
        <v>24525</v>
      </c>
      <c r="T7" s="110">
        <v>5419.2638361821264</v>
      </c>
      <c r="U7" s="75">
        <v>84</v>
      </c>
      <c r="V7" s="76">
        <v>27.962814370899881</v>
      </c>
      <c r="W7" s="78">
        <v>50.527255115951448</v>
      </c>
      <c r="X7" s="77">
        <v>1142</v>
      </c>
      <c r="Y7" s="77">
        <v>296.26461856791479</v>
      </c>
      <c r="Z7" s="75">
        <v>2</v>
      </c>
      <c r="AA7" s="76">
        <v>0.31</v>
      </c>
      <c r="AB7" s="77">
        <v>0.5</v>
      </c>
      <c r="AC7" s="111">
        <v>25667</v>
      </c>
      <c r="AD7" s="77">
        <v>5715.5284547500141</v>
      </c>
      <c r="AE7" s="75">
        <v>86</v>
      </c>
      <c r="AF7" s="76">
        <v>28.27281437089988</v>
      </c>
      <c r="AG7" s="78">
        <v>51.027255115951448</v>
      </c>
      <c r="AI7" s="74" t="s">
        <v>33</v>
      </c>
      <c r="AJ7" s="109">
        <v>9489</v>
      </c>
      <c r="AK7" s="110">
        <v>2533.5218800000189</v>
      </c>
      <c r="AL7" s="75">
        <v>93</v>
      </c>
      <c r="AM7" s="76">
        <v>27.2698</v>
      </c>
      <c r="AN7" s="78">
        <v>34.321280000000002</v>
      </c>
      <c r="AO7" s="77">
        <v>362</v>
      </c>
      <c r="AP7" s="77">
        <v>103.17764499999994</v>
      </c>
      <c r="AQ7" s="75">
        <v>4</v>
      </c>
      <c r="AR7" s="76">
        <v>1.66</v>
      </c>
      <c r="AS7" s="77">
        <v>2</v>
      </c>
      <c r="AT7" s="111">
        <v>9851</v>
      </c>
      <c r="AU7" s="77">
        <v>2636.6995250000186</v>
      </c>
      <c r="AV7" s="75">
        <v>97</v>
      </c>
      <c r="AW7" s="76">
        <v>28.9298</v>
      </c>
      <c r="AX7" s="78">
        <v>36.321280000000002</v>
      </c>
    </row>
    <row r="8" spans="1:50">
      <c r="A8" s="74" t="s">
        <v>34</v>
      </c>
      <c r="B8" s="109">
        <v>10281</v>
      </c>
      <c r="C8" s="110">
        <v>7651.7666023835736</v>
      </c>
      <c r="D8" s="79">
        <v>68</v>
      </c>
      <c r="E8" s="80">
        <v>51.786452851581586</v>
      </c>
      <c r="F8" s="78">
        <v>27.614942295246518</v>
      </c>
      <c r="G8" s="77">
        <v>571</v>
      </c>
      <c r="H8" s="77">
        <v>424.85219887753857</v>
      </c>
      <c r="I8" s="79">
        <v>7</v>
      </c>
      <c r="J8" s="80">
        <v>5.9562300659836058</v>
      </c>
      <c r="K8" s="77">
        <v>3.4102480650071834</v>
      </c>
      <c r="L8" s="111">
        <f t="shared" ref="L8:L16" si="1">B8+G8</f>
        <v>10852</v>
      </c>
      <c r="M8" s="77">
        <f t="shared" ref="M8:M16" si="2">C8+H8</f>
        <v>8076.6188012611119</v>
      </c>
      <c r="N8" s="79">
        <f t="shared" ref="N8:N16" si="3">D8+I8</f>
        <v>75</v>
      </c>
      <c r="O8" s="80">
        <f t="shared" ref="O8:O16" si="4">E8+J8</f>
        <v>57.74268291756519</v>
      </c>
      <c r="P8" s="78">
        <f t="shared" ref="P8:P16" si="5">F8+K8</f>
        <v>31.025190360253703</v>
      </c>
      <c r="R8" s="74" t="s">
        <v>34</v>
      </c>
      <c r="S8" s="109">
        <v>9769</v>
      </c>
      <c r="T8" s="110">
        <v>7314.5315620636684</v>
      </c>
      <c r="U8" s="79">
        <v>113</v>
      </c>
      <c r="V8" s="80">
        <v>82.444169347260228</v>
      </c>
      <c r="W8" s="78">
        <v>64.325759774161256</v>
      </c>
      <c r="X8" s="77">
        <v>580</v>
      </c>
      <c r="Y8" s="77">
        <v>433.7064965159845</v>
      </c>
      <c r="Z8" s="79">
        <v>2</v>
      </c>
      <c r="AA8" s="80">
        <v>1.498878842676328</v>
      </c>
      <c r="AB8" s="77">
        <v>0.438137432188066</v>
      </c>
      <c r="AC8" s="111">
        <v>10349</v>
      </c>
      <c r="AD8" s="77">
        <v>7748.2380585796518</v>
      </c>
      <c r="AE8" s="79">
        <v>115</v>
      </c>
      <c r="AF8" s="80">
        <v>83.943048189936562</v>
      </c>
      <c r="AG8" s="78">
        <v>64.763897206349327</v>
      </c>
      <c r="AI8" s="74" t="s">
        <v>34</v>
      </c>
      <c r="AJ8" s="109">
        <v>7467</v>
      </c>
      <c r="AK8" s="110">
        <v>5365.5054850000179</v>
      </c>
      <c r="AL8" s="79">
        <v>162</v>
      </c>
      <c r="AM8" s="80">
        <v>116.8763</v>
      </c>
      <c r="AN8" s="78">
        <v>95.772220000000004</v>
      </c>
      <c r="AO8" s="77">
        <v>306</v>
      </c>
      <c r="AP8" s="77">
        <v>226.79174600000013</v>
      </c>
      <c r="AQ8" s="79">
        <v>7</v>
      </c>
      <c r="AR8" s="80">
        <v>4.26</v>
      </c>
      <c r="AS8" s="77">
        <v>6.14</v>
      </c>
      <c r="AT8" s="111">
        <v>7773</v>
      </c>
      <c r="AU8" s="77">
        <v>5592.2972310000177</v>
      </c>
      <c r="AV8" s="79">
        <v>169</v>
      </c>
      <c r="AW8" s="80">
        <v>121.13630000000001</v>
      </c>
      <c r="AX8" s="78">
        <v>101.91222</v>
      </c>
    </row>
    <row r="9" spans="1:50">
      <c r="A9" s="74" t="s">
        <v>35</v>
      </c>
      <c r="B9" s="109">
        <v>14287</v>
      </c>
      <c r="C9" s="110">
        <v>21009.633134741307</v>
      </c>
      <c r="D9" s="79">
        <v>168</v>
      </c>
      <c r="E9" s="80">
        <v>248.85982323472868</v>
      </c>
      <c r="F9" s="78">
        <v>126.10094925653041</v>
      </c>
      <c r="G9" s="77">
        <v>703</v>
      </c>
      <c r="H9" s="77">
        <v>1026.8800822307139</v>
      </c>
      <c r="I9" s="112">
        <v>15</v>
      </c>
      <c r="J9" s="80">
        <v>21.632063371128943</v>
      </c>
      <c r="K9" s="77">
        <v>13.759543166166212</v>
      </c>
      <c r="L9" s="111">
        <f t="shared" si="1"/>
        <v>14990</v>
      </c>
      <c r="M9" s="77">
        <f t="shared" si="2"/>
        <v>22036.51321697202</v>
      </c>
      <c r="N9" s="79">
        <f t="shared" si="3"/>
        <v>183</v>
      </c>
      <c r="O9" s="80">
        <f t="shared" si="4"/>
        <v>270.49188660585764</v>
      </c>
      <c r="P9" s="78">
        <f t="shared" si="5"/>
        <v>139.86049242269664</v>
      </c>
      <c r="R9" s="74" t="s">
        <v>35</v>
      </c>
      <c r="S9" s="109">
        <v>13489</v>
      </c>
      <c r="T9" s="110">
        <v>20013.000537519918</v>
      </c>
      <c r="U9" s="79">
        <v>309</v>
      </c>
      <c r="V9" s="80">
        <v>459.9559059140492</v>
      </c>
      <c r="W9" s="78">
        <v>276.78793427399569</v>
      </c>
      <c r="X9" s="77">
        <v>663</v>
      </c>
      <c r="Y9" s="77">
        <v>985.44980979850186</v>
      </c>
      <c r="Z9" s="112">
        <v>6</v>
      </c>
      <c r="AA9" s="80">
        <v>8.9997064262598343</v>
      </c>
      <c r="AB9" s="77">
        <v>3.941278317152106</v>
      </c>
      <c r="AC9" s="111">
        <v>14152</v>
      </c>
      <c r="AD9" s="77">
        <v>20998.450347318401</v>
      </c>
      <c r="AE9" s="79">
        <v>315</v>
      </c>
      <c r="AF9" s="80">
        <v>468.95561234030902</v>
      </c>
      <c r="AG9" s="78">
        <v>280.72921259114781</v>
      </c>
      <c r="AI9" s="74" t="s">
        <v>35</v>
      </c>
      <c r="AJ9" s="109">
        <v>12265</v>
      </c>
      <c r="AK9" s="110">
        <v>17904.426621999988</v>
      </c>
      <c r="AL9" s="79">
        <v>398</v>
      </c>
      <c r="AM9" s="80">
        <v>588.39959999999996</v>
      </c>
      <c r="AN9" s="78">
        <v>393.27814000000001</v>
      </c>
      <c r="AO9" s="77">
        <v>433</v>
      </c>
      <c r="AP9" s="77">
        <v>626.99752399999988</v>
      </c>
      <c r="AQ9" s="112">
        <v>10</v>
      </c>
      <c r="AR9" s="80">
        <v>15.587400000000001</v>
      </c>
      <c r="AS9" s="77">
        <v>10.89967</v>
      </c>
      <c r="AT9" s="111">
        <v>12698</v>
      </c>
      <c r="AU9" s="77">
        <v>18531.424145999987</v>
      </c>
      <c r="AV9" s="79">
        <v>408</v>
      </c>
      <c r="AW9" s="80">
        <v>603.98699999999997</v>
      </c>
      <c r="AX9" s="78">
        <v>404.17781000000002</v>
      </c>
    </row>
    <row r="10" spans="1:50">
      <c r="A10" s="74" t="s">
        <v>36</v>
      </c>
      <c r="B10" s="109">
        <v>22620</v>
      </c>
      <c r="C10" s="110">
        <v>75018.508646219489</v>
      </c>
      <c r="D10" s="79">
        <v>757</v>
      </c>
      <c r="E10" s="80">
        <v>2655.40754805488</v>
      </c>
      <c r="F10" s="78">
        <v>910.70869598756724</v>
      </c>
      <c r="G10" s="77">
        <v>1110</v>
      </c>
      <c r="H10" s="77">
        <v>3618.9939505445705</v>
      </c>
      <c r="I10" s="79">
        <v>45</v>
      </c>
      <c r="J10" s="80">
        <v>152.27833333333334</v>
      </c>
      <c r="K10" s="77">
        <v>60.994999999999997</v>
      </c>
      <c r="L10" s="111">
        <f t="shared" si="1"/>
        <v>23730</v>
      </c>
      <c r="M10" s="77">
        <f t="shared" si="2"/>
        <v>78637.502596764054</v>
      </c>
      <c r="N10" s="79">
        <f t="shared" si="3"/>
        <v>802</v>
      </c>
      <c r="O10" s="80">
        <f t="shared" si="4"/>
        <v>2807.6858813882131</v>
      </c>
      <c r="P10" s="78">
        <f t="shared" si="5"/>
        <v>971.70369598756724</v>
      </c>
      <c r="R10" s="74" t="s">
        <v>36</v>
      </c>
      <c r="S10" s="109">
        <v>22282</v>
      </c>
      <c r="T10" s="110">
        <v>74741.936986893052</v>
      </c>
      <c r="U10" s="79">
        <v>1050</v>
      </c>
      <c r="V10" s="80">
        <v>3688.412093170366</v>
      </c>
      <c r="W10" s="78">
        <v>1531.0230417377511</v>
      </c>
      <c r="X10" s="77">
        <v>965</v>
      </c>
      <c r="Y10" s="77">
        <v>3192.6910682537291</v>
      </c>
      <c r="Z10" s="79">
        <v>39</v>
      </c>
      <c r="AA10" s="80">
        <v>133.94896925694911</v>
      </c>
      <c r="AB10" s="77">
        <v>71.876812394626413</v>
      </c>
      <c r="AC10" s="111">
        <v>23247</v>
      </c>
      <c r="AD10" s="77">
        <v>77934.628055147041</v>
      </c>
      <c r="AE10" s="79">
        <v>1089</v>
      </c>
      <c r="AF10" s="80">
        <v>3822.3610624273151</v>
      </c>
      <c r="AG10" s="78">
        <v>1602.8998541323774</v>
      </c>
      <c r="AI10" s="74" t="s">
        <v>36</v>
      </c>
      <c r="AJ10" s="109">
        <v>22755</v>
      </c>
      <c r="AK10" s="110">
        <v>75450.064631000379</v>
      </c>
      <c r="AL10" s="79">
        <v>1283</v>
      </c>
      <c r="AM10" s="80">
        <v>4375.7057000000004</v>
      </c>
      <c r="AN10" s="78">
        <v>2204.3143</v>
      </c>
      <c r="AO10" s="77">
        <v>733</v>
      </c>
      <c r="AP10" s="77">
        <v>2413.4719749999981</v>
      </c>
      <c r="AQ10" s="79">
        <v>36</v>
      </c>
      <c r="AR10" s="80">
        <v>120.71639999999999</v>
      </c>
      <c r="AS10" s="77">
        <v>58.439900000000002</v>
      </c>
      <c r="AT10" s="111">
        <v>23488</v>
      </c>
      <c r="AU10" s="77">
        <v>77863.536606000373</v>
      </c>
      <c r="AV10" s="79">
        <v>1319</v>
      </c>
      <c r="AW10" s="80">
        <v>4496.4221000000007</v>
      </c>
      <c r="AX10" s="78">
        <v>2262.7541999999999</v>
      </c>
    </row>
    <row r="11" spans="1:50">
      <c r="A11" s="74" t="s">
        <v>37</v>
      </c>
      <c r="B11" s="109">
        <v>16703</v>
      </c>
      <c r="C11" s="110">
        <v>119792.81190779005</v>
      </c>
      <c r="D11" s="79">
        <v>974</v>
      </c>
      <c r="E11" s="80">
        <v>7228.5451045672116</v>
      </c>
      <c r="F11" s="78">
        <v>1929.1786234822569</v>
      </c>
      <c r="G11" s="77">
        <v>878</v>
      </c>
      <c r="H11" s="77">
        <v>6395.1447113571649</v>
      </c>
      <c r="I11" s="79">
        <v>74</v>
      </c>
      <c r="J11" s="80">
        <v>543.75659850411296</v>
      </c>
      <c r="K11" s="77">
        <v>160.23918273818146</v>
      </c>
      <c r="L11" s="111">
        <f t="shared" si="1"/>
        <v>17581</v>
      </c>
      <c r="M11" s="77">
        <f t="shared" si="2"/>
        <v>126187.95661914721</v>
      </c>
      <c r="N11" s="79">
        <f t="shared" si="3"/>
        <v>1048</v>
      </c>
      <c r="O11" s="80">
        <f t="shared" si="4"/>
        <v>7772.3017030713245</v>
      </c>
      <c r="P11" s="78">
        <f t="shared" si="5"/>
        <v>2089.4178062204383</v>
      </c>
      <c r="R11" s="74" t="s">
        <v>37</v>
      </c>
      <c r="S11" s="109">
        <v>17245</v>
      </c>
      <c r="T11" s="110">
        <v>123960.58132972867</v>
      </c>
      <c r="U11" s="79">
        <v>1486</v>
      </c>
      <c r="V11" s="80">
        <v>10916.82324375692</v>
      </c>
      <c r="W11" s="78">
        <v>3666.5748259301881</v>
      </c>
      <c r="X11" s="77">
        <v>842</v>
      </c>
      <c r="Y11" s="77">
        <v>6161.4345728447679</v>
      </c>
      <c r="Z11" s="79">
        <v>59</v>
      </c>
      <c r="AA11" s="80">
        <v>445.49621669680522</v>
      </c>
      <c r="AB11" s="77">
        <v>158.00622558770351</v>
      </c>
      <c r="AC11" s="111">
        <v>18087</v>
      </c>
      <c r="AD11" s="77">
        <v>130122.01590257339</v>
      </c>
      <c r="AE11" s="79">
        <v>1545</v>
      </c>
      <c r="AF11" s="80">
        <v>11362.319460453726</v>
      </c>
      <c r="AG11" s="78">
        <v>3824.5810515178919</v>
      </c>
      <c r="AI11" s="74" t="s">
        <v>37</v>
      </c>
      <c r="AJ11" s="109">
        <v>18809</v>
      </c>
      <c r="AK11" s="110">
        <v>134306.09833300029</v>
      </c>
      <c r="AL11" s="79">
        <v>1624</v>
      </c>
      <c r="AM11" s="80">
        <v>11924.390299999999</v>
      </c>
      <c r="AN11" s="78">
        <v>4624.6241399999999</v>
      </c>
      <c r="AO11" s="77">
        <v>763</v>
      </c>
      <c r="AP11" s="77">
        <v>5524.1986930000039</v>
      </c>
      <c r="AQ11" s="79">
        <v>64</v>
      </c>
      <c r="AR11" s="80">
        <v>467.79829999999998</v>
      </c>
      <c r="AS11" s="77">
        <v>157.93946</v>
      </c>
      <c r="AT11" s="111">
        <v>19572</v>
      </c>
      <c r="AU11" s="77">
        <v>139830.29702600031</v>
      </c>
      <c r="AV11" s="79">
        <v>1688</v>
      </c>
      <c r="AW11" s="80">
        <v>12392.188599999999</v>
      </c>
      <c r="AX11" s="78">
        <v>4782.5635999999995</v>
      </c>
    </row>
    <row r="12" spans="1:50">
      <c r="A12" s="74" t="s">
        <v>38</v>
      </c>
      <c r="B12" s="109">
        <v>11563</v>
      </c>
      <c r="C12" s="110">
        <v>161548.61833999836</v>
      </c>
      <c r="D12" s="79">
        <v>1167</v>
      </c>
      <c r="E12" s="80">
        <v>16856.97189343629</v>
      </c>
      <c r="F12" s="78">
        <v>3480.6256772867282</v>
      </c>
      <c r="G12" s="77">
        <v>623</v>
      </c>
      <c r="H12" s="77">
        <v>8739.1219808612277</v>
      </c>
      <c r="I12" s="79">
        <v>87</v>
      </c>
      <c r="J12" s="80">
        <v>1246.6373672490618</v>
      </c>
      <c r="K12" s="77">
        <v>190.80876177510609</v>
      </c>
      <c r="L12" s="111">
        <f t="shared" si="1"/>
        <v>12186</v>
      </c>
      <c r="M12" s="77">
        <f t="shared" si="2"/>
        <v>170287.74032085959</v>
      </c>
      <c r="N12" s="79">
        <f t="shared" si="3"/>
        <v>1254</v>
      </c>
      <c r="O12" s="80">
        <f t="shared" si="4"/>
        <v>18103.609260685353</v>
      </c>
      <c r="P12" s="78">
        <f t="shared" si="5"/>
        <v>3671.4344390618344</v>
      </c>
      <c r="R12" s="74" t="s">
        <v>38</v>
      </c>
      <c r="S12" s="109">
        <v>12449</v>
      </c>
      <c r="T12" s="110">
        <v>173838.186021286</v>
      </c>
      <c r="U12" s="79">
        <v>1573</v>
      </c>
      <c r="V12" s="80">
        <v>22489.261905400101</v>
      </c>
      <c r="W12" s="78">
        <v>5554.5178711408289</v>
      </c>
      <c r="X12" s="77">
        <v>593</v>
      </c>
      <c r="Y12" s="77">
        <v>8365.7763759033314</v>
      </c>
      <c r="Z12" s="79">
        <v>74</v>
      </c>
      <c r="AA12" s="80">
        <v>1050.0849411581171</v>
      </c>
      <c r="AB12" s="77">
        <v>227.17070758957229</v>
      </c>
      <c r="AC12" s="111">
        <v>13042</v>
      </c>
      <c r="AD12" s="77">
        <v>182203.96239718955</v>
      </c>
      <c r="AE12" s="79">
        <v>1647</v>
      </c>
      <c r="AF12" s="80">
        <v>23539.346846558219</v>
      </c>
      <c r="AG12" s="78">
        <v>5781.6885787304009</v>
      </c>
      <c r="AI12" s="74" t="s">
        <v>38</v>
      </c>
      <c r="AJ12" s="109">
        <v>14047</v>
      </c>
      <c r="AK12" s="110">
        <v>195624.00247500066</v>
      </c>
      <c r="AL12" s="79">
        <v>1840</v>
      </c>
      <c r="AM12" s="80">
        <v>26246.3446</v>
      </c>
      <c r="AN12" s="78">
        <v>7344.8417200000004</v>
      </c>
      <c r="AO12" s="77">
        <v>543</v>
      </c>
      <c r="AP12" s="77">
        <v>7610.82762</v>
      </c>
      <c r="AQ12" s="79">
        <v>78</v>
      </c>
      <c r="AR12" s="80">
        <v>1150.0257999999999</v>
      </c>
      <c r="AS12" s="77">
        <v>359.08492000000001</v>
      </c>
      <c r="AT12" s="111">
        <v>14590</v>
      </c>
      <c r="AU12" s="77">
        <v>203234.83009500065</v>
      </c>
      <c r="AV12" s="79">
        <v>1918</v>
      </c>
      <c r="AW12" s="80">
        <v>27396.3704</v>
      </c>
      <c r="AX12" s="78">
        <v>7703.9266400000006</v>
      </c>
    </row>
    <row r="13" spans="1:50">
      <c r="A13" s="74" t="s">
        <v>39</v>
      </c>
      <c r="B13" s="109">
        <v>5970</v>
      </c>
      <c r="C13" s="110">
        <v>173553.51345857439</v>
      </c>
      <c r="D13" s="79">
        <v>994</v>
      </c>
      <c r="E13" s="80">
        <v>30582.573228600795</v>
      </c>
      <c r="F13" s="78">
        <v>4152.5933732350004</v>
      </c>
      <c r="G13" s="77">
        <v>538</v>
      </c>
      <c r="H13" s="77">
        <v>16559.278285140201</v>
      </c>
      <c r="I13" s="79">
        <v>125</v>
      </c>
      <c r="J13" s="80">
        <v>4095.2125495078399</v>
      </c>
      <c r="K13" s="77">
        <v>474.32235169499131</v>
      </c>
      <c r="L13" s="111">
        <f t="shared" si="1"/>
        <v>6508</v>
      </c>
      <c r="M13" s="77">
        <f t="shared" si="2"/>
        <v>190112.7917437146</v>
      </c>
      <c r="N13" s="79">
        <f t="shared" si="3"/>
        <v>1119</v>
      </c>
      <c r="O13" s="80">
        <f t="shared" si="4"/>
        <v>34677.785778108635</v>
      </c>
      <c r="P13" s="78">
        <f t="shared" si="5"/>
        <v>4626.9157249299915</v>
      </c>
      <c r="R13" s="74" t="s">
        <v>39</v>
      </c>
      <c r="S13" s="109">
        <v>6370</v>
      </c>
      <c r="T13" s="110">
        <v>185069.1353494229</v>
      </c>
      <c r="U13" s="79">
        <v>1293</v>
      </c>
      <c r="V13" s="80">
        <v>39844.221208475821</v>
      </c>
      <c r="W13" s="78">
        <v>6382.6587578391864</v>
      </c>
      <c r="X13" s="77">
        <v>490</v>
      </c>
      <c r="Y13" s="77">
        <v>15210.287354434427</v>
      </c>
      <c r="Z13" s="79">
        <v>117</v>
      </c>
      <c r="AA13" s="80">
        <v>3788.5760589758638</v>
      </c>
      <c r="AB13" s="77">
        <v>638.52074940824582</v>
      </c>
      <c r="AC13" s="111">
        <v>6860</v>
      </c>
      <c r="AD13" s="77">
        <v>200279.42270385736</v>
      </c>
      <c r="AE13" s="79">
        <v>1410</v>
      </c>
      <c r="AF13" s="80">
        <v>43632.797267451686</v>
      </c>
      <c r="AG13" s="78">
        <v>7021.1795072474324</v>
      </c>
      <c r="AI13" s="74" t="s">
        <v>39</v>
      </c>
      <c r="AJ13" s="109">
        <v>7273</v>
      </c>
      <c r="AK13" s="110">
        <v>211000.99922699985</v>
      </c>
      <c r="AL13" s="79">
        <v>1535</v>
      </c>
      <c r="AM13" s="80">
        <v>47198.957699999999</v>
      </c>
      <c r="AN13" s="78">
        <v>8873.5976300000002</v>
      </c>
      <c r="AO13" s="77">
        <v>450</v>
      </c>
      <c r="AP13" s="77">
        <v>13911.858295999997</v>
      </c>
      <c r="AQ13" s="79">
        <v>108</v>
      </c>
      <c r="AR13" s="80">
        <v>3571.6635999999999</v>
      </c>
      <c r="AS13" s="77">
        <v>691.31015000000002</v>
      </c>
      <c r="AT13" s="111">
        <v>7723</v>
      </c>
      <c r="AU13" s="77">
        <v>224912.85752299984</v>
      </c>
      <c r="AV13" s="79">
        <v>1643</v>
      </c>
      <c r="AW13" s="80">
        <v>50770.621299999999</v>
      </c>
      <c r="AX13" s="78">
        <v>9564.9077799999995</v>
      </c>
    </row>
    <row r="14" spans="1:50">
      <c r="A14" s="74" t="s">
        <v>40</v>
      </c>
      <c r="B14" s="109">
        <v>790</v>
      </c>
      <c r="C14" s="110">
        <v>51373.245300328344</v>
      </c>
      <c r="D14" s="79">
        <v>257</v>
      </c>
      <c r="E14" s="80">
        <v>16958.268574817947</v>
      </c>
      <c r="F14" s="78">
        <v>1488.0652758905239</v>
      </c>
      <c r="G14" s="77">
        <v>189</v>
      </c>
      <c r="H14" s="77">
        <v>13365.853539720749</v>
      </c>
      <c r="I14" s="79">
        <v>92</v>
      </c>
      <c r="J14" s="80">
        <v>6613.4243219535201</v>
      </c>
      <c r="K14" s="77">
        <v>556.86070264287014</v>
      </c>
      <c r="L14" s="111">
        <f t="shared" si="1"/>
        <v>979</v>
      </c>
      <c r="M14" s="77">
        <f t="shared" si="2"/>
        <v>64739.09884004909</v>
      </c>
      <c r="N14" s="79">
        <f t="shared" si="3"/>
        <v>349</v>
      </c>
      <c r="O14" s="80">
        <f t="shared" si="4"/>
        <v>23571.692896771467</v>
      </c>
      <c r="P14" s="78">
        <f t="shared" si="5"/>
        <v>2044.9259785333941</v>
      </c>
      <c r="R14" s="74" t="s">
        <v>40</v>
      </c>
      <c r="S14" s="109">
        <v>820</v>
      </c>
      <c r="T14" s="110">
        <v>53895.176741704963</v>
      </c>
      <c r="U14" s="79">
        <v>302</v>
      </c>
      <c r="V14" s="80">
        <v>20351.889601886509</v>
      </c>
      <c r="W14" s="78">
        <v>2082.433333333332</v>
      </c>
      <c r="X14" s="77">
        <v>187</v>
      </c>
      <c r="Y14" s="77">
        <v>13240.751944309677</v>
      </c>
      <c r="Z14" s="79">
        <v>78</v>
      </c>
      <c r="AA14" s="80">
        <v>5657.1720326105115</v>
      </c>
      <c r="AB14" s="77">
        <v>530.92666692747298</v>
      </c>
      <c r="AC14" s="111">
        <v>1007</v>
      </c>
      <c r="AD14" s="77">
        <v>67135.928686014697</v>
      </c>
      <c r="AE14" s="79">
        <v>380</v>
      </c>
      <c r="AF14" s="80">
        <v>26009.061634497019</v>
      </c>
      <c r="AG14" s="78">
        <v>2613.360000260805</v>
      </c>
      <c r="AI14" s="74" t="s">
        <v>40</v>
      </c>
      <c r="AJ14" s="109">
        <v>942</v>
      </c>
      <c r="AK14" s="110">
        <v>61869.499383999995</v>
      </c>
      <c r="AL14" s="79">
        <v>365</v>
      </c>
      <c r="AM14" s="80">
        <v>24438.488399999998</v>
      </c>
      <c r="AN14" s="78">
        <v>3668.1088199999999</v>
      </c>
      <c r="AO14" s="77">
        <v>179</v>
      </c>
      <c r="AP14" s="77">
        <v>12423.806950999995</v>
      </c>
      <c r="AQ14" s="79">
        <v>83</v>
      </c>
      <c r="AR14" s="80">
        <v>5969.5870999999997</v>
      </c>
      <c r="AS14" s="77">
        <v>867.44124999999997</v>
      </c>
      <c r="AT14" s="111">
        <v>1121</v>
      </c>
      <c r="AU14" s="77">
        <v>74293.306334999987</v>
      </c>
      <c r="AV14" s="79">
        <v>448</v>
      </c>
      <c r="AW14" s="80">
        <v>30408.075499999999</v>
      </c>
      <c r="AX14" s="78">
        <v>4535.5500700000002</v>
      </c>
    </row>
    <row r="15" spans="1:50">
      <c r="A15" s="74" t="s">
        <v>41</v>
      </c>
      <c r="B15" s="109">
        <v>183</v>
      </c>
      <c r="C15" s="110">
        <v>29226.858545402825</v>
      </c>
      <c r="D15" s="79">
        <v>104</v>
      </c>
      <c r="E15" s="80">
        <v>17754.878030135129</v>
      </c>
      <c r="F15" s="78">
        <v>911.36187808896204</v>
      </c>
      <c r="G15" s="77">
        <v>214</v>
      </c>
      <c r="H15" s="77">
        <v>45640.647660722854</v>
      </c>
      <c r="I15" s="79">
        <v>144</v>
      </c>
      <c r="J15" s="80">
        <v>32421.834656466155</v>
      </c>
      <c r="K15" s="77">
        <v>2140.6369444366755</v>
      </c>
      <c r="L15" s="111">
        <f t="shared" si="1"/>
        <v>397</v>
      </c>
      <c r="M15" s="77">
        <f t="shared" si="2"/>
        <v>74867.506206125676</v>
      </c>
      <c r="N15" s="79">
        <f t="shared" si="3"/>
        <v>248</v>
      </c>
      <c r="O15" s="80">
        <f t="shared" si="4"/>
        <v>50176.712686601284</v>
      </c>
      <c r="P15" s="78">
        <f t="shared" si="5"/>
        <v>3051.9988225256375</v>
      </c>
      <c r="R15" s="74" t="s">
        <v>41</v>
      </c>
      <c r="S15" s="109">
        <v>209</v>
      </c>
      <c r="T15" s="110">
        <v>34308.634962820273</v>
      </c>
      <c r="U15" s="79">
        <v>124</v>
      </c>
      <c r="V15" s="80">
        <v>22599.067433436059</v>
      </c>
      <c r="W15" s="78">
        <v>1277.277241262849</v>
      </c>
      <c r="X15" s="77">
        <v>197</v>
      </c>
      <c r="Y15" s="77">
        <v>41652.99490512687</v>
      </c>
      <c r="Z15" s="79">
        <v>143</v>
      </c>
      <c r="AA15" s="80">
        <v>32161.399436126889</v>
      </c>
      <c r="AB15" s="77">
        <v>2398.3707575458479</v>
      </c>
      <c r="AC15" s="111">
        <v>406</v>
      </c>
      <c r="AD15" s="77">
        <v>75961.629867947122</v>
      </c>
      <c r="AE15" s="79">
        <v>267</v>
      </c>
      <c r="AF15" s="80">
        <v>54760.466869562952</v>
      </c>
      <c r="AG15" s="78">
        <v>3675.6479988086967</v>
      </c>
      <c r="AI15" s="74" t="s">
        <v>41</v>
      </c>
      <c r="AJ15" s="109">
        <v>214</v>
      </c>
      <c r="AK15" s="110">
        <v>36466.172359000011</v>
      </c>
      <c r="AL15" s="79">
        <v>150</v>
      </c>
      <c r="AM15" s="80">
        <v>27394.0854</v>
      </c>
      <c r="AN15" s="78">
        <v>2939.37986</v>
      </c>
      <c r="AO15" s="77">
        <v>165</v>
      </c>
      <c r="AP15" s="77">
        <v>36674.301281000007</v>
      </c>
      <c r="AQ15" s="79">
        <v>116</v>
      </c>
      <c r="AR15" s="80">
        <v>26890.812300000001</v>
      </c>
      <c r="AS15" s="77">
        <v>3917.2967400000002</v>
      </c>
      <c r="AT15" s="111">
        <v>379</v>
      </c>
      <c r="AU15" s="77">
        <v>73140.473640000011</v>
      </c>
      <c r="AV15" s="79">
        <v>266</v>
      </c>
      <c r="AW15" s="80">
        <v>54284.897700000001</v>
      </c>
      <c r="AX15" s="78">
        <v>6856.6766000000007</v>
      </c>
    </row>
    <row r="16" spans="1:50" ht="15.75" thickBot="1">
      <c r="A16" s="74" t="s">
        <v>42</v>
      </c>
      <c r="B16" s="109">
        <v>9</v>
      </c>
      <c r="C16" s="110">
        <v>6159.5293051076369</v>
      </c>
      <c r="D16" s="79">
        <v>8</v>
      </c>
      <c r="E16" s="80">
        <v>5652.159305107637</v>
      </c>
      <c r="F16" s="78">
        <v>158.36500000000001</v>
      </c>
      <c r="G16" s="77">
        <v>107</v>
      </c>
      <c r="H16" s="77">
        <v>369418.40856480197</v>
      </c>
      <c r="I16" s="79">
        <v>103</v>
      </c>
      <c r="J16" s="80">
        <v>366649.52122668974</v>
      </c>
      <c r="K16" s="77">
        <v>17899.396914628542</v>
      </c>
      <c r="L16" s="111">
        <f t="shared" si="1"/>
        <v>116</v>
      </c>
      <c r="M16" s="77">
        <f t="shared" si="2"/>
        <v>375577.93786990963</v>
      </c>
      <c r="N16" s="79">
        <f t="shared" si="3"/>
        <v>111</v>
      </c>
      <c r="O16" s="80">
        <f t="shared" si="4"/>
        <v>372301.68053179741</v>
      </c>
      <c r="P16" s="78">
        <f t="shared" si="5"/>
        <v>18057.761914628543</v>
      </c>
      <c r="R16" s="74" t="s">
        <v>42</v>
      </c>
      <c r="S16" s="109">
        <v>12</v>
      </c>
      <c r="T16" s="110">
        <v>9685.2452530703558</v>
      </c>
      <c r="U16" s="79">
        <v>11</v>
      </c>
      <c r="V16" s="80">
        <v>9150.0852530703523</v>
      </c>
      <c r="W16" s="78">
        <v>249.04684164133741</v>
      </c>
      <c r="X16" s="77">
        <v>93</v>
      </c>
      <c r="Y16" s="77">
        <v>288207.69387193507</v>
      </c>
      <c r="Z16" s="79">
        <v>90</v>
      </c>
      <c r="AA16" s="80">
        <v>285895.87787193508</v>
      </c>
      <c r="AB16" s="77">
        <v>13844.67580274761</v>
      </c>
      <c r="AC16" s="111">
        <v>105</v>
      </c>
      <c r="AD16" s="77">
        <v>297892.93912500539</v>
      </c>
      <c r="AE16" s="79">
        <v>101</v>
      </c>
      <c r="AF16" s="80">
        <v>295045.96312500542</v>
      </c>
      <c r="AG16" s="78">
        <v>14093.722644388947</v>
      </c>
      <c r="AI16" s="74" t="s">
        <v>42</v>
      </c>
      <c r="AJ16" s="109">
        <v>10</v>
      </c>
      <c r="AK16" s="110">
        <v>7306.958274999999</v>
      </c>
      <c r="AL16" s="79">
        <v>8</v>
      </c>
      <c r="AM16" s="80">
        <v>5610.2083000000002</v>
      </c>
      <c r="AN16" s="78">
        <v>443.62195000000003</v>
      </c>
      <c r="AO16" s="77">
        <v>67</v>
      </c>
      <c r="AP16" s="77">
        <v>183444.93797299999</v>
      </c>
      <c r="AQ16" s="79">
        <v>65</v>
      </c>
      <c r="AR16" s="80">
        <v>182022.3082</v>
      </c>
      <c r="AS16" s="77">
        <v>18750.64775</v>
      </c>
      <c r="AT16" s="111">
        <v>77</v>
      </c>
      <c r="AU16" s="77">
        <v>190751.896248</v>
      </c>
      <c r="AV16" s="79">
        <v>73</v>
      </c>
      <c r="AW16" s="80">
        <v>187632.5165</v>
      </c>
      <c r="AX16" s="78">
        <v>19194.269700000001</v>
      </c>
    </row>
    <row r="17" spans="1:50" ht="15.75" thickBot="1">
      <c r="A17" s="81" t="s">
        <v>3</v>
      </c>
      <c r="B17" s="113">
        <f>SUM(B7:B16)</f>
        <v>98393</v>
      </c>
      <c r="C17" s="114">
        <f t="shared" ref="C17:P17" si="6">SUM(C7:C16)</f>
        <v>649269.81792493281</v>
      </c>
      <c r="D17" s="82">
        <f t="shared" si="6"/>
        <v>4542</v>
      </c>
      <c r="E17" s="83">
        <f t="shared" si="6"/>
        <v>98005.750086169748</v>
      </c>
      <c r="F17" s="85">
        <f t="shared" si="6"/>
        <v>13193.000350852455</v>
      </c>
      <c r="G17" s="84">
        <f t="shared" si="6"/>
        <v>5918</v>
      </c>
      <c r="H17" s="84">
        <f t="shared" si="6"/>
        <v>465425.54058743024</v>
      </c>
      <c r="I17" s="82">
        <f t="shared" si="6"/>
        <v>692</v>
      </c>
      <c r="J17" s="83">
        <f t="shared" si="6"/>
        <v>411750.25334714085</v>
      </c>
      <c r="K17" s="84">
        <f t="shared" si="6"/>
        <v>21500.42964914754</v>
      </c>
      <c r="L17" s="115">
        <f t="shared" si="6"/>
        <v>104311</v>
      </c>
      <c r="M17" s="84">
        <f t="shared" si="6"/>
        <v>1114695.3585123629</v>
      </c>
      <c r="N17" s="82">
        <f t="shared" si="6"/>
        <v>5234</v>
      </c>
      <c r="O17" s="83">
        <f t="shared" si="6"/>
        <v>509756.00343331066</v>
      </c>
      <c r="P17" s="85">
        <f t="shared" si="6"/>
        <v>34693.429999999993</v>
      </c>
      <c r="R17" s="81" t="s">
        <v>3</v>
      </c>
      <c r="S17" s="113">
        <v>107170</v>
      </c>
      <c r="T17" s="114">
        <v>688245.69258068455</v>
      </c>
      <c r="U17" s="82">
        <v>6345</v>
      </c>
      <c r="V17" s="83">
        <v>129610.12362882834</v>
      </c>
      <c r="W17" s="85">
        <v>21135.172862049578</v>
      </c>
      <c r="X17" s="84">
        <v>5752</v>
      </c>
      <c r="Y17" s="84">
        <v>377747.05101769028</v>
      </c>
      <c r="Z17" s="82">
        <v>610</v>
      </c>
      <c r="AA17" s="83">
        <v>329143.36411202914</v>
      </c>
      <c r="AB17" s="84">
        <v>17874.427137950421</v>
      </c>
      <c r="AC17" s="115">
        <v>112922</v>
      </c>
      <c r="AD17" s="84">
        <v>1065992.7435983827</v>
      </c>
      <c r="AE17" s="82">
        <v>6955</v>
      </c>
      <c r="AF17" s="83">
        <v>458753.48774085747</v>
      </c>
      <c r="AG17" s="85">
        <v>39009.599999999999</v>
      </c>
      <c r="AI17" s="81" t="s">
        <v>3</v>
      </c>
      <c r="AJ17" s="113">
        <v>93271</v>
      </c>
      <c r="AK17" s="114">
        <v>747827.24867100106</v>
      </c>
      <c r="AL17" s="82">
        <v>7458</v>
      </c>
      <c r="AM17" s="83">
        <v>147920.7261</v>
      </c>
      <c r="AN17" s="85">
        <v>30621.860060000003</v>
      </c>
      <c r="AO17" s="84">
        <v>4001</v>
      </c>
      <c r="AP17" s="84">
        <v>262960.36970400001</v>
      </c>
      <c r="AQ17" s="82">
        <v>571</v>
      </c>
      <c r="AR17" s="83">
        <v>220214.4191</v>
      </c>
      <c r="AS17" s="84">
        <v>24821.199840000001</v>
      </c>
      <c r="AT17" s="115">
        <v>97272</v>
      </c>
      <c r="AU17" s="84">
        <v>1010787.6183750011</v>
      </c>
      <c r="AV17" s="82">
        <v>8029</v>
      </c>
      <c r="AW17" s="83">
        <v>368135.14520000003</v>
      </c>
      <c r="AX17" s="85">
        <v>55443.059900000007</v>
      </c>
    </row>
    <row r="18" spans="1:50" ht="15.75" thickBot="1">
      <c r="A18" s="93" t="s">
        <v>73</v>
      </c>
      <c r="B18" s="94"/>
      <c r="C18" s="94"/>
      <c r="R18" s="93" t="s">
        <v>73</v>
      </c>
      <c r="S18" s="94"/>
      <c r="T18" s="94"/>
      <c r="AI18" s="94" t="s">
        <v>72</v>
      </c>
      <c r="AJ18" s="94"/>
      <c r="AK18" s="94"/>
    </row>
    <row r="19" spans="1:50" ht="15.75" thickBot="1">
      <c r="A19" s="323" t="s">
        <v>76</v>
      </c>
      <c r="B19" s="324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5"/>
      <c r="R19" s="323" t="s">
        <v>76</v>
      </c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5"/>
      <c r="AI19" s="323" t="s">
        <v>76</v>
      </c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5"/>
    </row>
    <row r="20" spans="1:50" ht="14.25" customHeight="1">
      <c r="A20" s="314" t="s">
        <v>29</v>
      </c>
      <c r="B20" s="317" t="s">
        <v>1</v>
      </c>
      <c r="C20" s="318"/>
      <c r="D20" s="318"/>
      <c r="E20" s="318"/>
      <c r="F20" s="319"/>
      <c r="G20" s="318" t="s">
        <v>2</v>
      </c>
      <c r="H20" s="318"/>
      <c r="I20" s="318"/>
      <c r="J20" s="318"/>
      <c r="K20" s="318"/>
      <c r="L20" s="317" t="s">
        <v>3</v>
      </c>
      <c r="M20" s="318"/>
      <c r="N20" s="318"/>
      <c r="O20" s="318"/>
      <c r="P20" s="319"/>
      <c r="R20" s="314" t="s">
        <v>29</v>
      </c>
      <c r="S20" s="317" t="s">
        <v>1</v>
      </c>
      <c r="T20" s="318"/>
      <c r="U20" s="318"/>
      <c r="V20" s="318"/>
      <c r="W20" s="319"/>
      <c r="X20" s="318" t="s">
        <v>2</v>
      </c>
      <c r="Y20" s="318"/>
      <c r="Z20" s="318"/>
      <c r="AA20" s="318"/>
      <c r="AB20" s="318"/>
      <c r="AC20" s="317" t="s">
        <v>3</v>
      </c>
      <c r="AD20" s="318"/>
      <c r="AE20" s="318"/>
      <c r="AF20" s="318"/>
      <c r="AG20" s="319"/>
      <c r="AI20" s="314" t="s">
        <v>29</v>
      </c>
      <c r="AJ20" s="317" t="s">
        <v>1</v>
      </c>
      <c r="AK20" s="318"/>
      <c r="AL20" s="318"/>
      <c r="AM20" s="318"/>
      <c r="AN20" s="319"/>
      <c r="AO20" s="318" t="s">
        <v>2</v>
      </c>
      <c r="AP20" s="318"/>
      <c r="AQ20" s="318"/>
      <c r="AR20" s="318"/>
      <c r="AS20" s="318"/>
      <c r="AT20" s="317" t="s">
        <v>3</v>
      </c>
      <c r="AU20" s="318"/>
      <c r="AV20" s="318"/>
      <c r="AW20" s="318"/>
      <c r="AX20" s="319"/>
    </row>
    <row r="21" spans="1:50" ht="15" customHeight="1">
      <c r="A21" s="315"/>
      <c r="B21" s="320" t="s">
        <v>3</v>
      </c>
      <c r="C21" s="310"/>
      <c r="D21" s="309" t="s">
        <v>30</v>
      </c>
      <c r="E21" s="310"/>
      <c r="F21" s="321" t="s">
        <v>75</v>
      </c>
      <c r="G21" s="326" t="s">
        <v>3</v>
      </c>
      <c r="H21" s="310"/>
      <c r="I21" s="309" t="s">
        <v>30</v>
      </c>
      <c r="J21" s="310"/>
      <c r="K21" s="321" t="s">
        <v>75</v>
      </c>
      <c r="L21" s="320" t="s">
        <v>3</v>
      </c>
      <c r="M21" s="310"/>
      <c r="N21" s="309" t="s">
        <v>30</v>
      </c>
      <c r="O21" s="310"/>
      <c r="P21" s="321" t="s">
        <v>75</v>
      </c>
      <c r="R21" s="315"/>
      <c r="S21" s="320" t="s">
        <v>3</v>
      </c>
      <c r="T21" s="310"/>
      <c r="U21" s="309" t="s">
        <v>30</v>
      </c>
      <c r="V21" s="310"/>
      <c r="W21" s="321" t="s">
        <v>75</v>
      </c>
      <c r="X21" s="326" t="s">
        <v>3</v>
      </c>
      <c r="Y21" s="310"/>
      <c r="Z21" s="309" t="s">
        <v>30</v>
      </c>
      <c r="AA21" s="310"/>
      <c r="AB21" s="321" t="s">
        <v>75</v>
      </c>
      <c r="AC21" s="320" t="s">
        <v>3</v>
      </c>
      <c r="AD21" s="310"/>
      <c r="AE21" s="309" t="s">
        <v>30</v>
      </c>
      <c r="AF21" s="310"/>
      <c r="AG21" s="321" t="s">
        <v>75</v>
      </c>
      <c r="AI21" s="315"/>
      <c r="AJ21" s="320" t="s">
        <v>3</v>
      </c>
      <c r="AK21" s="310"/>
      <c r="AL21" s="309" t="s">
        <v>30</v>
      </c>
      <c r="AM21" s="310"/>
      <c r="AN21" s="321" t="s">
        <v>75</v>
      </c>
      <c r="AO21" s="326" t="s">
        <v>3</v>
      </c>
      <c r="AP21" s="310"/>
      <c r="AQ21" s="309" t="s">
        <v>30</v>
      </c>
      <c r="AR21" s="310"/>
      <c r="AS21" s="321" t="s">
        <v>75</v>
      </c>
      <c r="AT21" s="320" t="s">
        <v>3</v>
      </c>
      <c r="AU21" s="310"/>
      <c r="AV21" s="309" t="s">
        <v>30</v>
      </c>
      <c r="AW21" s="310"/>
      <c r="AX21" s="321" t="s">
        <v>75</v>
      </c>
    </row>
    <row r="22" spans="1:50" ht="30.75" customHeight="1" thickBot="1">
      <c r="A22" s="316"/>
      <c r="B22" s="203" t="s">
        <v>26</v>
      </c>
      <c r="C22" s="108" t="s">
        <v>49</v>
      </c>
      <c r="D22" s="69" t="s">
        <v>31</v>
      </c>
      <c r="E22" s="69" t="s">
        <v>32</v>
      </c>
      <c r="F22" s="322"/>
      <c r="G22" s="108" t="s">
        <v>26</v>
      </c>
      <c r="H22" s="108" t="s">
        <v>49</v>
      </c>
      <c r="I22" s="69" t="s">
        <v>31</v>
      </c>
      <c r="J22" s="69" t="s">
        <v>32</v>
      </c>
      <c r="K22" s="322"/>
      <c r="L22" s="203" t="s">
        <v>26</v>
      </c>
      <c r="M22" s="108" t="s">
        <v>49</v>
      </c>
      <c r="N22" s="69" t="s">
        <v>31</v>
      </c>
      <c r="O22" s="69" t="s">
        <v>32</v>
      </c>
      <c r="P22" s="322"/>
      <c r="R22" s="316"/>
      <c r="S22" s="107" t="s">
        <v>26</v>
      </c>
      <c r="T22" s="108" t="s">
        <v>49</v>
      </c>
      <c r="U22" s="69" t="s">
        <v>31</v>
      </c>
      <c r="V22" s="69" t="s">
        <v>32</v>
      </c>
      <c r="W22" s="322"/>
      <c r="X22" s="108" t="s">
        <v>26</v>
      </c>
      <c r="Y22" s="108" t="s">
        <v>49</v>
      </c>
      <c r="Z22" s="69" t="s">
        <v>31</v>
      </c>
      <c r="AA22" s="69" t="s">
        <v>32</v>
      </c>
      <c r="AB22" s="322"/>
      <c r="AC22" s="107" t="s">
        <v>26</v>
      </c>
      <c r="AD22" s="108" t="s">
        <v>49</v>
      </c>
      <c r="AE22" s="69" t="s">
        <v>31</v>
      </c>
      <c r="AF22" s="69" t="s">
        <v>32</v>
      </c>
      <c r="AG22" s="322"/>
      <c r="AI22" s="316"/>
      <c r="AJ22" s="107" t="s">
        <v>26</v>
      </c>
      <c r="AK22" s="108" t="s">
        <v>49</v>
      </c>
      <c r="AL22" s="69" t="s">
        <v>31</v>
      </c>
      <c r="AM22" s="69" t="s">
        <v>32</v>
      </c>
      <c r="AN22" s="322"/>
      <c r="AO22" s="108" t="s">
        <v>26</v>
      </c>
      <c r="AP22" s="108" t="s">
        <v>49</v>
      </c>
      <c r="AQ22" s="69" t="s">
        <v>31</v>
      </c>
      <c r="AR22" s="69" t="s">
        <v>32</v>
      </c>
      <c r="AS22" s="322"/>
      <c r="AT22" s="107" t="s">
        <v>26</v>
      </c>
      <c r="AU22" s="108" t="s">
        <v>49</v>
      </c>
      <c r="AV22" s="69" t="s">
        <v>31</v>
      </c>
      <c r="AW22" s="69" t="s">
        <v>32</v>
      </c>
      <c r="AX22" s="322"/>
    </row>
    <row r="23" spans="1:50">
      <c r="A23" s="74" t="s">
        <v>33</v>
      </c>
      <c r="B23" s="109">
        <f>IF(ISBLANK(B7),"",B7*100/B7)</f>
        <v>100</v>
      </c>
      <c r="C23" s="110">
        <f t="shared" ref="C23:M23" si="7">IF(ISBLANK(C7),"",C7*100/C7)</f>
        <v>100</v>
      </c>
      <c r="D23" s="95">
        <f>IF(ISBLANK(D7),"",D7*100/B7)</f>
        <v>0.28147870144492398</v>
      </c>
      <c r="E23" s="96">
        <f>IF(ISBLANK(E7),"",E7*100/C7)</f>
        <v>0.41419942532985393</v>
      </c>
      <c r="F23" s="98">
        <f>IF(ISBLANK(F7),"",F7*100/C7)</f>
        <v>0.21309342823570576</v>
      </c>
      <c r="G23" s="77">
        <f t="shared" ref="G23" si="8">IF(ISBLANK(G7),"",G7*100/G7)</f>
        <v>100</v>
      </c>
      <c r="H23" s="77">
        <f t="shared" si="7"/>
        <v>100</v>
      </c>
      <c r="I23" s="95" t="str">
        <f t="shared" ref="I23:J23" si="9">IF(ISBLANK(I7),"",I7*100/G7)</f>
        <v/>
      </c>
      <c r="J23" s="96" t="str">
        <f t="shared" si="9"/>
        <v/>
      </c>
      <c r="K23" s="97" t="str">
        <f t="shared" ref="K23" si="10">IF(ISBLANK(K7),"",K7*100/H7)</f>
        <v/>
      </c>
      <c r="L23" s="111">
        <f t="shared" ref="L23" si="11">IF(ISBLANK(L7),"",L7*100/L7)</f>
        <v>100</v>
      </c>
      <c r="M23" s="77">
        <f t="shared" si="7"/>
        <v>100</v>
      </c>
      <c r="N23" s="95">
        <f t="shared" ref="N23:O23" si="12">IF(ISBLANK(N7),"",N7*100/L7)</f>
        <v>0.26514258779165684</v>
      </c>
      <c r="O23" s="96">
        <f t="shared" si="12"/>
        <v>0.39073172709985449</v>
      </c>
      <c r="P23" s="98">
        <f t="shared" ref="P23" si="13">IF(ISBLANK(P7),"",P7*100/M7)</f>
        <v>0.20101998736927015</v>
      </c>
      <c r="R23" s="74" t="s">
        <v>33</v>
      </c>
      <c r="S23" s="109">
        <f>S7*100/$S7</f>
        <v>100</v>
      </c>
      <c r="T23" s="110">
        <f>T7*100/$T7</f>
        <v>100</v>
      </c>
      <c r="U23" s="95">
        <f t="shared" ref="U23:U33" si="14">U7*100/$S7</f>
        <v>0.34250764525993882</v>
      </c>
      <c r="V23" s="96">
        <f t="shared" ref="V23:W33" si="15">V7*100/$T7</f>
        <v>0.51598916783132109</v>
      </c>
      <c r="W23" s="98">
        <f>W7*100/$T7</f>
        <v>0.93236381625493847</v>
      </c>
      <c r="X23" s="77">
        <f>X7*100/$X7</f>
        <v>100</v>
      </c>
      <c r="Y23" s="77">
        <f>Y7*100/$Y7</f>
        <v>100</v>
      </c>
      <c r="Z23" s="95">
        <f t="shared" ref="Z23:Z33" si="16">Z7*100/$X7</f>
        <v>0.17513134851138354</v>
      </c>
      <c r="AA23" s="96">
        <f>AA7*100/$Y7</f>
        <v>0.10463618689888768</v>
      </c>
      <c r="AB23" s="97">
        <f>AB7*100/$Y7</f>
        <v>0.16876804338530271</v>
      </c>
      <c r="AC23" s="111">
        <f>AC7*100/$AC7</f>
        <v>100</v>
      </c>
      <c r="AD23" s="77">
        <f>AD7*100/$AD7</f>
        <v>100</v>
      </c>
      <c r="AE23" s="95">
        <f>AE7*100/$AC7</f>
        <v>0.33506058362878405</v>
      </c>
      <c r="AF23" s="96">
        <f>AF7*100/$AD7</f>
        <v>0.49466667159015087</v>
      </c>
      <c r="AG23" s="98">
        <f>AG7*100/$AD7</f>
        <v>0.89278280249911346</v>
      </c>
      <c r="AI23" s="74" t="s">
        <v>33</v>
      </c>
      <c r="AJ23" s="109">
        <v>100</v>
      </c>
      <c r="AK23" s="110">
        <v>100</v>
      </c>
      <c r="AL23" s="95">
        <v>0.98008220044261773</v>
      </c>
      <c r="AM23" s="96">
        <v>1.076359364222258</v>
      </c>
      <c r="AN23" s="98">
        <v>1.3546865440925162</v>
      </c>
      <c r="AO23" s="77">
        <v>100</v>
      </c>
      <c r="AP23" s="77">
        <v>100</v>
      </c>
      <c r="AQ23" s="95">
        <v>1.1049723756906078</v>
      </c>
      <c r="AR23" s="96">
        <v>1.6088756435563158</v>
      </c>
      <c r="AS23" s="97">
        <v>1.9384043898268866</v>
      </c>
      <c r="AT23" s="111">
        <v>100</v>
      </c>
      <c r="AU23" s="77">
        <v>100</v>
      </c>
      <c r="AV23" s="95">
        <v>0.98467160694345757</v>
      </c>
      <c r="AW23" s="96">
        <v>1.0971974518029237</v>
      </c>
      <c r="AX23" s="98">
        <v>1.3775282187301849</v>
      </c>
    </row>
    <row r="24" spans="1:50">
      <c r="A24" s="74" t="s">
        <v>34</v>
      </c>
      <c r="B24" s="109">
        <f t="shared" ref="B24:C24" si="17">IF(ISBLANK(B8),"",B8*100/B8)</f>
        <v>100</v>
      </c>
      <c r="C24" s="110">
        <f t="shared" si="17"/>
        <v>100</v>
      </c>
      <c r="D24" s="99">
        <f t="shared" ref="D24:E24" si="18">IF(ISBLANK(D8),"",D8*100/B8)</f>
        <v>0.66141425931329634</v>
      </c>
      <c r="E24" s="100">
        <f t="shared" si="18"/>
        <v>0.67679080587023899</v>
      </c>
      <c r="F24" s="98">
        <f t="shared" ref="F24:F33" si="19">IF(ISBLANK(F8),"",F8*100/C8)</f>
        <v>0.36089629663618189</v>
      </c>
      <c r="G24" s="77">
        <f t="shared" ref="G24:H24" si="20">IF(ISBLANK(G8),"",G8*100/G8)</f>
        <v>100</v>
      </c>
      <c r="H24" s="77">
        <f t="shared" si="20"/>
        <v>100</v>
      </c>
      <c r="I24" s="99">
        <f t="shared" ref="I24:I33" si="21">IF(ISBLANK(I8),"",I8*100/G8)</f>
        <v>1.2259194395796849</v>
      </c>
      <c r="J24" s="100">
        <f t="shared" ref="J24:J33" si="22">IF(ISBLANK(J8),"",J8*100/H8)</f>
        <v>1.4019534515109002</v>
      </c>
      <c r="K24" s="97">
        <f t="shared" ref="K24:K33" si="23">IF(ISBLANK(K8),"",K8*100/H8)</f>
        <v>0.80269045894479873</v>
      </c>
      <c r="L24" s="111">
        <f t="shared" ref="L24:M24" si="24">IF(ISBLANK(L8),"",L8*100/L8)</f>
        <v>100</v>
      </c>
      <c r="M24" s="77">
        <f t="shared" si="24"/>
        <v>100</v>
      </c>
      <c r="N24" s="99">
        <f t="shared" ref="N24:N33" si="25">IF(ISBLANK(N8),"",N8*100/L8)</f>
        <v>0.69111684482123115</v>
      </c>
      <c r="O24" s="100">
        <f t="shared" ref="O24:O33" si="26">IF(ISBLANK(O8),"",O8*100/M8)</f>
        <v>0.71493634079336565</v>
      </c>
      <c r="P24" s="98">
        <f t="shared" ref="P24:P33" si="27">IF(ISBLANK(P8),"",P8*100/M8)</f>
        <v>0.38413587571335317</v>
      </c>
      <c r="R24" s="74" t="s">
        <v>34</v>
      </c>
      <c r="S24" s="109">
        <f t="shared" ref="S24:S33" si="28">S8*100/$S8</f>
        <v>100</v>
      </c>
      <c r="T24" s="110">
        <f t="shared" ref="T24:T33" si="29">T8*100/$T8</f>
        <v>100</v>
      </c>
      <c r="U24" s="99">
        <f t="shared" si="14"/>
        <v>1.1567202374859249</v>
      </c>
      <c r="V24" s="100">
        <f t="shared" si="15"/>
        <v>1.1271284927506695</v>
      </c>
      <c r="W24" s="98">
        <f t="shared" si="15"/>
        <v>0.87942418770577913</v>
      </c>
      <c r="X24" s="77">
        <f t="shared" ref="X24:X33" si="30">X8*100/$X8</f>
        <v>100</v>
      </c>
      <c r="Y24" s="77">
        <f t="shared" ref="Y24:Y33" si="31">Y8*100/$Y8</f>
        <v>100</v>
      </c>
      <c r="Z24" s="99">
        <f t="shared" si="16"/>
        <v>0.34482758620689657</v>
      </c>
      <c r="AA24" s="100">
        <f t="shared" ref="AA24:AB33" si="32">AA8*100/$Y8</f>
        <v>0.34559750769633346</v>
      </c>
      <c r="AB24" s="97">
        <f t="shared" si="32"/>
        <v>0.10102164383233263</v>
      </c>
      <c r="AC24" s="111">
        <f t="shared" ref="AC24:AC33" si="33">AC8*100/$AC8</f>
        <v>100</v>
      </c>
      <c r="AD24" s="77">
        <f t="shared" ref="AD24:AD33" si="34">AD8*100/$AD8</f>
        <v>100</v>
      </c>
      <c r="AE24" s="99">
        <f t="shared" ref="AE24:AE33" si="35">AE8*100/$AC8</f>
        <v>1.1112184752149967</v>
      </c>
      <c r="AF24" s="100">
        <f t="shared" ref="AF24:AG33" si="36">AF8*100/$AD8</f>
        <v>1.0833824097206994</v>
      </c>
      <c r="AG24" s="98">
        <f t="shared" si="36"/>
        <v>0.83585321871513785</v>
      </c>
      <c r="AI24" s="74" t="s">
        <v>34</v>
      </c>
      <c r="AJ24" s="109">
        <v>100</v>
      </c>
      <c r="AK24" s="110">
        <v>100</v>
      </c>
      <c r="AL24" s="99">
        <v>2.1695460024106068</v>
      </c>
      <c r="AM24" s="100">
        <v>2.1782905697653874</v>
      </c>
      <c r="AN24" s="98">
        <v>1.7849617387913206</v>
      </c>
      <c r="AO24" s="77">
        <v>100</v>
      </c>
      <c r="AP24" s="77">
        <v>100</v>
      </c>
      <c r="AQ24" s="99">
        <v>2.2875816993464051</v>
      </c>
      <c r="AR24" s="100">
        <v>1.8783752385768031</v>
      </c>
      <c r="AS24" s="97">
        <v>2.7073295692163315</v>
      </c>
      <c r="AT24" s="111">
        <v>100</v>
      </c>
      <c r="AU24" s="77">
        <v>100</v>
      </c>
      <c r="AV24" s="99">
        <v>2.1741927183841501</v>
      </c>
      <c r="AW24" s="100">
        <v>2.1661277109610704</v>
      </c>
      <c r="AX24" s="98">
        <v>1.8223677281505295</v>
      </c>
    </row>
    <row r="25" spans="1:50">
      <c r="A25" s="74" t="s">
        <v>35</v>
      </c>
      <c r="B25" s="109">
        <f t="shared" ref="B25:C25" si="37">IF(ISBLANK(B9),"",B9*100/B9)</f>
        <v>100</v>
      </c>
      <c r="C25" s="110">
        <f t="shared" si="37"/>
        <v>100</v>
      </c>
      <c r="D25" s="99">
        <f t="shared" ref="D25:E25" si="38">IF(ISBLANK(D9),"",D9*100/B9)</f>
        <v>1.1758941695247427</v>
      </c>
      <c r="E25" s="100">
        <f t="shared" si="38"/>
        <v>1.1845034210674374</v>
      </c>
      <c r="F25" s="98">
        <f t="shared" si="19"/>
        <v>0.60020538411025948</v>
      </c>
      <c r="G25" s="77">
        <f t="shared" ref="G25:H25" si="39">IF(ISBLANK(G9),"",G9*100/G9)</f>
        <v>100</v>
      </c>
      <c r="H25" s="77">
        <f t="shared" si="39"/>
        <v>100</v>
      </c>
      <c r="I25" s="99">
        <f t="shared" si="21"/>
        <v>2.1337126600284493</v>
      </c>
      <c r="J25" s="100">
        <f t="shared" si="22"/>
        <v>2.1065812596284021</v>
      </c>
      <c r="K25" s="97">
        <f t="shared" si="23"/>
        <v>1.3399367077289159</v>
      </c>
      <c r="L25" s="111">
        <f t="shared" ref="L25:M25" si="40">IF(ISBLANK(L9),"",L9*100/L9)</f>
        <v>100</v>
      </c>
      <c r="M25" s="77">
        <f t="shared" si="40"/>
        <v>100</v>
      </c>
      <c r="N25" s="99">
        <f t="shared" si="25"/>
        <v>1.2208138759172782</v>
      </c>
      <c r="O25" s="100">
        <f t="shared" si="26"/>
        <v>1.2274713514909925</v>
      </c>
      <c r="P25" s="98">
        <f t="shared" si="27"/>
        <v>0.63467614429572861</v>
      </c>
      <c r="R25" s="74" t="s">
        <v>35</v>
      </c>
      <c r="S25" s="109">
        <f t="shared" si="28"/>
        <v>100</v>
      </c>
      <c r="T25" s="110">
        <f t="shared" si="29"/>
        <v>100</v>
      </c>
      <c r="U25" s="99">
        <f t="shared" si="14"/>
        <v>2.2907554303506559</v>
      </c>
      <c r="V25" s="100">
        <f t="shared" si="15"/>
        <v>2.2982855821731198</v>
      </c>
      <c r="W25" s="98">
        <f t="shared" si="15"/>
        <v>1.3830406577718317</v>
      </c>
      <c r="X25" s="77">
        <f t="shared" si="30"/>
        <v>100</v>
      </c>
      <c r="Y25" s="77">
        <f t="shared" si="31"/>
        <v>100</v>
      </c>
      <c r="Z25" s="99">
        <f t="shared" si="16"/>
        <v>0.90497737556561086</v>
      </c>
      <c r="AA25" s="100">
        <f t="shared" si="32"/>
        <v>0.91325873086322207</v>
      </c>
      <c r="AB25" s="97">
        <f t="shared" si="32"/>
        <v>0.39994713865315901</v>
      </c>
      <c r="AC25" s="111">
        <f t="shared" si="33"/>
        <v>100</v>
      </c>
      <c r="AD25" s="77">
        <f t="shared" si="34"/>
        <v>100</v>
      </c>
      <c r="AE25" s="99">
        <f t="shared" si="35"/>
        <v>2.2258338044092709</v>
      </c>
      <c r="AF25" s="100">
        <f t="shared" si="36"/>
        <v>2.233286764421627</v>
      </c>
      <c r="AG25" s="98">
        <f t="shared" si="36"/>
        <v>1.3369044284117766</v>
      </c>
      <c r="AI25" s="74" t="s">
        <v>35</v>
      </c>
      <c r="AJ25" s="109">
        <v>100</v>
      </c>
      <c r="AK25" s="110">
        <v>100</v>
      </c>
      <c r="AL25" s="99">
        <v>3.2450061149612721</v>
      </c>
      <c r="AM25" s="100">
        <v>3.2863359012960878</v>
      </c>
      <c r="AN25" s="98">
        <v>2.196541382211934</v>
      </c>
      <c r="AO25" s="77">
        <v>100</v>
      </c>
      <c r="AP25" s="77">
        <v>100</v>
      </c>
      <c r="AQ25" s="99">
        <v>2.3094688221709005</v>
      </c>
      <c r="AR25" s="100">
        <v>2.4860385254089143</v>
      </c>
      <c r="AS25" s="97">
        <v>1.7383912348591672</v>
      </c>
      <c r="AT25" s="111">
        <v>100</v>
      </c>
      <c r="AU25" s="77">
        <v>100</v>
      </c>
      <c r="AV25" s="99">
        <v>3.2131044258938415</v>
      </c>
      <c r="AW25" s="100">
        <v>3.2592584101550055</v>
      </c>
      <c r="AX25" s="98">
        <v>2.181040198614427</v>
      </c>
    </row>
    <row r="26" spans="1:50">
      <c r="A26" s="74" t="s">
        <v>36</v>
      </c>
      <c r="B26" s="109">
        <f t="shared" ref="B26:C26" si="41">IF(ISBLANK(B10),"",B10*100/B10)</f>
        <v>100</v>
      </c>
      <c r="C26" s="110">
        <f t="shared" si="41"/>
        <v>100</v>
      </c>
      <c r="D26" s="99">
        <f t="shared" ref="D26:E26" si="42">IF(ISBLANK(D10),"",D10*100/B10)</f>
        <v>3.3465959328028294</v>
      </c>
      <c r="E26" s="100">
        <f t="shared" si="42"/>
        <v>3.5396698707748806</v>
      </c>
      <c r="F26" s="98">
        <f t="shared" si="19"/>
        <v>1.2139786732929965</v>
      </c>
      <c r="G26" s="77">
        <f t="shared" ref="G26:H26" si="43">IF(ISBLANK(G10),"",G10*100/G10)</f>
        <v>100</v>
      </c>
      <c r="H26" s="77">
        <f t="shared" si="43"/>
        <v>100</v>
      </c>
      <c r="I26" s="99">
        <f t="shared" si="21"/>
        <v>4.0540540540540544</v>
      </c>
      <c r="J26" s="100">
        <f t="shared" si="22"/>
        <v>4.2077531881593542</v>
      </c>
      <c r="K26" s="97">
        <f t="shared" si="23"/>
        <v>1.6854131516528714</v>
      </c>
      <c r="L26" s="111">
        <f t="shared" ref="L26:M26" si="44">IF(ISBLANK(L10),"",L10*100/L10)</f>
        <v>100</v>
      </c>
      <c r="M26" s="77">
        <f t="shared" si="44"/>
        <v>100</v>
      </c>
      <c r="N26" s="99">
        <f t="shared" si="25"/>
        <v>3.3796881584492202</v>
      </c>
      <c r="O26" s="100">
        <f t="shared" si="26"/>
        <v>3.5704158813199007</v>
      </c>
      <c r="P26" s="98">
        <f t="shared" si="27"/>
        <v>1.2356746639962</v>
      </c>
      <c r="R26" s="74" t="s">
        <v>36</v>
      </c>
      <c r="S26" s="109">
        <f t="shared" si="28"/>
        <v>100</v>
      </c>
      <c r="T26" s="110">
        <f t="shared" si="29"/>
        <v>100</v>
      </c>
      <c r="U26" s="99">
        <f t="shared" si="14"/>
        <v>4.7123238488466024</v>
      </c>
      <c r="V26" s="100">
        <f t="shared" si="15"/>
        <v>4.9348628652976654</v>
      </c>
      <c r="W26" s="98">
        <f t="shared" si="15"/>
        <v>2.0484123150383904</v>
      </c>
      <c r="X26" s="77">
        <f t="shared" si="30"/>
        <v>100</v>
      </c>
      <c r="Y26" s="77">
        <f t="shared" si="31"/>
        <v>100</v>
      </c>
      <c r="Z26" s="99">
        <f t="shared" si="16"/>
        <v>4.0414507772020727</v>
      </c>
      <c r="AA26" s="100">
        <f t="shared" si="32"/>
        <v>4.1954879565035306</v>
      </c>
      <c r="AB26" s="97">
        <f t="shared" si="32"/>
        <v>2.2512924319339196</v>
      </c>
      <c r="AC26" s="111">
        <f t="shared" si="33"/>
        <v>100</v>
      </c>
      <c r="AD26" s="77">
        <f t="shared" si="34"/>
        <v>100</v>
      </c>
      <c r="AE26" s="99">
        <f t="shared" si="35"/>
        <v>4.6844754161827336</v>
      </c>
      <c r="AF26" s="100">
        <f t="shared" si="36"/>
        <v>4.9045734326499746</v>
      </c>
      <c r="AG26" s="98">
        <f t="shared" si="36"/>
        <v>2.0567235568227198</v>
      </c>
      <c r="AI26" s="74" t="s">
        <v>36</v>
      </c>
      <c r="AJ26" s="109">
        <v>100</v>
      </c>
      <c r="AK26" s="110">
        <v>100</v>
      </c>
      <c r="AL26" s="99">
        <v>5.6383212480773457</v>
      </c>
      <c r="AM26" s="100">
        <v>5.7994724343842936</v>
      </c>
      <c r="AN26" s="98">
        <v>2.9215538923399507</v>
      </c>
      <c r="AO26" s="77">
        <v>100</v>
      </c>
      <c r="AP26" s="77">
        <v>100</v>
      </c>
      <c r="AQ26" s="99">
        <v>4.9113233287858113</v>
      </c>
      <c r="AR26" s="100">
        <v>5.0017734305781651</v>
      </c>
      <c r="AS26" s="97">
        <v>2.4214037123841079</v>
      </c>
      <c r="AT26" s="111">
        <v>100</v>
      </c>
      <c r="AU26" s="77">
        <v>100</v>
      </c>
      <c r="AV26" s="99">
        <v>5.6156335149863761</v>
      </c>
      <c r="AW26" s="100">
        <v>5.7747468147413876</v>
      </c>
      <c r="AX26" s="98">
        <v>2.906051148755072</v>
      </c>
    </row>
    <row r="27" spans="1:50">
      <c r="A27" s="74" t="s">
        <v>37</v>
      </c>
      <c r="B27" s="109">
        <f t="shared" ref="B27:C27" si="45">IF(ISBLANK(B11),"",B11*100/B11)</f>
        <v>100</v>
      </c>
      <c r="C27" s="110">
        <f t="shared" si="45"/>
        <v>100</v>
      </c>
      <c r="D27" s="99">
        <f t="shared" ref="D27:E27" si="46">IF(ISBLANK(D11),"",D11*100/B11)</f>
        <v>5.8312877926121054</v>
      </c>
      <c r="E27" s="100">
        <f t="shared" si="46"/>
        <v>6.03420605080324</v>
      </c>
      <c r="F27" s="98">
        <f t="shared" si="19"/>
        <v>1.6104293678048338</v>
      </c>
      <c r="G27" s="77">
        <f t="shared" ref="G27:H27" si="47">IF(ISBLANK(G11),"",G11*100/G11)</f>
        <v>100</v>
      </c>
      <c r="H27" s="77">
        <f t="shared" si="47"/>
        <v>100.00000000000001</v>
      </c>
      <c r="I27" s="99">
        <f t="shared" si="21"/>
        <v>8.428246013667426</v>
      </c>
      <c r="J27" s="100">
        <f t="shared" si="22"/>
        <v>8.5026472901927193</v>
      </c>
      <c r="K27" s="97">
        <f t="shared" si="23"/>
        <v>2.5056381046954574</v>
      </c>
      <c r="L27" s="111">
        <f t="shared" ref="L27:M27" si="48">IF(ISBLANK(L11),"",L11*100/L11)</f>
        <v>100</v>
      </c>
      <c r="M27" s="77">
        <f t="shared" si="48"/>
        <v>100</v>
      </c>
      <c r="N27" s="99">
        <f t="shared" si="25"/>
        <v>5.9609806040612021</v>
      </c>
      <c r="O27" s="100">
        <f t="shared" si="26"/>
        <v>6.1593054609238269</v>
      </c>
      <c r="P27" s="98">
        <f t="shared" si="27"/>
        <v>1.6557981143371641</v>
      </c>
      <c r="R27" s="74" t="s">
        <v>37</v>
      </c>
      <c r="S27" s="109">
        <f t="shared" si="28"/>
        <v>100</v>
      </c>
      <c r="T27" s="110">
        <f t="shared" si="29"/>
        <v>100</v>
      </c>
      <c r="U27" s="99">
        <f t="shared" si="14"/>
        <v>8.6169904320092776</v>
      </c>
      <c r="V27" s="100">
        <f t="shared" si="15"/>
        <v>8.806689293202604</v>
      </c>
      <c r="W27" s="98">
        <f t="shared" si="15"/>
        <v>2.9578554622757784</v>
      </c>
      <c r="X27" s="77">
        <f t="shared" si="30"/>
        <v>100</v>
      </c>
      <c r="Y27" s="77">
        <f t="shared" si="31"/>
        <v>100.00000000000001</v>
      </c>
      <c r="Z27" s="99">
        <f t="shared" si="16"/>
        <v>7.0071258907363418</v>
      </c>
      <c r="AA27" s="100">
        <f t="shared" si="32"/>
        <v>7.2303975872800219</v>
      </c>
      <c r="AB27" s="97">
        <f t="shared" si="32"/>
        <v>2.5644389097968006</v>
      </c>
      <c r="AC27" s="111">
        <f t="shared" si="33"/>
        <v>100</v>
      </c>
      <c r="AD27" s="77">
        <f t="shared" si="34"/>
        <v>100</v>
      </c>
      <c r="AE27" s="99">
        <f t="shared" si="35"/>
        <v>8.5420467739260246</v>
      </c>
      <c r="AF27" s="100">
        <f t="shared" si="36"/>
        <v>8.7320499775849356</v>
      </c>
      <c r="AG27" s="98">
        <f t="shared" si="36"/>
        <v>2.9392267134729</v>
      </c>
      <c r="AI27" s="74" t="s">
        <v>37</v>
      </c>
      <c r="AJ27" s="109">
        <v>100</v>
      </c>
      <c r="AK27" s="110">
        <v>100</v>
      </c>
      <c r="AL27" s="99">
        <v>8.6341644957201336</v>
      </c>
      <c r="AM27" s="100">
        <v>8.878517392735592</v>
      </c>
      <c r="AN27" s="98">
        <v>3.4433463538890443</v>
      </c>
      <c r="AO27" s="77">
        <v>100</v>
      </c>
      <c r="AP27" s="77">
        <v>100</v>
      </c>
      <c r="AQ27" s="99">
        <v>8.3879423328964613</v>
      </c>
      <c r="AR27" s="100">
        <v>8.468165719541755</v>
      </c>
      <c r="AS27" s="97">
        <v>2.8590474162367334</v>
      </c>
      <c r="AT27" s="111">
        <v>100</v>
      </c>
      <c r="AU27" s="77">
        <v>100</v>
      </c>
      <c r="AV27" s="99">
        <v>8.6245657061107703</v>
      </c>
      <c r="AW27" s="100">
        <v>8.8623058547145703</v>
      </c>
      <c r="AX27" s="98">
        <v>3.4202627768935661</v>
      </c>
    </row>
    <row r="28" spans="1:50">
      <c r="A28" s="74" t="s">
        <v>38</v>
      </c>
      <c r="B28" s="109">
        <f t="shared" ref="B28:C28" si="49">IF(ISBLANK(B12),"",B12*100/B12)</f>
        <v>100</v>
      </c>
      <c r="C28" s="110">
        <f t="shared" si="49"/>
        <v>100</v>
      </c>
      <c r="D28" s="99">
        <f t="shared" ref="D28:E28" si="50">IF(ISBLANK(D12),"",D12*100/B12)</f>
        <v>10.092536538960477</v>
      </c>
      <c r="E28" s="100">
        <f t="shared" si="50"/>
        <v>10.434612234168899</v>
      </c>
      <c r="F28" s="98">
        <f t="shared" si="19"/>
        <v>2.1545375708267192</v>
      </c>
      <c r="G28" s="77">
        <f t="shared" ref="G28:H28" si="51">IF(ISBLANK(G12),"",G12*100/G12)</f>
        <v>100</v>
      </c>
      <c r="H28" s="77">
        <f t="shared" si="51"/>
        <v>100</v>
      </c>
      <c r="I28" s="99">
        <f t="shared" si="21"/>
        <v>13.964686998394864</v>
      </c>
      <c r="J28" s="100">
        <f t="shared" si="22"/>
        <v>14.265018499332212</v>
      </c>
      <c r="K28" s="97">
        <f t="shared" si="23"/>
        <v>2.1833859533369528</v>
      </c>
      <c r="L28" s="111">
        <f t="shared" ref="L28:M28" si="52">IF(ISBLANK(L12),"",L12*100/L12)</f>
        <v>100</v>
      </c>
      <c r="M28" s="77">
        <f t="shared" si="52"/>
        <v>100</v>
      </c>
      <c r="N28" s="99">
        <f t="shared" si="25"/>
        <v>10.290497291974397</v>
      </c>
      <c r="O28" s="100">
        <f t="shared" si="26"/>
        <v>10.631187674799236</v>
      </c>
      <c r="P28" s="98">
        <f t="shared" si="27"/>
        <v>2.1560180622187146</v>
      </c>
      <c r="R28" s="74" t="s">
        <v>38</v>
      </c>
      <c r="S28" s="109">
        <f t="shared" si="28"/>
        <v>100</v>
      </c>
      <c r="T28" s="110">
        <f t="shared" si="29"/>
        <v>99.999999999999986</v>
      </c>
      <c r="U28" s="99">
        <f t="shared" si="14"/>
        <v>12.6355530564704</v>
      </c>
      <c r="V28" s="100">
        <f t="shared" si="15"/>
        <v>12.936894027786479</v>
      </c>
      <c r="W28" s="98">
        <f t="shared" si="15"/>
        <v>3.1952230969901474</v>
      </c>
      <c r="X28" s="77">
        <f t="shared" si="30"/>
        <v>100</v>
      </c>
      <c r="Y28" s="77">
        <f t="shared" si="31"/>
        <v>100</v>
      </c>
      <c r="Z28" s="99">
        <f t="shared" si="16"/>
        <v>12.478920741989882</v>
      </c>
      <c r="AA28" s="100">
        <f t="shared" si="32"/>
        <v>12.552151694883545</v>
      </c>
      <c r="AB28" s="97">
        <f t="shared" si="32"/>
        <v>2.7154766919650366</v>
      </c>
      <c r="AC28" s="111">
        <f t="shared" si="33"/>
        <v>100</v>
      </c>
      <c r="AD28" s="77">
        <f t="shared" si="34"/>
        <v>100</v>
      </c>
      <c r="AE28" s="99">
        <f t="shared" si="35"/>
        <v>12.628431222205183</v>
      </c>
      <c r="AF28" s="100">
        <f t="shared" si="36"/>
        <v>12.91922883391767</v>
      </c>
      <c r="AG28" s="98">
        <f t="shared" si="36"/>
        <v>3.1731958529676754</v>
      </c>
      <c r="AI28" s="74" t="s">
        <v>38</v>
      </c>
      <c r="AJ28" s="109">
        <v>100</v>
      </c>
      <c r="AK28" s="110">
        <v>100</v>
      </c>
      <c r="AL28" s="99">
        <v>13.098882323627821</v>
      </c>
      <c r="AM28" s="100">
        <v>13.416730190536866</v>
      </c>
      <c r="AN28" s="98">
        <v>3.7545708231476445</v>
      </c>
      <c r="AO28" s="77">
        <v>100</v>
      </c>
      <c r="AP28" s="77">
        <v>100</v>
      </c>
      <c r="AQ28" s="99">
        <v>14.3646408839779</v>
      </c>
      <c r="AR28" s="100">
        <v>15.110390846035216</v>
      </c>
      <c r="AS28" s="97">
        <v>4.7180797927466394</v>
      </c>
      <c r="AT28" s="111">
        <v>100</v>
      </c>
      <c r="AU28" s="77">
        <v>100</v>
      </c>
      <c r="AV28" s="99">
        <v>13.145990404386566</v>
      </c>
      <c r="AW28" s="100">
        <v>13.480155142302019</v>
      </c>
      <c r="AX28" s="98">
        <v>3.7906527323091499</v>
      </c>
    </row>
    <row r="29" spans="1:50">
      <c r="A29" s="74" t="s">
        <v>39</v>
      </c>
      <c r="B29" s="109">
        <f t="shared" ref="B29:C29" si="53">IF(ISBLANK(B13),"",B13*100/B13)</f>
        <v>100</v>
      </c>
      <c r="C29" s="110">
        <f t="shared" si="53"/>
        <v>99.999999999999986</v>
      </c>
      <c r="D29" s="99">
        <f t="shared" ref="D29:E29" si="54">IF(ISBLANK(D13),"",D13*100/B13)</f>
        <v>16.649916247906198</v>
      </c>
      <c r="E29" s="100">
        <f t="shared" si="54"/>
        <v>17.621408301768877</v>
      </c>
      <c r="F29" s="98">
        <f t="shared" si="19"/>
        <v>2.3926875869477486</v>
      </c>
      <c r="G29" s="77">
        <f t="shared" ref="G29:H29" si="55">IF(ISBLANK(G13),"",G13*100/G13)</f>
        <v>100</v>
      </c>
      <c r="H29" s="77">
        <f t="shared" si="55"/>
        <v>100</v>
      </c>
      <c r="I29" s="99">
        <f t="shared" si="21"/>
        <v>23.234200743494423</v>
      </c>
      <c r="J29" s="100">
        <f t="shared" si="22"/>
        <v>24.730622186492031</v>
      </c>
      <c r="K29" s="97">
        <f t="shared" si="23"/>
        <v>2.864390244112474</v>
      </c>
      <c r="L29" s="111">
        <f t="shared" ref="L29:M29" si="56">IF(ISBLANK(L13),"",L13*100/L13)</f>
        <v>100</v>
      </c>
      <c r="M29" s="77">
        <f t="shared" si="56"/>
        <v>100</v>
      </c>
      <c r="N29" s="99">
        <f t="shared" si="25"/>
        <v>17.194222495390289</v>
      </c>
      <c r="O29" s="100">
        <f t="shared" si="26"/>
        <v>18.240637812976168</v>
      </c>
      <c r="P29" s="98">
        <f t="shared" si="27"/>
        <v>2.4337740151474914</v>
      </c>
      <c r="R29" s="74" t="s">
        <v>39</v>
      </c>
      <c r="S29" s="109">
        <f t="shared" si="28"/>
        <v>100</v>
      </c>
      <c r="T29" s="110">
        <f t="shared" si="29"/>
        <v>99.999999999999986</v>
      </c>
      <c r="U29" s="99">
        <f t="shared" si="14"/>
        <v>20.298273155416013</v>
      </c>
      <c r="V29" s="100">
        <f t="shared" si="15"/>
        <v>21.529371244560725</v>
      </c>
      <c r="W29" s="98">
        <f t="shared" si="15"/>
        <v>3.4487969837803045</v>
      </c>
      <c r="X29" s="77">
        <f t="shared" si="30"/>
        <v>100</v>
      </c>
      <c r="Y29" s="77">
        <f t="shared" si="31"/>
        <v>100</v>
      </c>
      <c r="Z29" s="99">
        <f t="shared" si="16"/>
        <v>23.877551020408163</v>
      </c>
      <c r="AA29" s="100">
        <f t="shared" si="32"/>
        <v>24.907984778284529</v>
      </c>
      <c r="AB29" s="97">
        <f t="shared" si="32"/>
        <v>4.1979532307921232</v>
      </c>
      <c r="AC29" s="111">
        <f t="shared" si="33"/>
        <v>100</v>
      </c>
      <c r="AD29" s="77">
        <f t="shared" si="34"/>
        <v>100</v>
      </c>
      <c r="AE29" s="99">
        <f t="shared" si="35"/>
        <v>20.55393586005831</v>
      </c>
      <c r="AF29" s="100">
        <f t="shared" si="36"/>
        <v>21.785961172840612</v>
      </c>
      <c r="AG29" s="98">
        <f t="shared" si="36"/>
        <v>3.5056919040700856</v>
      </c>
      <c r="AI29" s="74" t="s">
        <v>39</v>
      </c>
      <c r="AJ29" s="109">
        <v>100</v>
      </c>
      <c r="AK29" s="110">
        <v>100</v>
      </c>
      <c r="AL29" s="99">
        <v>21.10545854530455</v>
      </c>
      <c r="AM29" s="100">
        <v>22.369068332810237</v>
      </c>
      <c r="AN29" s="98">
        <v>4.2054765913471224</v>
      </c>
      <c r="AO29" s="77">
        <v>100</v>
      </c>
      <c r="AP29" s="77">
        <v>100</v>
      </c>
      <c r="AQ29" s="99">
        <v>24</v>
      </c>
      <c r="AR29" s="100">
        <v>25.673519123084667</v>
      </c>
      <c r="AS29" s="97">
        <v>4.9692150055810211</v>
      </c>
      <c r="AT29" s="111">
        <v>100</v>
      </c>
      <c r="AU29" s="77">
        <v>100</v>
      </c>
      <c r="AV29" s="99">
        <v>21.274116276058525</v>
      </c>
      <c r="AW29" s="100">
        <v>22.573463277797774</v>
      </c>
      <c r="AX29" s="98">
        <v>4.2527172013818202</v>
      </c>
    </row>
    <row r="30" spans="1:50">
      <c r="A30" s="74" t="s">
        <v>40</v>
      </c>
      <c r="B30" s="109">
        <f t="shared" ref="B30:C30" si="57">IF(ISBLANK(B14),"",B14*100/B14)</f>
        <v>100</v>
      </c>
      <c r="C30" s="110">
        <f t="shared" si="57"/>
        <v>99.999999999999986</v>
      </c>
      <c r="D30" s="99">
        <f t="shared" ref="D30:E30" si="58">IF(ISBLANK(D14),"",D14*100/B14)</f>
        <v>32.531645569620252</v>
      </c>
      <c r="E30" s="100">
        <f t="shared" si="58"/>
        <v>33.009922724717491</v>
      </c>
      <c r="F30" s="98">
        <f t="shared" si="19"/>
        <v>2.8965763544648273</v>
      </c>
      <c r="G30" s="77">
        <f t="shared" ref="G30:H30" si="59">IF(ISBLANK(G14),"",G14*100/G14)</f>
        <v>100</v>
      </c>
      <c r="H30" s="77">
        <f t="shared" si="59"/>
        <v>100</v>
      </c>
      <c r="I30" s="99">
        <f t="shared" si="21"/>
        <v>48.677248677248677</v>
      </c>
      <c r="J30" s="100">
        <f t="shared" si="22"/>
        <v>49.479999928921067</v>
      </c>
      <c r="K30" s="97">
        <f t="shared" si="23"/>
        <v>4.1662936152037515</v>
      </c>
      <c r="L30" s="111">
        <f t="shared" ref="L30:M30" si="60">IF(ISBLANK(L14),"",L14*100/L14)</f>
        <v>100</v>
      </c>
      <c r="M30" s="77">
        <f t="shared" si="60"/>
        <v>100</v>
      </c>
      <c r="N30" s="99">
        <f t="shared" si="25"/>
        <v>35.648621041879466</v>
      </c>
      <c r="O30" s="100">
        <f t="shared" si="26"/>
        <v>36.410288865790449</v>
      </c>
      <c r="P30" s="98">
        <f t="shared" si="27"/>
        <v>3.1587186339831406</v>
      </c>
      <c r="R30" s="74" t="s">
        <v>40</v>
      </c>
      <c r="S30" s="109">
        <f t="shared" si="28"/>
        <v>100</v>
      </c>
      <c r="T30" s="110">
        <f t="shared" si="29"/>
        <v>100</v>
      </c>
      <c r="U30" s="99">
        <f t="shared" si="14"/>
        <v>36.829268292682926</v>
      </c>
      <c r="V30" s="100">
        <f t="shared" si="15"/>
        <v>37.76198693887553</v>
      </c>
      <c r="W30" s="98">
        <f t="shared" si="15"/>
        <v>3.8638584363745321</v>
      </c>
      <c r="X30" s="77">
        <f t="shared" si="30"/>
        <v>100</v>
      </c>
      <c r="Y30" s="77">
        <f t="shared" si="31"/>
        <v>100</v>
      </c>
      <c r="Z30" s="99">
        <f t="shared" si="16"/>
        <v>41.711229946524064</v>
      </c>
      <c r="AA30" s="100">
        <f t="shared" si="32"/>
        <v>42.725458919587474</v>
      </c>
      <c r="AB30" s="97">
        <f t="shared" si="32"/>
        <v>4.0097924133050702</v>
      </c>
      <c r="AC30" s="111">
        <f t="shared" si="33"/>
        <v>100</v>
      </c>
      <c r="AD30" s="77">
        <f t="shared" si="34"/>
        <v>100</v>
      </c>
      <c r="AE30" s="99">
        <f t="shared" si="35"/>
        <v>37.735849056603776</v>
      </c>
      <c r="AF30" s="100">
        <f t="shared" si="36"/>
        <v>38.740897971543291</v>
      </c>
      <c r="AG30" s="98">
        <f t="shared" si="36"/>
        <v>3.8926399789345618</v>
      </c>
      <c r="AI30" s="74" t="s">
        <v>40</v>
      </c>
      <c r="AJ30" s="109">
        <v>100</v>
      </c>
      <c r="AK30" s="110">
        <v>100</v>
      </c>
      <c r="AL30" s="99">
        <v>38.747346072186836</v>
      </c>
      <c r="AM30" s="100">
        <v>39.500058418639817</v>
      </c>
      <c r="AN30" s="98">
        <v>5.9287837408113981</v>
      </c>
      <c r="AO30" s="77">
        <v>100</v>
      </c>
      <c r="AP30" s="77">
        <v>100</v>
      </c>
      <c r="AQ30" s="99">
        <v>46.368715083798882</v>
      </c>
      <c r="AR30" s="100">
        <v>48.04958032223373</v>
      </c>
      <c r="AS30" s="97">
        <v>6.9820889315265759</v>
      </c>
      <c r="AT30" s="111">
        <v>100</v>
      </c>
      <c r="AU30" s="77">
        <v>100</v>
      </c>
      <c r="AV30" s="99">
        <v>39.964317573595004</v>
      </c>
      <c r="AW30" s="100">
        <v>40.929764739349856</v>
      </c>
      <c r="AX30" s="98">
        <v>6.1049242438457441</v>
      </c>
    </row>
    <row r="31" spans="1:50">
      <c r="A31" s="74" t="s">
        <v>41</v>
      </c>
      <c r="B31" s="109">
        <f t="shared" ref="B31:C31" si="61">IF(ISBLANK(B15),"",B15*100/B15)</f>
        <v>100</v>
      </c>
      <c r="C31" s="110">
        <f t="shared" si="61"/>
        <v>100</v>
      </c>
      <c r="D31" s="99">
        <f t="shared" ref="D31:E31" si="62">IF(ISBLANK(D15),"",D15*100/B15)</f>
        <v>56.830601092896174</v>
      </c>
      <c r="E31" s="100">
        <f t="shared" si="62"/>
        <v>60.748499543847977</v>
      </c>
      <c r="F31" s="98">
        <f t="shared" si="19"/>
        <v>3.1182341293136098</v>
      </c>
      <c r="G31" s="77">
        <f t="shared" ref="G31:H31" si="63">IF(ISBLANK(G15),"",G15*100/G15)</f>
        <v>100</v>
      </c>
      <c r="H31" s="77">
        <f t="shared" si="63"/>
        <v>100</v>
      </c>
      <c r="I31" s="99">
        <f t="shared" si="21"/>
        <v>67.289719626168221</v>
      </c>
      <c r="J31" s="100">
        <f t="shared" si="22"/>
        <v>71.037192323560163</v>
      </c>
      <c r="K31" s="97">
        <f t="shared" si="23"/>
        <v>4.6901984396659895</v>
      </c>
      <c r="L31" s="111">
        <f t="shared" ref="L31:M31" si="64">IF(ISBLANK(L15),"",L15*100/L15)</f>
        <v>100</v>
      </c>
      <c r="M31" s="77">
        <f t="shared" si="64"/>
        <v>100</v>
      </c>
      <c r="N31" s="99">
        <f t="shared" si="25"/>
        <v>62.468513853904284</v>
      </c>
      <c r="O31" s="100">
        <f t="shared" si="26"/>
        <v>67.020681239808425</v>
      </c>
      <c r="P31" s="98">
        <f t="shared" si="27"/>
        <v>4.0765333015405316</v>
      </c>
      <c r="R31" s="74" t="s">
        <v>41</v>
      </c>
      <c r="S31" s="109">
        <f t="shared" si="28"/>
        <v>100</v>
      </c>
      <c r="T31" s="110">
        <f t="shared" si="29"/>
        <v>100</v>
      </c>
      <c r="U31" s="99">
        <f t="shared" si="14"/>
        <v>59.330143540669859</v>
      </c>
      <c r="V31" s="100">
        <f t="shared" si="15"/>
        <v>65.869911344261624</v>
      </c>
      <c r="W31" s="98">
        <f t="shared" si="15"/>
        <v>3.7229031194246409</v>
      </c>
      <c r="X31" s="77">
        <f t="shared" si="30"/>
        <v>100</v>
      </c>
      <c r="Y31" s="77">
        <f t="shared" si="31"/>
        <v>100</v>
      </c>
      <c r="Z31" s="99">
        <f t="shared" si="16"/>
        <v>72.588832487309645</v>
      </c>
      <c r="AA31" s="100">
        <f t="shared" si="32"/>
        <v>77.212693851620955</v>
      </c>
      <c r="AB31" s="97">
        <f t="shared" si="32"/>
        <v>5.7579791393358946</v>
      </c>
      <c r="AC31" s="111">
        <f t="shared" si="33"/>
        <v>100</v>
      </c>
      <c r="AD31" s="77">
        <f t="shared" si="34"/>
        <v>100</v>
      </c>
      <c r="AE31" s="99">
        <f t="shared" si="35"/>
        <v>65.763546798029552</v>
      </c>
      <c r="AF31" s="100">
        <f t="shared" si="36"/>
        <v>72.089641789887068</v>
      </c>
      <c r="AG31" s="98">
        <f t="shared" si="36"/>
        <v>4.8388219225923672</v>
      </c>
      <c r="AI31" s="74" t="s">
        <v>41</v>
      </c>
      <c r="AJ31" s="109">
        <v>100</v>
      </c>
      <c r="AK31" s="110">
        <v>100</v>
      </c>
      <c r="AL31" s="99">
        <v>70.09345794392523</v>
      </c>
      <c r="AM31" s="100">
        <v>75.121910603373266</v>
      </c>
      <c r="AN31" s="98">
        <v>8.0605659158920417</v>
      </c>
      <c r="AO31" s="77">
        <v>100</v>
      </c>
      <c r="AP31" s="77">
        <v>100</v>
      </c>
      <c r="AQ31" s="99">
        <v>70.303030303030297</v>
      </c>
      <c r="AR31" s="100">
        <v>73.323311857972399</v>
      </c>
      <c r="AS31" s="97">
        <v>10.681312535405954</v>
      </c>
      <c r="AT31" s="111">
        <v>100</v>
      </c>
      <c r="AU31" s="77">
        <v>100</v>
      </c>
      <c r="AV31" s="99">
        <v>70.184696569920845</v>
      </c>
      <c r="AW31" s="100">
        <v>74.220052179580051</v>
      </c>
      <c r="AX31" s="98">
        <v>9.3746680309301862</v>
      </c>
    </row>
    <row r="32" spans="1:50" ht="15.75" thickBot="1">
      <c r="A32" s="74" t="s">
        <v>42</v>
      </c>
      <c r="B32" s="109">
        <f t="shared" ref="B32:C32" si="65">IF(ISBLANK(B16),"",B16*100/B16)</f>
        <v>100</v>
      </c>
      <c r="C32" s="110">
        <f t="shared" si="65"/>
        <v>100</v>
      </c>
      <c r="D32" s="99">
        <f t="shared" ref="D32:E32" si="66">IF(ISBLANK(D16),"",D16*100/B16)</f>
        <v>88.888888888888886</v>
      </c>
      <c r="E32" s="100">
        <f t="shared" si="66"/>
        <v>91.762844612505106</v>
      </c>
      <c r="F32" s="98">
        <f t="shared" si="19"/>
        <v>2.5710568479425815</v>
      </c>
      <c r="G32" s="77">
        <f t="shared" ref="G32:H32" si="67">IF(ISBLANK(G16),"",G16*100/G16)</f>
        <v>100</v>
      </c>
      <c r="H32" s="77">
        <f t="shared" si="67"/>
        <v>100</v>
      </c>
      <c r="I32" s="99">
        <f t="shared" si="21"/>
        <v>96.261682242990659</v>
      </c>
      <c r="J32" s="100">
        <f t="shared" si="22"/>
        <v>99.250473914153488</v>
      </c>
      <c r="K32" s="97">
        <f t="shared" si="23"/>
        <v>4.8452910032740553</v>
      </c>
      <c r="L32" s="111">
        <f t="shared" ref="L32:M32" si="68">IF(ISBLANK(L16),"",L16*100/L16)</f>
        <v>100</v>
      </c>
      <c r="M32" s="77">
        <f t="shared" si="68"/>
        <v>100</v>
      </c>
      <c r="N32" s="99">
        <f t="shared" si="25"/>
        <v>95.689655172413794</v>
      </c>
      <c r="O32" s="100">
        <f t="shared" si="26"/>
        <v>99.127675774382936</v>
      </c>
      <c r="P32" s="98">
        <f t="shared" si="27"/>
        <v>4.8079932535556127</v>
      </c>
      <c r="R32" s="74" t="s">
        <v>42</v>
      </c>
      <c r="S32" s="109">
        <f t="shared" si="28"/>
        <v>100</v>
      </c>
      <c r="T32" s="110">
        <f t="shared" si="29"/>
        <v>100</v>
      </c>
      <c r="U32" s="99">
        <f t="shared" si="14"/>
        <v>91.666666666666671</v>
      </c>
      <c r="V32" s="100">
        <f t="shared" si="15"/>
        <v>94.474481688211753</v>
      </c>
      <c r="W32" s="98">
        <f t="shared" si="15"/>
        <v>2.571404596722898</v>
      </c>
      <c r="X32" s="77">
        <f t="shared" si="30"/>
        <v>100</v>
      </c>
      <c r="Y32" s="77">
        <f t="shared" si="31"/>
        <v>100</v>
      </c>
      <c r="Z32" s="99">
        <f t="shared" si="16"/>
        <v>96.774193548387103</v>
      </c>
      <c r="AA32" s="100">
        <f t="shared" si="32"/>
        <v>99.197864578512167</v>
      </c>
      <c r="AB32" s="97">
        <f t="shared" si="32"/>
        <v>4.803714854642112</v>
      </c>
      <c r="AC32" s="111">
        <f t="shared" si="33"/>
        <v>100</v>
      </c>
      <c r="AD32" s="77">
        <f t="shared" si="34"/>
        <v>100</v>
      </c>
      <c r="AE32" s="99">
        <f t="shared" si="35"/>
        <v>96.19047619047619</v>
      </c>
      <c r="AF32" s="100">
        <f t="shared" si="36"/>
        <v>99.044295575329073</v>
      </c>
      <c r="AG32" s="98">
        <f t="shared" si="36"/>
        <v>4.7311368593650247</v>
      </c>
      <c r="AI32" s="74" t="s">
        <v>42</v>
      </c>
      <c r="AJ32" s="109">
        <v>100</v>
      </c>
      <c r="AK32" s="110">
        <v>100</v>
      </c>
      <c r="AL32" s="99">
        <v>80</v>
      </c>
      <c r="AM32" s="100">
        <v>76.778983659927931</v>
      </c>
      <c r="AN32" s="98">
        <v>6.0712259917756279</v>
      </c>
      <c r="AO32" s="77">
        <v>100</v>
      </c>
      <c r="AP32" s="77">
        <v>100</v>
      </c>
      <c r="AQ32" s="99">
        <v>97.014925373134332</v>
      </c>
      <c r="AR32" s="100">
        <v>99.224492216182398</v>
      </c>
      <c r="AS32" s="97">
        <v>10.221403739556868</v>
      </c>
      <c r="AT32" s="111">
        <v>100</v>
      </c>
      <c r="AU32" s="77">
        <v>100</v>
      </c>
      <c r="AV32" s="99">
        <v>94.805194805194802</v>
      </c>
      <c r="AW32" s="100">
        <v>98.364692666570164</v>
      </c>
      <c r="AX32" s="98">
        <v>10.062426679651551</v>
      </c>
    </row>
    <row r="33" spans="1:50" ht="15.75" thickBot="1">
      <c r="A33" s="81" t="s">
        <v>3</v>
      </c>
      <c r="B33" s="113">
        <f t="shared" ref="B33:C33" si="69">IF(ISBLANK(B17),"",B17*100/B17)</f>
        <v>100</v>
      </c>
      <c r="C33" s="114">
        <f t="shared" si="69"/>
        <v>100</v>
      </c>
      <c r="D33" s="101">
        <f t="shared" ref="D33:E33" si="70">IF(ISBLANK(D17),"",D17*100/B17)</f>
        <v>4.6161820454707145</v>
      </c>
      <c r="E33" s="102">
        <f t="shared" si="70"/>
        <v>15.094764515528576</v>
      </c>
      <c r="F33" s="104">
        <f t="shared" si="19"/>
        <v>2.0319749950825221</v>
      </c>
      <c r="G33" s="84">
        <f t="shared" ref="G33:H33" si="71">IF(ISBLANK(G17),"",G17*100/G17)</f>
        <v>100</v>
      </c>
      <c r="H33" s="84">
        <f t="shared" si="71"/>
        <v>100</v>
      </c>
      <c r="I33" s="101">
        <f t="shared" si="21"/>
        <v>11.693139574180467</v>
      </c>
      <c r="J33" s="102">
        <f t="shared" si="22"/>
        <v>88.467481356406893</v>
      </c>
      <c r="K33" s="103">
        <f t="shared" si="23"/>
        <v>4.619520798538705</v>
      </c>
      <c r="L33" s="115">
        <f t="shared" ref="L33:M33" si="72">IF(ISBLANK(L17),"",L17*100/L17)</f>
        <v>100</v>
      </c>
      <c r="M33" s="84">
        <f t="shared" si="72"/>
        <v>100</v>
      </c>
      <c r="N33" s="101">
        <f t="shared" si="25"/>
        <v>5.0176874922107926</v>
      </c>
      <c r="O33" s="102">
        <f t="shared" si="26"/>
        <v>45.730521755613559</v>
      </c>
      <c r="P33" s="104">
        <f t="shared" si="27"/>
        <v>3.1123687503553206</v>
      </c>
      <c r="R33" s="81" t="s">
        <v>3</v>
      </c>
      <c r="S33" s="113">
        <f t="shared" si="28"/>
        <v>100</v>
      </c>
      <c r="T33" s="114">
        <f t="shared" si="29"/>
        <v>100</v>
      </c>
      <c r="U33" s="101">
        <f t="shared" si="14"/>
        <v>5.9205001399645427</v>
      </c>
      <c r="V33" s="102">
        <f t="shared" si="15"/>
        <v>18.831955655666359</v>
      </c>
      <c r="W33" s="104">
        <f t="shared" si="15"/>
        <v>3.0708761551125661</v>
      </c>
      <c r="X33" s="84">
        <f t="shared" si="30"/>
        <v>100</v>
      </c>
      <c r="Y33" s="84">
        <f t="shared" si="31"/>
        <v>100</v>
      </c>
      <c r="Z33" s="101">
        <f t="shared" si="16"/>
        <v>10.605006954102921</v>
      </c>
      <c r="AA33" s="102">
        <f t="shared" si="32"/>
        <v>87.133271649714359</v>
      </c>
      <c r="AB33" s="103">
        <f t="shared" si="32"/>
        <v>4.7318508747572841</v>
      </c>
      <c r="AC33" s="115">
        <f t="shared" si="33"/>
        <v>100</v>
      </c>
      <c r="AD33" s="84">
        <f t="shared" si="34"/>
        <v>100</v>
      </c>
      <c r="AE33" s="101">
        <f t="shared" si="35"/>
        <v>6.1591186836931691</v>
      </c>
      <c r="AF33" s="102">
        <f t="shared" si="36"/>
        <v>43.035329320561942</v>
      </c>
      <c r="AG33" s="104">
        <f t="shared" si="36"/>
        <v>3.6594620586551603</v>
      </c>
      <c r="AI33" s="81" t="s">
        <v>3</v>
      </c>
      <c r="AJ33" s="113">
        <v>100</v>
      </c>
      <c r="AK33" s="114">
        <v>100</v>
      </c>
      <c r="AL33" s="101">
        <v>7.9960545078320164</v>
      </c>
      <c r="AM33" s="102">
        <v>19.780066367316365</v>
      </c>
      <c r="AN33" s="104">
        <v>4.0947772516205507</v>
      </c>
      <c r="AO33" s="84">
        <v>100</v>
      </c>
      <c r="AP33" s="84">
        <v>100</v>
      </c>
      <c r="AQ33" s="101">
        <v>14.271432141964508</v>
      </c>
      <c r="AR33" s="102">
        <v>83.744337349344022</v>
      </c>
      <c r="AS33" s="103">
        <v>9.4391409123511121</v>
      </c>
      <c r="AT33" s="115">
        <v>100</v>
      </c>
      <c r="AU33" s="84">
        <v>100</v>
      </c>
      <c r="AV33" s="101">
        <v>8.2541738629821531</v>
      </c>
      <c r="AW33" s="102">
        <v>36.420622740891382</v>
      </c>
      <c r="AX33" s="104">
        <v>5.4851344527877561</v>
      </c>
    </row>
    <row r="34" spans="1:50">
      <c r="R34" s="93"/>
      <c r="S34" s="94"/>
      <c r="T34" s="94"/>
    </row>
    <row r="36" spans="1:50" ht="15" customHeight="1"/>
    <row r="37" spans="1:50" ht="30.75" customHeight="1"/>
    <row r="52" ht="15" customHeight="1"/>
    <row r="53" ht="33.75" customHeight="1"/>
    <row r="69" ht="15" customHeight="1"/>
    <row r="70" ht="15" customHeight="1"/>
    <row r="86" ht="15" customHeight="1"/>
    <row r="87" ht="15" customHeight="1"/>
    <row r="103" ht="15" customHeight="1"/>
    <row r="104" ht="15" customHeight="1"/>
    <row r="120" ht="15" customHeight="1"/>
    <row r="121" ht="15" customHeight="1"/>
    <row r="137" ht="15" customHeight="1"/>
    <row r="138" ht="15" customHeight="1"/>
    <row r="154" ht="15" customHeight="1"/>
    <row r="155" ht="15" customHeight="1"/>
    <row r="171" ht="15" customHeight="1"/>
    <row r="172" ht="15" customHeight="1"/>
  </sheetData>
  <mergeCells count="81">
    <mergeCell ref="U21:V21"/>
    <mergeCell ref="W21:W22"/>
    <mergeCell ref="X21:Y21"/>
    <mergeCell ref="Z21:AA21"/>
    <mergeCell ref="AX21:AX22"/>
    <mergeCell ref="AC21:AD21"/>
    <mergeCell ref="AE21:AF21"/>
    <mergeCell ref="AG21:AG22"/>
    <mergeCell ref="AJ21:AK21"/>
    <mergeCell ref="AL21:AM21"/>
    <mergeCell ref="AN21:AN22"/>
    <mergeCell ref="AO21:AP21"/>
    <mergeCell ref="AQ21:AR21"/>
    <mergeCell ref="AS21:AS22"/>
    <mergeCell ref="AT21:AU21"/>
    <mergeCell ref="AV21:AW21"/>
    <mergeCell ref="AQ5:AR5"/>
    <mergeCell ref="AS5:AS6"/>
    <mergeCell ref="AT5:AU5"/>
    <mergeCell ref="AV5:AW5"/>
    <mergeCell ref="AB21:AB22"/>
    <mergeCell ref="R19:AG19"/>
    <mergeCell ref="AI19:AX19"/>
    <mergeCell ref="R20:R22"/>
    <mergeCell ref="S20:W20"/>
    <mergeCell ref="X20:AB20"/>
    <mergeCell ref="AC20:AG20"/>
    <mergeCell ref="AI20:AI22"/>
    <mergeCell ref="AJ20:AN20"/>
    <mergeCell ref="AO20:AS20"/>
    <mergeCell ref="AT20:AX20"/>
    <mergeCell ref="S21:T21"/>
    <mergeCell ref="AX5:AX6"/>
    <mergeCell ref="AO4:AS4"/>
    <mergeCell ref="AT4:AX4"/>
    <mergeCell ref="S5:T5"/>
    <mergeCell ref="U5:V5"/>
    <mergeCell ref="W5:W6"/>
    <mergeCell ref="X5:Y5"/>
    <mergeCell ref="Z5:AA5"/>
    <mergeCell ref="AB5:AB6"/>
    <mergeCell ref="AC5:AD5"/>
    <mergeCell ref="AE5:AF5"/>
    <mergeCell ref="AJ4:AN4"/>
    <mergeCell ref="AJ5:AK5"/>
    <mergeCell ref="AL5:AM5"/>
    <mergeCell ref="AN5:AN6"/>
    <mergeCell ref="AO5:AP5"/>
    <mergeCell ref="R4:R6"/>
    <mergeCell ref="S4:W4"/>
    <mergeCell ref="X4:AB4"/>
    <mergeCell ref="AC4:AG4"/>
    <mergeCell ref="AI4:AI6"/>
    <mergeCell ref="AG5:AG6"/>
    <mergeCell ref="A4:A6"/>
    <mergeCell ref="B4:F4"/>
    <mergeCell ref="G4:K4"/>
    <mergeCell ref="L4:P4"/>
    <mergeCell ref="B5:C5"/>
    <mergeCell ref="D5:E5"/>
    <mergeCell ref="F5:F6"/>
    <mergeCell ref="G5:H5"/>
    <mergeCell ref="I5:J5"/>
    <mergeCell ref="K5:K6"/>
    <mergeCell ref="L5:M5"/>
    <mergeCell ref="N5:O5"/>
    <mergeCell ref="P5:P6"/>
    <mergeCell ref="A19:P19"/>
    <mergeCell ref="A20:A22"/>
    <mergeCell ref="B20:F20"/>
    <mergeCell ref="G20:K20"/>
    <mergeCell ref="L20:P20"/>
    <mergeCell ref="B21:C21"/>
    <mergeCell ref="D21:E21"/>
    <mergeCell ref="F21:F22"/>
    <mergeCell ref="G21:H21"/>
    <mergeCell ref="I21:J21"/>
    <mergeCell ref="K21:K22"/>
    <mergeCell ref="L21:M21"/>
    <mergeCell ref="N21:O21"/>
    <mergeCell ref="P21:P2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eht19">
    <tabColor theme="9" tint="0.39997558519241921"/>
  </sheetPr>
  <dimension ref="A1:AC87"/>
  <sheetViews>
    <sheetView workbookViewId="0">
      <selection activeCell="A7" sqref="A7:I16"/>
    </sheetView>
  </sheetViews>
  <sheetFormatPr defaultRowHeight="15"/>
  <cols>
    <col min="15" max="15" width="10.85546875" customWidth="1"/>
    <col min="16" max="16" width="6" bestFit="1" customWidth="1"/>
    <col min="17" max="17" width="8.140625" customWidth="1"/>
    <col min="20" max="20" width="10.140625" customWidth="1"/>
    <col min="21" max="21" width="9.140625" customWidth="1"/>
    <col min="22" max="22" width="7.5703125" bestFit="1" customWidth="1"/>
    <col min="24" max="24" width="6" bestFit="1" customWidth="1"/>
    <col min="25" max="25" width="9" customWidth="1"/>
    <col min="26" max="26" width="7.5703125" bestFit="1" customWidth="1"/>
  </cols>
  <sheetData>
    <row r="1" spans="1:29">
      <c r="A1" t="s">
        <v>205</v>
      </c>
      <c r="O1" t="s">
        <v>164</v>
      </c>
    </row>
    <row r="2" spans="1:29" s="200" customFormat="1" ht="15.75" customHeight="1">
      <c r="A2" s="1" t="s">
        <v>182</v>
      </c>
      <c r="O2" s="1" t="s">
        <v>125</v>
      </c>
      <c r="AC2" s="1" t="s">
        <v>126</v>
      </c>
    </row>
    <row r="3" spans="1:29" ht="15.75" thickBot="1">
      <c r="AC3" t="s">
        <v>77</v>
      </c>
    </row>
    <row r="4" spans="1:29" ht="15.75" customHeight="1">
      <c r="A4" s="304" t="s">
        <v>29</v>
      </c>
      <c r="B4" s="307" t="s">
        <v>1</v>
      </c>
      <c r="C4" s="307"/>
      <c r="D4" s="307"/>
      <c r="E4" s="307"/>
      <c r="F4" s="307" t="s">
        <v>2</v>
      </c>
      <c r="G4" s="307"/>
      <c r="H4" s="307"/>
      <c r="I4" s="307"/>
      <c r="J4" s="307" t="s">
        <v>3</v>
      </c>
      <c r="K4" s="307"/>
      <c r="L4" s="307"/>
      <c r="M4" s="308"/>
      <c r="O4" s="304" t="s">
        <v>29</v>
      </c>
      <c r="P4" s="307" t="s">
        <v>1</v>
      </c>
      <c r="Q4" s="307"/>
      <c r="R4" s="307"/>
      <c r="S4" s="307"/>
      <c r="T4" s="307" t="s">
        <v>2</v>
      </c>
      <c r="U4" s="307"/>
      <c r="V4" s="307"/>
      <c r="W4" s="307"/>
      <c r="X4" s="307" t="s">
        <v>3</v>
      </c>
      <c r="Y4" s="307"/>
      <c r="Z4" s="307"/>
      <c r="AA4" s="308"/>
    </row>
    <row r="5" spans="1:29" ht="47.25" customHeight="1">
      <c r="A5" s="305"/>
      <c r="B5" s="309" t="s">
        <v>78</v>
      </c>
      <c r="C5" s="310"/>
      <c r="D5" s="309" t="s">
        <v>79</v>
      </c>
      <c r="E5" s="310"/>
      <c r="F5" s="309" t="s">
        <v>78</v>
      </c>
      <c r="G5" s="310"/>
      <c r="H5" s="309" t="s">
        <v>79</v>
      </c>
      <c r="I5" s="310"/>
      <c r="J5" s="309" t="s">
        <v>78</v>
      </c>
      <c r="K5" s="310"/>
      <c r="L5" s="309" t="s">
        <v>79</v>
      </c>
      <c r="M5" s="333"/>
      <c r="O5" s="305"/>
      <c r="P5" s="309" t="s">
        <v>78</v>
      </c>
      <c r="Q5" s="310"/>
      <c r="R5" s="309" t="s">
        <v>79</v>
      </c>
      <c r="S5" s="310"/>
      <c r="T5" s="309" t="s">
        <v>78</v>
      </c>
      <c r="U5" s="310"/>
      <c r="V5" s="309" t="s">
        <v>79</v>
      </c>
      <c r="W5" s="310"/>
      <c r="X5" s="309" t="s">
        <v>78</v>
      </c>
      <c r="Y5" s="310"/>
      <c r="Z5" s="309" t="s">
        <v>79</v>
      </c>
      <c r="AA5" s="333"/>
    </row>
    <row r="6" spans="1:29" ht="44.25" customHeight="1" thickBot="1">
      <c r="A6" s="306"/>
      <c r="B6" s="69" t="s">
        <v>31</v>
      </c>
      <c r="C6" s="69" t="s">
        <v>32</v>
      </c>
      <c r="D6" s="70" t="s">
        <v>8</v>
      </c>
      <c r="E6" s="71" t="s">
        <v>9</v>
      </c>
      <c r="F6" s="69" t="s">
        <v>31</v>
      </c>
      <c r="G6" s="69" t="s">
        <v>32</v>
      </c>
      <c r="H6" s="70" t="s">
        <v>8</v>
      </c>
      <c r="I6" s="71" t="s">
        <v>9</v>
      </c>
      <c r="J6" s="72" t="s">
        <v>31</v>
      </c>
      <c r="K6" s="72" t="s">
        <v>32</v>
      </c>
      <c r="L6" s="70" t="s">
        <v>8</v>
      </c>
      <c r="M6" s="73" t="s">
        <v>9</v>
      </c>
      <c r="O6" s="306"/>
      <c r="P6" s="69" t="s">
        <v>31</v>
      </c>
      <c r="Q6" s="69" t="s">
        <v>32</v>
      </c>
      <c r="R6" s="70" t="s">
        <v>8</v>
      </c>
      <c r="S6" s="71" t="s">
        <v>9</v>
      </c>
      <c r="T6" s="69" t="s">
        <v>31</v>
      </c>
      <c r="U6" s="69" t="s">
        <v>32</v>
      </c>
      <c r="V6" s="70" t="s">
        <v>8</v>
      </c>
      <c r="W6" s="71" t="s">
        <v>9</v>
      </c>
      <c r="X6" s="72" t="s">
        <v>31</v>
      </c>
      <c r="Y6" s="72" t="s">
        <v>32</v>
      </c>
      <c r="Z6" s="70" t="s">
        <v>8</v>
      </c>
      <c r="AA6" s="73" t="s">
        <v>9</v>
      </c>
    </row>
    <row r="7" spans="1:29">
      <c r="A7" s="74" t="s">
        <v>33</v>
      </c>
      <c r="B7" s="75">
        <v>6</v>
      </c>
      <c r="C7" s="76">
        <v>2.1772818455366099</v>
      </c>
      <c r="D7" s="77">
        <v>6.1288966900702091</v>
      </c>
      <c r="E7" s="77">
        <v>752.95887662988946</v>
      </c>
      <c r="F7" s="75"/>
      <c r="G7" s="76"/>
      <c r="H7" s="77"/>
      <c r="I7" s="77"/>
      <c r="J7" s="75">
        <f>B7+F7</f>
        <v>6</v>
      </c>
      <c r="K7" s="76">
        <f t="shared" ref="K7:M7" si="0">C7+G7</f>
        <v>2.1772818455366099</v>
      </c>
      <c r="L7" s="77">
        <f t="shared" si="0"/>
        <v>6.1288966900702091</v>
      </c>
      <c r="M7" s="78">
        <f t="shared" si="0"/>
        <v>752.95887662988946</v>
      </c>
      <c r="O7" s="74" t="s">
        <v>33</v>
      </c>
      <c r="P7" s="75"/>
      <c r="Q7" s="76"/>
      <c r="R7" s="77"/>
      <c r="S7" s="77"/>
      <c r="T7" s="75"/>
      <c r="U7" s="76"/>
      <c r="V7" s="77"/>
      <c r="W7" s="77"/>
      <c r="X7" s="75"/>
      <c r="Y7" s="76"/>
      <c r="Z7" s="77"/>
      <c r="AA7" s="78"/>
    </row>
    <row r="8" spans="1:29">
      <c r="A8" s="74" t="s">
        <v>34</v>
      </c>
      <c r="B8" s="79"/>
      <c r="C8" s="80"/>
      <c r="D8" s="77"/>
      <c r="E8" s="77"/>
      <c r="F8" s="79"/>
      <c r="G8" s="80"/>
      <c r="H8" s="77"/>
      <c r="I8" s="77"/>
      <c r="J8" s="79">
        <f t="shared" ref="J8:J16" si="1">B8+F8</f>
        <v>0</v>
      </c>
      <c r="K8" s="80">
        <f t="shared" ref="K8:K16" si="2">C8+G8</f>
        <v>0</v>
      </c>
      <c r="L8" s="77">
        <f t="shared" ref="L8:L16" si="3">D8+H8</f>
        <v>0</v>
      </c>
      <c r="M8" s="78">
        <f t="shared" ref="M8:M16" si="4">E8+I8</f>
        <v>0</v>
      </c>
      <c r="O8" s="74" t="s">
        <v>34</v>
      </c>
      <c r="P8" s="79"/>
      <c r="Q8" s="80"/>
      <c r="R8" s="77"/>
      <c r="S8" s="77"/>
      <c r="T8" s="79"/>
      <c r="U8" s="80"/>
      <c r="V8" s="77"/>
      <c r="W8" s="77"/>
      <c r="X8" s="79"/>
      <c r="Y8" s="80"/>
      <c r="Z8" s="77"/>
      <c r="AA8" s="78"/>
    </row>
    <row r="9" spans="1:29">
      <c r="A9" s="74" t="s">
        <v>35</v>
      </c>
      <c r="B9" s="79">
        <v>3</v>
      </c>
      <c r="C9" s="80">
        <v>3.9854563691073199</v>
      </c>
      <c r="D9" s="77">
        <v>1.6297793380140422</v>
      </c>
      <c r="E9" s="77">
        <v>120.59177532597789</v>
      </c>
      <c r="F9" s="79"/>
      <c r="G9" s="80"/>
      <c r="H9" s="77"/>
      <c r="I9" s="77"/>
      <c r="J9" s="79">
        <f t="shared" si="1"/>
        <v>3</v>
      </c>
      <c r="K9" s="80">
        <f t="shared" si="2"/>
        <v>3.9854563691073199</v>
      </c>
      <c r="L9" s="77">
        <f t="shared" si="3"/>
        <v>1.6297793380140422</v>
      </c>
      <c r="M9" s="78">
        <f t="shared" si="4"/>
        <v>120.59177532597789</v>
      </c>
      <c r="O9" s="74" t="s">
        <v>35</v>
      </c>
      <c r="P9" s="79">
        <v>5</v>
      </c>
      <c r="Q9" s="80">
        <v>8.59</v>
      </c>
      <c r="R9" s="77">
        <v>11.700000000000001</v>
      </c>
      <c r="S9" s="77">
        <v>215</v>
      </c>
      <c r="T9" s="79"/>
      <c r="U9" s="80"/>
      <c r="V9" s="77"/>
      <c r="W9" s="77"/>
      <c r="X9" s="79">
        <v>5</v>
      </c>
      <c r="Y9" s="80">
        <v>8.59</v>
      </c>
      <c r="Z9" s="77">
        <v>11.700000000000001</v>
      </c>
      <c r="AA9" s="78">
        <v>215</v>
      </c>
    </row>
    <row r="10" spans="1:29">
      <c r="A10" s="74" t="s">
        <v>36</v>
      </c>
      <c r="B10" s="79">
        <v>5</v>
      </c>
      <c r="C10" s="80">
        <v>17.944999999999997</v>
      </c>
      <c r="D10" s="77">
        <v>17.490000000000002</v>
      </c>
      <c r="E10" s="77">
        <v>781</v>
      </c>
      <c r="F10" s="79"/>
      <c r="G10" s="80"/>
      <c r="H10" s="77"/>
      <c r="I10" s="77"/>
      <c r="J10" s="79">
        <f t="shared" si="1"/>
        <v>5</v>
      </c>
      <c r="K10" s="80">
        <f t="shared" si="2"/>
        <v>17.944999999999997</v>
      </c>
      <c r="L10" s="77">
        <f t="shared" si="3"/>
        <v>17.490000000000002</v>
      </c>
      <c r="M10" s="78">
        <f t="shared" si="4"/>
        <v>781</v>
      </c>
      <c r="O10" s="74" t="s">
        <v>36</v>
      </c>
      <c r="P10" s="79">
        <v>3</v>
      </c>
      <c r="Q10" s="80">
        <v>9.76</v>
      </c>
      <c r="R10" s="77">
        <v>3.5999999999999996</v>
      </c>
      <c r="S10" s="77">
        <v>170</v>
      </c>
      <c r="T10" s="79"/>
      <c r="U10" s="80"/>
      <c r="V10" s="77"/>
      <c r="W10" s="77"/>
      <c r="X10" s="79">
        <v>3</v>
      </c>
      <c r="Y10" s="80">
        <v>9.76</v>
      </c>
      <c r="Z10" s="77">
        <v>3.5999999999999996</v>
      </c>
      <c r="AA10" s="78">
        <v>170</v>
      </c>
    </row>
    <row r="11" spans="1:29">
      <c r="A11" s="74" t="s">
        <v>37</v>
      </c>
      <c r="B11" s="79">
        <v>6</v>
      </c>
      <c r="C11" s="80">
        <v>47.92275462962963</v>
      </c>
      <c r="D11" s="77">
        <v>18.47</v>
      </c>
      <c r="E11" s="77">
        <v>207</v>
      </c>
      <c r="F11" s="79">
        <v>2</v>
      </c>
      <c r="G11" s="80">
        <v>17.2</v>
      </c>
      <c r="H11" s="77">
        <v>24.17</v>
      </c>
      <c r="I11" s="77">
        <v>497</v>
      </c>
      <c r="J11" s="79">
        <f t="shared" si="1"/>
        <v>8</v>
      </c>
      <c r="K11" s="80">
        <f t="shared" si="2"/>
        <v>65.122754629629625</v>
      </c>
      <c r="L11" s="77">
        <f t="shared" si="3"/>
        <v>42.64</v>
      </c>
      <c r="M11" s="78">
        <f t="shared" si="4"/>
        <v>704</v>
      </c>
      <c r="O11" s="74" t="s">
        <v>37</v>
      </c>
      <c r="P11" s="79">
        <v>8</v>
      </c>
      <c r="Q11" s="80">
        <v>66.814999999999998</v>
      </c>
      <c r="R11" s="77">
        <v>21.45</v>
      </c>
      <c r="S11" s="77">
        <v>678.5</v>
      </c>
      <c r="T11" s="79"/>
      <c r="U11" s="80"/>
      <c r="V11" s="77"/>
      <c r="W11" s="77"/>
      <c r="X11" s="79">
        <v>8</v>
      </c>
      <c r="Y11" s="80">
        <v>66.814999999999998</v>
      </c>
      <c r="Z11" s="77">
        <v>21.45</v>
      </c>
      <c r="AA11" s="78">
        <v>678.5</v>
      </c>
    </row>
    <row r="12" spans="1:29">
      <c r="A12" s="74" t="s">
        <v>38</v>
      </c>
      <c r="B12" s="79">
        <v>6</v>
      </c>
      <c r="C12" s="80">
        <v>74.623508771929906</v>
      </c>
      <c r="D12" s="77">
        <v>18.149999999999999</v>
      </c>
      <c r="E12" s="77">
        <v>600</v>
      </c>
      <c r="F12" s="79">
        <v>1</v>
      </c>
      <c r="G12" s="80">
        <v>19.149999999999999</v>
      </c>
      <c r="H12" s="77">
        <v>28.8</v>
      </c>
      <c r="I12" s="77">
        <v>4300</v>
      </c>
      <c r="J12" s="79">
        <f t="shared" si="1"/>
        <v>7</v>
      </c>
      <c r="K12" s="80">
        <f t="shared" si="2"/>
        <v>93.773508771929897</v>
      </c>
      <c r="L12" s="77">
        <f t="shared" si="3"/>
        <v>46.95</v>
      </c>
      <c r="M12" s="78">
        <f t="shared" si="4"/>
        <v>4900</v>
      </c>
      <c r="O12" s="74" t="s">
        <v>38</v>
      </c>
      <c r="P12" s="79">
        <v>8</v>
      </c>
      <c r="Q12" s="80">
        <v>112.03</v>
      </c>
      <c r="R12" s="77">
        <v>45.1</v>
      </c>
      <c r="S12" s="77">
        <v>427</v>
      </c>
      <c r="T12" s="79"/>
      <c r="U12" s="80"/>
      <c r="V12" s="77"/>
      <c r="W12" s="77"/>
      <c r="X12" s="79">
        <v>8</v>
      </c>
      <c r="Y12" s="80">
        <v>112.03</v>
      </c>
      <c r="Z12" s="77">
        <v>45.1</v>
      </c>
      <c r="AA12" s="78">
        <v>427</v>
      </c>
    </row>
    <row r="13" spans="1:29">
      <c r="A13" s="74" t="s">
        <v>39</v>
      </c>
      <c r="B13" s="79">
        <v>5</v>
      </c>
      <c r="C13" s="80">
        <v>163.3366666666667</v>
      </c>
      <c r="D13" s="77">
        <v>34.090000000000003</v>
      </c>
      <c r="E13" s="77">
        <v>1963</v>
      </c>
      <c r="F13" s="79">
        <v>3</v>
      </c>
      <c r="G13" s="80">
        <v>87.289999999999992</v>
      </c>
      <c r="H13" s="77">
        <v>37.97</v>
      </c>
      <c r="I13" s="77">
        <v>2899</v>
      </c>
      <c r="J13" s="79">
        <f t="shared" si="1"/>
        <v>8</v>
      </c>
      <c r="K13" s="80">
        <f t="shared" si="2"/>
        <v>250.62666666666669</v>
      </c>
      <c r="L13" s="77">
        <f t="shared" si="3"/>
        <v>72.06</v>
      </c>
      <c r="M13" s="78">
        <f t="shared" si="4"/>
        <v>4862</v>
      </c>
      <c r="O13" s="74" t="s">
        <v>39</v>
      </c>
      <c r="P13" s="79">
        <v>5</v>
      </c>
      <c r="Q13" s="80">
        <v>168.22</v>
      </c>
      <c r="R13" s="77">
        <v>6.55</v>
      </c>
      <c r="S13" s="77">
        <v>103.5</v>
      </c>
      <c r="T13" s="79">
        <v>1</v>
      </c>
      <c r="U13" s="80">
        <v>30.28</v>
      </c>
      <c r="V13" s="77">
        <v>0.5</v>
      </c>
      <c r="W13" s="77">
        <v>5</v>
      </c>
      <c r="X13" s="79">
        <v>6</v>
      </c>
      <c r="Y13" s="80">
        <v>198.5</v>
      </c>
      <c r="Z13" s="77">
        <v>7.05</v>
      </c>
      <c r="AA13" s="78">
        <v>108.5</v>
      </c>
    </row>
    <row r="14" spans="1:29">
      <c r="A14" s="74" t="s">
        <v>40</v>
      </c>
      <c r="B14" s="79">
        <v>2</v>
      </c>
      <c r="C14" s="80">
        <v>102.05000000000001</v>
      </c>
      <c r="D14" s="77">
        <v>21.14</v>
      </c>
      <c r="E14" s="77">
        <v>1890</v>
      </c>
      <c r="F14" s="79">
        <v>1</v>
      </c>
      <c r="G14" s="80">
        <v>72.92</v>
      </c>
      <c r="H14" s="77">
        <v>1.4</v>
      </c>
      <c r="I14" s="77">
        <v>15</v>
      </c>
      <c r="J14" s="79">
        <f t="shared" si="1"/>
        <v>3</v>
      </c>
      <c r="K14" s="80">
        <f t="shared" si="2"/>
        <v>174.97000000000003</v>
      </c>
      <c r="L14" s="77">
        <f t="shared" si="3"/>
        <v>22.54</v>
      </c>
      <c r="M14" s="78">
        <f t="shared" si="4"/>
        <v>1905</v>
      </c>
      <c r="O14" s="74" t="s">
        <v>40</v>
      </c>
      <c r="P14" s="79">
        <v>7</v>
      </c>
      <c r="Q14" s="80">
        <v>495.76</v>
      </c>
      <c r="R14" s="77">
        <v>85.2</v>
      </c>
      <c r="S14" s="77">
        <v>3410</v>
      </c>
      <c r="T14" s="79"/>
      <c r="U14" s="80"/>
      <c r="V14" s="77"/>
      <c r="W14" s="77"/>
      <c r="X14" s="79">
        <v>7</v>
      </c>
      <c r="Y14" s="80">
        <v>495.76</v>
      </c>
      <c r="Z14" s="77">
        <v>85.2</v>
      </c>
      <c r="AA14" s="78">
        <v>3410</v>
      </c>
    </row>
    <row r="15" spans="1:29">
      <c r="A15" s="74" t="s">
        <v>41</v>
      </c>
      <c r="B15" s="79">
        <v>1</v>
      </c>
      <c r="C15" s="80">
        <v>130.91</v>
      </c>
      <c r="D15" s="77">
        <v>8.5</v>
      </c>
      <c r="E15" s="77">
        <v>410</v>
      </c>
      <c r="F15" s="79"/>
      <c r="G15" s="80"/>
      <c r="H15" s="77"/>
      <c r="I15" s="77"/>
      <c r="J15" s="79">
        <f t="shared" si="1"/>
        <v>1</v>
      </c>
      <c r="K15" s="80">
        <f t="shared" si="2"/>
        <v>130.91</v>
      </c>
      <c r="L15" s="77">
        <f t="shared" si="3"/>
        <v>8.5</v>
      </c>
      <c r="M15" s="78">
        <f t="shared" si="4"/>
        <v>410</v>
      </c>
      <c r="O15" s="74" t="s">
        <v>41</v>
      </c>
      <c r="P15" s="79"/>
      <c r="Q15" s="80"/>
      <c r="R15" s="77"/>
      <c r="S15" s="77"/>
      <c r="T15" s="79">
        <v>1</v>
      </c>
      <c r="U15" s="80">
        <v>343.82</v>
      </c>
      <c r="V15" s="77">
        <v>4.0999999999999996</v>
      </c>
      <c r="W15" s="77">
        <v>253</v>
      </c>
      <c r="X15" s="79">
        <v>1</v>
      </c>
      <c r="Y15" s="80">
        <v>343.82</v>
      </c>
      <c r="Z15" s="77">
        <v>4.0999999999999996</v>
      </c>
      <c r="AA15" s="78">
        <v>253</v>
      </c>
    </row>
    <row r="16" spans="1:29" ht="15.75" thickBot="1">
      <c r="A16" s="74" t="s">
        <v>42</v>
      </c>
      <c r="B16" s="79"/>
      <c r="C16" s="80"/>
      <c r="D16" s="77"/>
      <c r="E16" s="77"/>
      <c r="F16" s="79">
        <v>4</v>
      </c>
      <c r="G16" s="80">
        <v>79470.941525514732</v>
      </c>
      <c r="H16" s="77">
        <v>16.60132397191575</v>
      </c>
      <c r="I16" s="77">
        <v>1301.449348044132</v>
      </c>
      <c r="J16" s="79">
        <f t="shared" si="1"/>
        <v>4</v>
      </c>
      <c r="K16" s="80">
        <f t="shared" si="2"/>
        <v>79470.941525514732</v>
      </c>
      <c r="L16" s="77">
        <f t="shared" si="3"/>
        <v>16.60132397191575</v>
      </c>
      <c r="M16" s="78">
        <f t="shared" si="4"/>
        <v>1301.449348044132</v>
      </c>
      <c r="O16" s="74" t="s">
        <v>42</v>
      </c>
      <c r="P16" s="79"/>
      <c r="Q16" s="80"/>
      <c r="R16" s="77"/>
      <c r="S16" s="77"/>
      <c r="T16" s="79">
        <v>1</v>
      </c>
      <c r="U16" s="80">
        <v>592.22858673164001</v>
      </c>
      <c r="V16" s="77">
        <v>1.6</v>
      </c>
      <c r="W16" s="77">
        <v>45</v>
      </c>
      <c r="X16" s="79">
        <v>1</v>
      </c>
      <c r="Y16" s="80">
        <v>592.22858673164001</v>
      </c>
      <c r="Z16" s="77">
        <v>1.6</v>
      </c>
      <c r="AA16" s="78">
        <v>45</v>
      </c>
    </row>
    <row r="17" spans="1:27" ht="15.75" thickBot="1">
      <c r="A17" s="81" t="s">
        <v>3</v>
      </c>
      <c r="B17" s="82">
        <f>SUM(B7:B16)</f>
        <v>34</v>
      </c>
      <c r="C17" s="83">
        <f t="shared" ref="C17:M17" si="5">SUM(C7:C16)</f>
        <v>542.9506682828702</v>
      </c>
      <c r="D17" s="84">
        <f t="shared" si="5"/>
        <v>125.59867602808426</v>
      </c>
      <c r="E17" s="84">
        <f t="shared" si="5"/>
        <v>6724.5506519558676</v>
      </c>
      <c r="F17" s="82">
        <f t="shared" si="5"/>
        <v>11</v>
      </c>
      <c r="G17" s="83">
        <f t="shared" si="5"/>
        <v>79667.50152551473</v>
      </c>
      <c r="H17" s="84">
        <f t="shared" si="5"/>
        <v>108.94132397191575</v>
      </c>
      <c r="I17" s="84">
        <f t="shared" si="5"/>
        <v>9012.4493480441324</v>
      </c>
      <c r="J17" s="82">
        <f t="shared" si="5"/>
        <v>45</v>
      </c>
      <c r="K17" s="83">
        <f t="shared" si="5"/>
        <v>80210.45219379761</v>
      </c>
      <c r="L17" s="84">
        <f t="shared" si="5"/>
        <v>234.54</v>
      </c>
      <c r="M17" s="85">
        <f t="shared" si="5"/>
        <v>15737</v>
      </c>
      <c r="O17" s="81" t="s">
        <v>3</v>
      </c>
      <c r="P17" s="82">
        <v>36</v>
      </c>
      <c r="Q17" s="83">
        <v>861.17499999999984</v>
      </c>
      <c r="R17" s="84">
        <v>173.59999999999997</v>
      </c>
      <c r="S17" s="84">
        <v>5004</v>
      </c>
      <c r="T17" s="82">
        <v>3</v>
      </c>
      <c r="U17" s="83">
        <v>966.32858673164003</v>
      </c>
      <c r="V17" s="84">
        <v>6.1999999999999993</v>
      </c>
      <c r="W17" s="84">
        <v>303</v>
      </c>
      <c r="X17" s="82">
        <v>39</v>
      </c>
      <c r="Y17" s="83">
        <v>1827.5035867316399</v>
      </c>
      <c r="Z17" s="84">
        <v>179.79999999999998</v>
      </c>
      <c r="AA17" s="85">
        <v>5307</v>
      </c>
    </row>
    <row r="18" spans="1:27" ht="15.75" thickBot="1">
      <c r="A18" s="86" t="s">
        <v>188</v>
      </c>
      <c r="B18" s="87">
        <f>P17</f>
        <v>36</v>
      </c>
      <c r="C18" s="88">
        <f t="shared" ref="C18:M18" si="6">Q17</f>
        <v>861.17499999999984</v>
      </c>
      <c r="D18" s="89">
        <f t="shared" si="6"/>
        <v>173.59999999999997</v>
      </c>
      <c r="E18" s="89">
        <f t="shared" si="6"/>
        <v>5004</v>
      </c>
      <c r="F18" s="87">
        <f t="shared" si="6"/>
        <v>3</v>
      </c>
      <c r="G18" s="88">
        <f t="shared" si="6"/>
        <v>966.32858673164003</v>
      </c>
      <c r="H18" s="89">
        <f t="shared" si="6"/>
        <v>6.1999999999999993</v>
      </c>
      <c r="I18" s="89">
        <f t="shared" si="6"/>
        <v>303</v>
      </c>
      <c r="J18" s="87">
        <f t="shared" si="6"/>
        <v>39</v>
      </c>
      <c r="K18" s="88">
        <f t="shared" si="6"/>
        <v>1827.5035867316399</v>
      </c>
      <c r="L18" s="89">
        <f t="shared" si="6"/>
        <v>179.79999999999998</v>
      </c>
      <c r="M18" s="90">
        <f t="shared" si="6"/>
        <v>5307</v>
      </c>
    </row>
    <row r="19" spans="1:27" ht="15.75" thickBot="1">
      <c r="A19" s="250" t="s">
        <v>45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2"/>
      <c r="O19" s="323" t="s">
        <v>67</v>
      </c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5"/>
    </row>
    <row r="20" spans="1:27">
      <c r="A20" s="74" t="s">
        <v>33</v>
      </c>
      <c r="B20" s="95">
        <f>IF(B7=0,"",B7*100/B$17)</f>
        <v>17.647058823529413</v>
      </c>
      <c r="C20" s="96">
        <f t="shared" ref="C20:M20" si="7">IF(C7=0,"",C7*100/C$17)</f>
        <v>0.40100914737290172</v>
      </c>
      <c r="D20" s="97">
        <f t="shared" si="7"/>
        <v>4.8797462552071558</v>
      </c>
      <c r="E20" s="97">
        <f t="shared" si="7"/>
        <v>11.197162689389332</v>
      </c>
      <c r="F20" s="95" t="str">
        <f t="shared" si="7"/>
        <v/>
      </c>
      <c r="G20" s="96" t="str">
        <f t="shared" si="7"/>
        <v/>
      </c>
      <c r="H20" s="97" t="str">
        <f t="shared" si="7"/>
        <v/>
      </c>
      <c r="I20" s="97" t="str">
        <f t="shared" si="7"/>
        <v/>
      </c>
      <c r="J20" s="95">
        <f t="shared" si="7"/>
        <v>13.333333333333334</v>
      </c>
      <c r="K20" s="96">
        <f t="shared" si="7"/>
        <v>2.7144615021943131E-3</v>
      </c>
      <c r="L20" s="97">
        <f t="shared" si="7"/>
        <v>2.6131562590902231</v>
      </c>
      <c r="M20" s="98">
        <f t="shared" si="7"/>
        <v>4.7846405072751441</v>
      </c>
      <c r="O20" s="74" t="s">
        <v>33</v>
      </c>
      <c r="P20" s="95"/>
      <c r="Q20" s="96"/>
      <c r="R20" s="97"/>
      <c r="S20" s="97"/>
      <c r="T20" s="95"/>
      <c r="U20" s="96"/>
      <c r="V20" s="97"/>
      <c r="W20" s="97"/>
      <c r="X20" s="95"/>
      <c r="Y20" s="96"/>
      <c r="Z20" s="97"/>
      <c r="AA20" s="98"/>
    </row>
    <row r="21" spans="1:27">
      <c r="A21" s="74" t="s">
        <v>34</v>
      </c>
      <c r="B21" s="99" t="str">
        <f t="shared" ref="B21:M21" si="8">IF(B8=0,"",B8*100/B$17)</f>
        <v/>
      </c>
      <c r="C21" s="100" t="str">
        <f t="shared" si="8"/>
        <v/>
      </c>
      <c r="D21" s="97" t="str">
        <f t="shared" si="8"/>
        <v/>
      </c>
      <c r="E21" s="97" t="str">
        <f t="shared" si="8"/>
        <v/>
      </c>
      <c r="F21" s="99" t="str">
        <f t="shared" si="8"/>
        <v/>
      </c>
      <c r="G21" s="100" t="str">
        <f t="shared" si="8"/>
        <v/>
      </c>
      <c r="H21" s="97" t="str">
        <f t="shared" si="8"/>
        <v/>
      </c>
      <c r="I21" s="97" t="str">
        <f t="shared" si="8"/>
        <v/>
      </c>
      <c r="J21" s="99" t="str">
        <f t="shared" si="8"/>
        <v/>
      </c>
      <c r="K21" s="100" t="str">
        <f t="shared" si="8"/>
        <v/>
      </c>
      <c r="L21" s="97" t="str">
        <f t="shared" si="8"/>
        <v/>
      </c>
      <c r="M21" s="98" t="str">
        <f t="shared" si="8"/>
        <v/>
      </c>
      <c r="O21" s="74" t="s">
        <v>34</v>
      </c>
      <c r="P21" s="99"/>
      <c r="Q21" s="100"/>
      <c r="R21" s="97"/>
      <c r="S21" s="97"/>
      <c r="T21" s="99"/>
      <c r="U21" s="100"/>
      <c r="V21" s="97"/>
      <c r="W21" s="97"/>
      <c r="X21" s="99"/>
      <c r="Y21" s="100"/>
      <c r="Z21" s="97"/>
      <c r="AA21" s="98"/>
    </row>
    <row r="22" spans="1:27">
      <c r="A22" s="74" t="s">
        <v>35</v>
      </c>
      <c r="B22" s="99">
        <f t="shared" ref="B22:M22" si="9">IF(B9=0,"",B9*100/B$17)</f>
        <v>8.8235294117647065</v>
      </c>
      <c r="C22" s="100">
        <f t="shared" si="9"/>
        <v>0.73403655284405134</v>
      </c>
      <c r="D22" s="97">
        <f t="shared" si="9"/>
        <v>1.2976086926661698</v>
      </c>
      <c r="E22" s="97">
        <f t="shared" si="9"/>
        <v>1.7933060745241498</v>
      </c>
      <c r="F22" s="99" t="str">
        <f t="shared" si="9"/>
        <v/>
      </c>
      <c r="G22" s="100" t="str">
        <f t="shared" si="9"/>
        <v/>
      </c>
      <c r="H22" s="97" t="str">
        <f t="shared" si="9"/>
        <v/>
      </c>
      <c r="I22" s="97" t="str">
        <f t="shared" si="9"/>
        <v/>
      </c>
      <c r="J22" s="99">
        <f t="shared" si="9"/>
        <v>6.666666666666667</v>
      </c>
      <c r="K22" s="100">
        <f t="shared" si="9"/>
        <v>4.9687494087154657E-3</v>
      </c>
      <c r="L22" s="97">
        <f t="shared" si="9"/>
        <v>0.69488331969559236</v>
      </c>
      <c r="M22" s="98">
        <f t="shared" si="9"/>
        <v>0.76629456266110374</v>
      </c>
      <c r="O22" s="74" t="s">
        <v>35</v>
      </c>
      <c r="P22" s="99">
        <f t="shared" ref="P22:S27" si="10">P9*100/P$17</f>
        <v>13.888888888888889</v>
      </c>
      <c r="Q22" s="100">
        <f t="shared" si="10"/>
        <v>0.99747438093302776</v>
      </c>
      <c r="R22" s="97">
        <f t="shared" si="10"/>
        <v>6.7396313364055311</v>
      </c>
      <c r="S22" s="97">
        <f t="shared" si="10"/>
        <v>4.2965627498001595</v>
      </c>
      <c r="T22" s="99"/>
      <c r="U22" s="100"/>
      <c r="V22" s="97"/>
      <c r="W22" s="97"/>
      <c r="X22" s="99">
        <f t="shared" ref="X22:AA30" si="11">X9*100/X$17</f>
        <v>12.820512820512821</v>
      </c>
      <c r="Y22" s="100">
        <f t="shared" si="11"/>
        <v>0.47004011715033645</v>
      </c>
      <c r="Z22" s="97">
        <f t="shared" si="11"/>
        <v>6.507230255839823</v>
      </c>
      <c r="AA22" s="98">
        <f t="shared" si="11"/>
        <v>4.0512530619935934</v>
      </c>
    </row>
    <row r="23" spans="1:27">
      <c r="A23" s="74" t="s">
        <v>36</v>
      </c>
      <c r="B23" s="99">
        <f t="shared" ref="B23:M23" si="12">IF(B10=0,"",B10*100/B$17)</f>
        <v>14.705882352941176</v>
      </c>
      <c r="C23" s="100">
        <f t="shared" si="12"/>
        <v>3.305088481933848</v>
      </c>
      <c r="D23" s="97">
        <f t="shared" si="12"/>
        <v>13.925306024793752</v>
      </c>
      <c r="E23" s="97">
        <f t="shared" si="12"/>
        <v>11.61415892930842</v>
      </c>
      <c r="F23" s="99" t="str">
        <f t="shared" si="12"/>
        <v/>
      </c>
      <c r="G23" s="100" t="str">
        <f t="shared" si="12"/>
        <v/>
      </c>
      <c r="H23" s="97" t="str">
        <f t="shared" si="12"/>
        <v/>
      </c>
      <c r="I23" s="97" t="str">
        <f t="shared" si="12"/>
        <v/>
      </c>
      <c r="J23" s="99">
        <f t="shared" si="12"/>
        <v>11.111111111111111</v>
      </c>
      <c r="K23" s="100">
        <f t="shared" si="12"/>
        <v>2.2372396002260191E-2</v>
      </c>
      <c r="L23" s="97">
        <f t="shared" si="12"/>
        <v>7.457150166282938</v>
      </c>
      <c r="M23" s="98">
        <f t="shared" si="12"/>
        <v>4.9628264599351848</v>
      </c>
      <c r="O23" s="74" t="s">
        <v>36</v>
      </c>
      <c r="P23" s="99">
        <f t="shared" si="10"/>
        <v>8.3333333333333339</v>
      </c>
      <c r="Q23" s="100">
        <f t="shared" si="10"/>
        <v>1.1333352686736147</v>
      </c>
      <c r="R23" s="97">
        <f t="shared" si="10"/>
        <v>2.0737327188940093</v>
      </c>
      <c r="S23" s="97">
        <f t="shared" si="10"/>
        <v>3.3972821742605914</v>
      </c>
      <c r="T23" s="99"/>
      <c r="U23" s="100"/>
      <c r="V23" s="97"/>
      <c r="W23" s="97"/>
      <c r="X23" s="99">
        <f t="shared" si="11"/>
        <v>7.6923076923076925</v>
      </c>
      <c r="Y23" s="100">
        <f t="shared" si="11"/>
        <v>0.53406187932331584</v>
      </c>
      <c r="Z23" s="97">
        <f t="shared" si="11"/>
        <v>2.0022246941045605</v>
      </c>
      <c r="AA23" s="98">
        <f t="shared" si="11"/>
        <v>3.2033163745995856</v>
      </c>
    </row>
    <row r="24" spans="1:27">
      <c r="A24" s="74" t="s">
        <v>37</v>
      </c>
      <c r="B24" s="99">
        <f t="shared" ref="B24:M24" si="13">IF(B11=0,"",B11*100/B$17)</f>
        <v>17.647058823529413</v>
      </c>
      <c r="C24" s="100">
        <f t="shared" si="13"/>
        <v>8.8263552158780101</v>
      </c>
      <c r="D24" s="97">
        <f t="shared" si="13"/>
        <v>14.705569026754748</v>
      </c>
      <c r="E24" s="97">
        <f t="shared" si="13"/>
        <v>3.0782725971406442</v>
      </c>
      <c r="F24" s="99">
        <f t="shared" si="13"/>
        <v>18.181818181818183</v>
      </c>
      <c r="G24" s="100">
        <f t="shared" si="13"/>
        <v>2.1589731911564262E-2</v>
      </c>
      <c r="H24" s="97">
        <f t="shared" si="13"/>
        <v>22.186255058026322</v>
      </c>
      <c r="I24" s="97">
        <f t="shared" si="13"/>
        <v>5.5145940998587486</v>
      </c>
      <c r="J24" s="99">
        <f t="shared" si="13"/>
        <v>17.777777777777779</v>
      </c>
      <c r="K24" s="100">
        <f t="shared" si="13"/>
        <v>8.1189860982563242E-2</v>
      </c>
      <c r="L24" s="97">
        <f t="shared" si="13"/>
        <v>18.18026775816492</v>
      </c>
      <c r="M24" s="98">
        <f t="shared" si="13"/>
        <v>4.4735337103641104</v>
      </c>
      <c r="O24" s="74" t="s">
        <v>37</v>
      </c>
      <c r="P24" s="99">
        <f t="shared" si="10"/>
        <v>22.222222222222221</v>
      </c>
      <c r="Q24" s="100">
        <f t="shared" si="10"/>
        <v>7.7585856533224966</v>
      </c>
      <c r="R24" s="97">
        <f t="shared" si="10"/>
        <v>12.355990783410141</v>
      </c>
      <c r="S24" s="97">
        <f t="shared" si="10"/>
        <v>13.559152677857714</v>
      </c>
      <c r="T24" s="99"/>
      <c r="U24" s="100"/>
      <c r="V24" s="97"/>
      <c r="W24" s="97"/>
      <c r="X24" s="99">
        <f t="shared" si="11"/>
        <v>20.512820512820515</v>
      </c>
      <c r="Y24" s="100">
        <f t="shared" si="11"/>
        <v>3.6560803757159173</v>
      </c>
      <c r="Z24" s="97">
        <f t="shared" si="11"/>
        <v>11.929922135706342</v>
      </c>
      <c r="AA24" s="98">
        <f t="shared" si="11"/>
        <v>12.785000942151875</v>
      </c>
    </row>
    <row r="25" spans="1:27">
      <c r="A25" s="74" t="s">
        <v>38</v>
      </c>
      <c r="B25" s="99">
        <f t="shared" ref="B25:M25" si="14">IF(B12=0,"",B12*100/B$17)</f>
        <v>17.647058823529413</v>
      </c>
      <c r="C25" s="100">
        <f t="shared" si="14"/>
        <v>13.744067947818058</v>
      </c>
      <c r="D25" s="97">
        <f t="shared" si="14"/>
        <v>14.450789271012381</v>
      </c>
      <c r="E25" s="97">
        <f t="shared" si="14"/>
        <v>8.9225292670743315</v>
      </c>
      <c r="F25" s="99">
        <f t="shared" si="14"/>
        <v>9.0909090909090917</v>
      </c>
      <c r="G25" s="100">
        <f t="shared" si="14"/>
        <v>2.403740500618928E-2</v>
      </c>
      <c r="H25" s="97">
        <f t="shared" si="14"/>
        <v>26.436249303730165</v>
      </c>
      <c r="I25" s="97">
        <f t="shared" si="14"/>
        <v>47.711779938415731</v>
      </c>
      <c r="J25" s="99">
        <f t="shared" si="14"/>
        <v>15.555555555555555</v>
      </c>
      <c r="K25" s="100">
        <f t="shared" si="14"/>
        <v>0.11690933813134777</v>
      </c>
      <c r="L25" s="97">
        <f t="shared" si="14"/>
        <v>20.017907393195191</v>
      </c>
      <c r="M25" s="98">
        <f t="shared" si="14"/>
        <v>31.136811336341108</v>
      </c>
      <c r="O25" s="74" t="s">
        <v>38</v>
      </c>
      <c r="P25" s="99">
        <f t="shared" si="10"/>
        <v>22.222222222222221</v>
      </c>
      <c r="Q25" s="100">
        <f t="shared" si="10"/>
        <v>13.008970302203387</v>
      </c>
      <c r="R25" s="97">
        <f t="shared" si="10"/>
        <v>25.979262672811064</v>
      </c>
      <c r="S25" s="97">
        <f t="shared" si="10"/>
        <v>8.5331734612310157</v>
      </c>
      <c r="T25" s="99"/>
      <c r="U25" s="100"/>
      <c r="V25" s="97"/>
      <c r="W25" s="97"/>
      <c r="X25" s="99">
        <f t="shared" si="11"/>
        <v>20.512820512820515</v>
      </c>
      <c r="Y25" s="100">
        <f t="shared" si="11"/>
        <v>6.1302205266999055</v>
      </c>
      <c r="Z25" s="97">
        <f t="shared" si="11"/>
        <v>25.083426028921025</v>
      </c>
      <c r="AA25" s="98">
        <f t="shared" si="11"/>
        <v>8.0459770114942533</v>
      </c>
    </row>
    <row r="26" spans="1:27">
      <c r="A26" s="74" t="s">
        <v>39</v>
      </c>
      <c r="B26" s="99">
        <f t="shared" ref="B26:M26" si="15">IF(B13=0,"",B13*100/B$17)</f>
        <v>14.705882352941176</v>
      </c>
      <c r="C26" s="100">
        <f t="shared" si="15"/>
        <v>30.083150497490582</v>
      </c>
      <c r="D26" s="97">
        <f t="shared" si="15"/>
        <v>27.142005853929046</v>
      </c>
      <c r="E26" s="97">
        <f t="shared" si="15"/>
        <v>29.191541585444853</v>
      </c>
      <c r="F26" s="99">
        <f t="shared" si="15"/>
        <v>27.272727272727273</v>
      </c>
      <c r="G26" s="100">
        <f t="shared" si="15"/>
        <v>0.10956788945118863</v>
      </c>
      <c r="H26" s="97">
        <f t="shared" si="15"/>
        <v>34.853624516063689</v>
      </c>
      <c r="I26" s="97">
        <f t="shared" si="15"/>
        <v>32.166616288713307</v>
      </c>
      <c r="J26" s="99">
        <f t="shared" si="15"/>
        <v>17.777777777777779</v>
      </c>
      <c r="K26" s="100">
        <f t="shared" si="15"/>
        <v>0.3124613561099544</v>
      </c>
      <c r="L26" s="97">
        <f t="shared" si="15"/>
        <v>30.723970324891276</v>
      </c>
      <c r="M26" s="98">
        <f t="shared" si="15"/>
        <v>30.895342187202136</v>
      </c>
      <c r="O26" s="74" t="s">
        <v>39</v>
      </c>
      <c r="P26" s="99">
        <f t="shared" si="10"/>
        <v>13.888888888888889</v>
      </c>
      <c r="Q26" s="100">
        <f t="shared" si="10"/>
        <v>19.533776526257732</v>
      </c>
      <c r="R26" s="97">
        <f t="shared" si="10"/>
        <v>3.7730414746543786</v>
      </c>
      <c r="S26" s="97">
        <f t="shared" si="10"/>
        <v>2.0683453237410072</v>
      </c>
      <c r="T26" s="99">
        <f>T13*100/T$17</f>
        <v>33.333333333333336</v>
      </c>
      <c r="U26" s="100">
        <f>U13*100/U$17</f>
        <v>3.1335097000922199</v>
      </c>
      <c r="V26" s="97">
        <f>V13*100/V$17</f>
        <v>8.0645161290322598</v>
      </c>
      <c r="W26" s="97">
        <f>W13*100/W$17</f>
        <v>1.6501650165016502</v>
      </c>
      <c r="X26" s="99">
        <f t="shared" si="11"/>
        <v>15.384615384615385</v>
      </c>
      <c r="Y26" s="100">
        <f t="shared" si="11"/>
        <v>10.86181178746703</v>
      </c>
      <c r="Z26" s="97">
        <f t="shared" si="11"/>
        <v>3.9210233592880983</v>
      </c>
      <c r="AA26" s="98">
        <f t="shared" si="11"/>
        <v>2.0444695684944412</v>
      </c>
    </row>
    <row r="27" spans="1:27">
      <c r="A27" s="74" t="s">
        <v>40</v>
      </c>
      <c r="B27" s="99">
        <f t="shared" ref="B27:M27" si="16">IF(B14=0,"",B14*100/B$17)</f>
        <v>5.882352941176471</v>
      </c>
      <c r="C27" s="100">
        <f t="shared" si="16"/>
        <v>18.795446061930861</v>
      </c>
      <c r="D27" s="97">
        <f t="shared" si="16"/>
        <v>16.831387613730126</v>
      </c>
      <c r="E27" s="97">
        <f t="shared" si="16"/>
        <v>28.10596719128414</v>
      </c>
      <c r="F27" s="99">
        <f t="shared" si="16"/>
        <v>9.0909090909090917</v>
      </c>
      <c r="G27" s="100">
        <f t="shared" si="16"/>
        <v>9.1530421569259654E-2</v>
      </c>
      <c r="H27" s="97">
        <f t="shared" si="16"/>
        <v>1.2850954522646607</v>
      </c>
      <c r="I27" s="97">
        <f t="shared" si="16"/>
        <v>0.16643644164563628</v>
      </c>
      <c r="J27" s="99">
        <f t="shared" si="16"/>
        <v>6.666666666666667</v>
      </c>
      <c r="K27" s="100">
        <f t="shared" si="16"/>
        <v>0.21813865302398813</v>
      </c>
      <c r="L27" s="97">
        <f t="shared" si="16"/>
        <v>9.6103010147522809</v>
      </c>
      <c r="M27" s="98">
        <f t="shared" si="16"/>
        <v>12.105229713414246</v>
      </c>
      <c r="O27" s="74" t="s">
        <v>40</v>
      </c>
      <c r="P27" s="99">
        <f t="shared" si="10"/>
        <v>19.444444444444443</v>
      </c>
      <c r="Q27" s="100">
        <f t="shared" si="10"/>
        <v>57.567857868609757</v>
      </c>
      <c r="R27" s="97">
        <f t="shared" si="10"/>
        <v>49.078341013824897</v>
      </c>
      <c r="S27" s="97">
        <f t="shared" si="10"/>
        <v>68.145483613109519</v>
      </c>
      <c r="T27" s="99"/>
      <c r="U27" s="100"/>
      <c r="V27" s="97"/>
      <c r="W27" s="97"/>
      <c r="X27" s="99">
        <f t="shared" si="11"/>
        <v>17.948717948717949</v>
      </c>
      <c r="Y27" s="100">
        <f t="shared" si="11"/>
        <v>27.12771693579171</v>
      </c>
      <c r="Z27" s="97">
        <f t="shared" si="11"/>
        <v>47.385984427141274</v>
      </c>
      <c r="AA27" s="98">
        <f t="shared" si="11"/>
        <v>64.254757866968149</v>
      </c>
    </row>
    <row r="28" spans="1:27">
      <c r="A28" s="74" t="s">
        <v>41</v>
      </c>
      <c r="B28" s="99">
        <f t="shared" ref="B28:M28" si="17">IF(B15=0,"",B15*100/B$17)</f>
        <v>2.9411764705882355</v>
      </c>
      <c r="C28" s="100">
        <f t="shared" si="17"/>
        <v>24.110846094731684</v>
      </c>
      <c r="D28" s="97">
        <f t="shared" si="17"/>
        <v>6.7675872619066251</v>
      </c>
      <c r="E28" s="97">
        <f t="shared" si="17"/>
        <v>6.0970616658341257</v>
      </c>
      <c r="F28" s="99" t="str">
        <f t="shared" si="17"/>
        <v/>
      </c>
      <c r="G28" s="100" t="str">
        <f t="shared" si="17"/>
        <v/>
      </c>
      <c r="H28" s="97" t="str">
        <f t="shared" si="17"/>
        <v/>
      </c>
      <c r="I28" s="97" t="str">
        <f t="shared" si="17"/>
        <v/>
      </c>
      <c r="J28" s="99">
        <f t="shared" si="17"/>
        <v>2.2222222222222223</v>
      </c>
      <c r="K28" s="100">
        <f t="shared" si="17"/>
        <v>0.16320815606887054</v>
      </c>
      <c r="L28" s="97">
        <f t="shared" si="17"/>
        <v>3.624115289502857</v>
      </c>
      <c r="M28" s="98">
        <f t="shared" si="17"/>
        <v>2.6053250301836437</v>
      </c>
      <c r="O28" s="74" t="s">
        <v>41</v>
      </c>
      <c r="P28" s="99"/>
      <c r="Q28" s="100"/>
      <c r="R28" s="97"/>
      <c r="S28" s="97"/>
      <c r="T28" s="99">
        <f t="shared" ref="T28:W30" si="18">T15*100/T$17</f>
        <v>33.333333333333336</v>
      </c>
      <c r="U28" s="100">
        <f t="shared" si="18"/>
        <v>35.580029890545148</v>
      </c>
      <c r="V28" s="97">
        <f t="shared" si="18"/>
        <v>66.129032258064512</v>
      </c>
      <c r="W28" s="97">
        <f t="shared" si="18"/>
        <v>83.4983498349835</v>
      </c>
      <c r="X28" s="99">
        <f t="shared" si="11"/>
        <v>2.5641025641025643</v>
      </c>
      <c r="Y28" s="100">
        <f t="shared" si="11"/>
        <v>18.81364296608017</v>
      </c>
      <c r="Z28" s="97">
        <f t="shared" si="11"/>
        <v>2.2803114571746383</v>
      </c>
      <c r="AA28" s="98">
        <f t="shared" si="11"/>
        <v>4.7672884869040892</v>
      </c>
    </row>
    <row r="29" spans="1:27" ht="15.75" thickBot="1">
      <c r="A29" s="74" t="s">
        <v>42</v>
      </c>
      <c r="B29" s="99" t="str">
        <f t="shared" ref="B29:M30" si="19">IF(B16=0,"",B16*100/B$17)</f>
        <v/>
      </c>
      <c r="C29" s="100" t="str">
        <f t="shared" si="19"/>
        <v/>
      </c>
      <c r="D29" s="97" t="str">
        <f t="shared" si="19"/>
        <v/>
      </c>
      <c r="E29" s="97" t="str">
        <f t="shared" si="19"/>
        <v/>
      </c>
      <c r="F29" s="99">
        <f t="shared" si="19"/>
        <v>36.363636363636367</v>
      </c>
      <c r="G29" s="100">
        <f t="shared" si="19"/>
        <v>99.753274552061796</v>
      </c>
      <c r="H29" s="97">
        <f t="shared" si="19"/>
        <v>15.238775669915162</v>
      </c>
      <c r="I29" s="97">
        <f t="shared" si="19"/>
        <v>14.440573231366569</v>
      </c>
      <c r="J29" s="99">
        <f t="shared" si="19"/>
        <v>8.8888888888888893</v>
      </c>
      <c r="K29" s="100">
        <f t="shared" si="19"/>
        <v>99.078037028770098</v>
      </c>
      <c r="L29" s="97">
        <f t="shared" si="19"/>
        <v>7.0782484744247256</v>
      </c>
      <c r="M29" s="98">
        <f t="shared" si="19"/>
        <v>8.2699964926233207</v>
      </c>
      <c r="O29" s="74" t="s">
        <v>42</v>
      </c>
      <c r="P29" s="99"/>
      <c r="Q29" s="100"/>
      <c r="R29" s="97"/>
      <c r="S29" s="97"/>
      <c r="T29" s="99">
        <f t="shared" si="18"/>
        <v>33.333333333333336</v>
      </c>
      <c r="U29" s="100">
        <f t="shared" si="18"/>
        <v>61.286460409362633</v>
      </c>
      <c r="V29" s="97">
        <f t="shared" si="18"/>
        <v>25.806451612903228</v>
      </c>
      <c r="W29" s="97">
        <f t="shared" si="18"/>
        <v>14.851485148514852</v>
      </c>
      <c r="X29" s="99">
        <f t="shared" si="11"/>
        <v>2.5641025641025643</v>
      </c>
      <c r="Y29" s="100">
        <f t="shared" si="11"/>
        <v>32.406425411771622</v>
      </c>
      <c r="Z29" s="97">
        <f t="shared" si="11"/>
        <v>0.88987764182424922</v>
      </c>
      <c r="AA29" s="98">
        <f t="shared" si="11"/>
        <v>0.84793668739400796</v>
      </c>
    </row>
    <row r="30" spans="1:27" ht="15.75" thickBot="1">
      <c r="A30" s="81" t="s">
        <v>3</v>
      </c>
      <c r="B30" s="101">
        <f t="shared" si="19"/>
        <v>100</v>
      </c>
      <c r="C30" s="102">
        <f t="shared" si="19"/>
        <v>100</v>
      </c>
      <c r="D30" s="103">
        <f t="shared" si="19"/>
        <v>100</v>
      </c>
      <c r="E30" s="103">
        <f t="shared" si="19"/>
        <v>100</v>
      </c>
      <c r="F30" s="101">
        <f t="shared" si="19"/>
        <v>100</v>
      </c>
      <c r="G30" s="102">
        <f t="shared" si="19"/>
        <v>100</v>
      </c>
      <c r="H30" s="103">
        <f t="shared" si="19"/>
        <v>100</v>
      </c>
      <c r="I30" s="103">
        <f t="shared" si="19"/>
        <v>100</v>
      </c>
      <c r="J30" s="101">
        <f t="shared" si="19"/>
        <v>100</v>
      </c>
      <c r="K30" s="102">
        <f t="shared" si="19"/>
        <v>100</v>
      </c>
      <c r="L30" s="103">
        <f t="shared" si="19"/>
        <v>100</v>
      </c>
      <c r="M30" s="104">
        <f t="shared" si="19"/>
        <v>100</v>
      </c>
      <c r="O30" s="81" t="s">
        <v>3</v>
      </c>
      <c r="P30" s="101">
        <f>P17*100/P$17</f>
        <v>100</v>
      </c>
      <c r="Q30" s="102">
        <f>Q17*100/Q$17</f>
        <v>100</v>
      </c>
      <c r="R30" s="103">
        <f>R17*100/R$17</f>
        <v>100</v>
      </c>
      <c r="S30" s="103">
        <f>S17*100/S$17</f>
        <v>100</v>
      </c>
      <c r="T30" s="101">
        <f t="shared" si="18"/>
        <v>100</v>
      </c>
      <c r="U30" s="102">
        <f t="shared" si="18"/>
        <v>100</v>
      </c>
      <c r="V30" s="103">
        <f t="shared" si="18"/>
        <v>100</v>
      </c>
      <c r="W30" s="103">
        <f t="shared" si="18"/>
        <v>100</v>
      </c>
      <c r="X30" s="101">
        <f t="shared" si="11"/>
        <v>100</v>
      </c>
      <c r="Y30" s="102">
        <f t="shared" si="11"/>
        <v>100</v>
      </c>
      <c r="Z30" s="103">
        <f t="shared" si="11"/>
        <v>100.00000000000001</v>
      </c>
      <c r="AA30" s="104">
        <f t="shared" si="11"/>
        <v>100</v>
      </c>
    </row>
    <row r="31" spans="1:27" ht="15.75" thickBot="1">
      <c r="A31" s="250" t="s">
        <v>46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2"/>
      <c r="O31" s="323" t="s">
        <v>46</v>
      </c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5"/>
    </row>
    <row r="32" spans="1:27">
      <c r="A32" s="74" t="s">
        <v>33</v>
      </c>
      <c r="B32" s="95">
        <f>IF(B7=0,"",B7*100/$J7)</f>
        <v>100</v>
      </c>
      <c r="C32" s="96">
        <f>IF(C7=0,"",C7*100/$K7)</f>
        <v>100</v>
      </c>
      <c r="D32" s="97">
        <f>IF(D7=0,"",D7*100/$L7)</f>
        <v>100</v>
      </c>
      <c r="E32" s="97">
        <f>IF(E7=0,"",E7*100/$M7)</f>
        <v>100</v>
      </c>
      <c r="F32" s="95" t="str">
        <f t="shared" ref="F32" si="20">IF(F7=0,"",F7*100/$J7)</f>
        <v/>
      </c>
      <c r="G32" s="96" t="str">
        <f t="shared" ref="G32" si="21">IF(G7=0,"",G7*100/$K7)</f>
        <v/>
      </c>
      <c r="H32" s="97" t="str">
        <f t="shared" ref="H32" si="22">IF(H7=0,"",H7*100/$L7)</f>
        <v/>
      </c>
      <c r="I32" s="97" t="str">
        <f t="shared" ref="I32" si="23">IF(I7=0,"",I7*100/$M7)</f>
        <v/>
      </c>
      <c r="J32" s="75">
        <f t="shared" ref="J32" si="24">IF(J7=0,"",J7*100/$J7)</f>
        <v>100</v>
      </c>
      <c r="K32" s="76">
        <f t="shared" ref="K32" si="25">IF(K7=0,"",K7*100/$K7)</f>
        <v>100</v>
      </c>
      <c r="L32" s="77">
        <f t="shared" ref="L32" si="26">IF(L7=0,"",L7*100/$L7)</f>
        <v>100</v>
      </c>
      <c r="M32" s="78">
        <f t="shared" ref="M32:M42" si="27">IF(M7=0,"",M7*100/$M7)</f>
        <v>100</v>
      </c>
      <c r="O32" s="74" t="s">
        <v>33</v>
      </c>
      <c r="P32" s="95"/>
      <c r="Q32" s="96"/>
      <c r="R32" s="97"/>
      <c r="S32" s="97"/>
      <c r="T32" s="95"/>
      <c r="U32" s="96"/>
      <c r="V32" s="97"/>
      <c r="W32" s="97"/>
      <c r="X32" s="75"/>
      <c r="Y32" s="76"/>
      <c r="Z32" s="77"/>
      <c r="AA32" s="78"/>
    </row>
    <row r="33" spans="1:27">
      <c r="A33" s="74" t="s">
        <v>34</v>
      </c>
      <c r="B33" s="99" t="str">
        <f t="shared" ref="B33:B42" si="28">IF(B8=0,"",B8*100/$J8)</f>
        <v/>
      </c>
      <c r="C33" s="100" t="str">
        <f t="shared" ref="C33:C42" si="29">IF(C8=0,"",C8*100/$K8)</f>
        <v/>
      </c>
      <c r="D33" s="97" t="str">
        <f t="shared" ref="D33:D42" si="30">IF(D8=0,"",D8*100/$L8)</f>
        <v/>
      </c>
      <c r="E33" s="97" t="str">
        <f t="shared" ref="E33:E42" si="31">IF(E8=0,"",E8*100/$M8)</f>
        <v/>
      </c>
      <c r="F33" s="99" t="str">
        <f t="shared" ref="F33" si="32">IF(F8=0,"",F8*100/$J8)</f>
        <v/>
      </c>
      <c r="G33" s="100" t="str">
        <f t="shared" ref="G33" si="33">IF(G8=0,"",G8*100/$K8)</f>
        <v/>
      </c>
      <c r="H33" s="97" t="str">
        <f t="shared" ref="H33" si="34">IF(H8=0,"",H8*100/$L8)</f>
        <v/>
      </c>
      <c r="I33" s="97" t="str">
        <f t="shared" ref="I33" si="35">IF(I8=0,"",I8*100/$M8)</f>
        <v/>
      </c>
      <c r="J33" s="79" t="str">
        <f t="shared" ref="J33" si="36">IF(J8=0,"",J8*100/$J8)</f>
        <v/>
      </c>
      <c r="K33" s="80" t="str">
        <f t="shared" ref="K33" si="37">IF(K8=0,"",K8*100/$K8)</f>
        <v/>
      </c>
      <c r="L33" s="77" t="str">
        <f t="shared" ref="L33" si="38">IF(L8=0,"",L8*100/$L8)</f>
        <v/>
      </c>
      <c r="M33" s="78" t="str">
        <f t="shared" si="27"/>
        <v/>
      </c>
      <c r="O33" s="74" t="s">
        <v>34</v>
      </c>
      <c r="P33" s="99"/>
      <c r="Q33" s="100"/>
      <c r="R33" s="97"/>
      <c r="S33" s="97"/>
      <c r="T33" s="99"/>
      <c r="U33" s="100"/>
      <c r="V33" s="97"/>
      <c r="W33" s="97"/>
      <c r="X33" s="79"/>
      <c r="Y33" s="80"/>
      <c r="Z33" s="77"/>
      <c r="AA33" s="78"/>
    </row>
    <row r="34" spans="1:27">
      <c r="A34" s="74" t="s">
        <v>35</v>
      </c>
      <c r="B34" s="99">
        <f t="shared" si="28"/>
        <v>100</v>
      </c>
      <c r="C34" s="100">
        <f t="shared" si="29"/>
        <v>100</v>
      </c>
      <c r="D34" s="97">
        <f t="shared" si="30"/>
        <v>100</v>
      </c>
      <c r="E34" s="97">
        <f t="shared" si="31"/>
        <v>100</v>
      </c>
      <c r="F34" s="99" t="str">
        <f t="shared" ref="F34" si="39">IF(F9=0,"",F9*100/$J9)</f>
        <v/>
      </c>
      <c r="G34" s="100" t="str">
        <f t="shared" ref="G34" si="40">IF(G9=0,"",G9*100/$K9)</f>
        <v/>
      </c>
      <c r="H34" s="97" t="str">
        <f t="shared" ref="H34" si="41">IF(H9=0,"",H9*100/$L9)</f>
        <v/>
      </c>
      <c r="I34" s="97" t="str">
        <f t="shared" ref="I34" si="42">IF(I9=0,"",I9*100/$M9)</f>
        <v/>
      </c>
      <c r="J34" s="79">
        <f t="shared" ref="J34" si="43">IF(J9=0,"",J9*100/$J9)</f>
        <v>100</v>
      </c>
      <c r="K34" s="80">
        <f t="shared" ref="K34" si="44">IF(K9=0,"",K9*100/$K9)</f>
        <v>100</v>
      </c>
      <c r="L34" s="77">
        <f t="shared" ref="L34" si="45">IF(L9=0,"",L9*100/$L9)</f>
        <v>100</v>
      </c>
      <c r="M34" s="78">
        <f t="shared" si="27"/>
        <v>100</v>
      </c>
      <c r="O34" s="74" t="s">
        <v>35</v>
      </c>
      <c r="P34" s="99">
        <f t="shared" ref="P34:P39" si="46">P9*100/$X9</f>
        <v>100</v>
      </c>
      <c r="Q34" s="100">
        <f t="shared" ref="Q34:Q39" si="47">Q9*100/$Y9</f>
        <v>100</v>
      </c>
      <c r="R34" s="97">
        <f t="shared" ref="R34:R39" si="48">R9*100/$Z9</f>
        <v>99.999999999999986</v>
      </c>
      <c r="S34" s="97">
        <f t="shared" ref="S34:S39" si="49">S9*100/$AA9</f>
        <v>100</v>
      </c>
      <c r="T34" s="99"/>
      <c r="U34" s="100"/>
      <c r="V34" s="97"/>
      <c r="W34" s="97"/>
      <c r="X34" s="79">
        <f t="shared" ref="X34:X42" si="50">X9*100/$X9</f>
        <v>100</v>
      </c>
      <c r="Y34" s="80">
        <f t="shared" ref="Y34:Y42" si="51">Y9*100/$Y9</f>
        <v>100</v>
      </c>
      <c r="Z34" s="77">
        <f t="shared" ref="Z34:Z42" si="52">Z9*100/$Z9</f>
        <v>99.999999999999986</v>
      </c>
      <c r="AA34" s="78">
        <f t="shared" ref="AA34:AA42" si="53">AA9*100/$AA9</f>
        <v>100</v>
      </c>
    </row>
    <row r="35" spans="1:27">
      <c r="A35" s="74" t="s">
        <v>36</v>
      </c>
      <c r="B35" s="99">
        <f t="shared" si="28"/>
        <v>100</v>
      </c>
      <c r="C35" s="100">
        <f t="shared" si="29"/>
        <v>100</v>
      </c>
      <c r="D35" s="97">
        <f t="shared" si="30"/>
        <v>100</v>
      </c>
      <c r="E35" s="97">
        <f t="shared" si="31"/>
        <v>100</v>
      </c>
      <c r="F35" s="99" t="str">
        <f t="shared" ref="F35" si="54">IF(F10=0,"",F10*100/$J10)</f>
        <v/>
      </c>
      <c r="G35" s="100" t="str">
        <f t="shared" ref="G35" si="55">IF(G10=0,"",G10*100/$K10)</f>
        <v/>
      </c>
      <c r="H35" s="97" t="str">
        <f t="shared" ref="H35" si="56">IF(H10=0,"",H10*100/$L10)</f>
        <v/>
      </c>
      <c r="I35" s="97" t="str">
        <f t="shared" ref="I35" si="57">IF(I10=0,"",I10*100/$M10)</f>
        <v/>
      </c>
      <c r="J35" s="79">
        <f t="shared" ref="J35" si="58">IF(J10=0,"",J10*100/$J10)</f>
        <v>100</v>
      </c>
      <c r="K35" s="80">
        <f t="shared" ref="K35" si="59">IF(K10=0,"",K10*100/$K10)</f>
        <v>100</v>
      </c>
      <c r="L35" s="77">
        <f t="shared" ref="L35" si="60">IF(L10=0,"",L10*100/$L10)</f>
        <v>100</v>
      </c>
      <c r="M35" s="78">
        <f t="shared" si="27"/>
        <v>100</v>
      </c>
      <c r="O35" s="74" t="s">
        <v>36</v>
      </c>
      <c r="P35" s="99">
        <f t="shared" si="46"/>
        <v>100</v>
      </c>
      <c r="Q35" s="100">
        <f t="shared" si="47"/>
        <v>100</v>
      </c>
      <c r="R35" s="97">
        <f t="shared" si="48"/>
        <v>100</v>
      </c>
      <c r="S35" s="97">
        <f t="shared" si="49"/>
        <v>100</v>
      </c>
      <c r="T35" s="99"/>
      <c r="U35" s="100"/>
      <c r="V35" s="97"/>
      <c r="W35" s="97"/>
      <c r="X35" s="79">
        <f t="shared" si="50"/>
        <v>100</v>
      </c>
      <c r="Y35" s="80">
        <f t="shared" si="51"/>
        <v>100</v>
      </c>
      <c r="Z35" s="77">
        <f t="shared" si="52"/>
        <v>100</v>
      </c>
      <c r="AA35" s="78">
        <f t="shared" si="53"/>
        <v>100</v>
      </c>
    </row>
    <row r="36" spans="1:27">
      <c r="A36" s="74" t="s">
        <v>37</v>
      </c>
      <c r="B36" s="99">
        <f t="shared" si="28"/>
        <v>75</v>
      </c>
      <c r="C36" s="100">
        <f t="shared" si="29"/>
        <v>73.588340822158159</v>
      </c>
      <c r="D36" s="97">
        <f t="shared" si="30"/>
        <v>43.316135084427764</v>
      </c>
      <c r="E36" s="97">
        <f t="shared" si="31"/>
        <v>29.40340909090909</v>
      </c>
      <c r="F36" s="99">
        <f t="shared" ref="F36" si="61">IF(F11=0,"",F11*100/$J11)</f>
        <v>25</v>
      </c>
      <c r="G36" s="100">
        <f t="shared" ref="G36" si="62">IF(G11=0,"",G11*100/$K11)</f>
        <v>26.411659177841848</v>
      </c>
      <c r="H36" s="97">
        <f t="shared" ref="H36" si="63">IF(H11=0,"",H11*100/$L11)</f>
        <v>56.683864915572229</v>
      </c>
      <c r="I36" s="97">
        <f t="shared" ref="I36" si="64">IF(I11=0,"",I11*100/$M11)</f>
        <v>70.596590909090907</v>
      </c>
      <c r="J36" s="79">
        <f t="shared" ref="J36" si="65">IF(J11=0,"",J11*100/$J11)</f>
        <v>100</v>
      </c>
      <c r="K36" s="80">
        <f t="shared" ref="K36" si="66">IF(K11=0,"",K11*100/$K11)</f>
        <v>100</v>
      </c>
      <c r="L36" s="77">
        <f t="shared" ref="L36" si="67">IF(L11=0,"",L11*100/$L11)</f>
        <v>100</v>
      </c>
      <c r="M36" s="78">
        <f t="shared" si="27"/>
        <v>100</v>
      </c>
      <c r="O36" s="74" t="s">
        <v>37</v>
      </c>
      <c r="P36" s="99">
        <f t="shared" si="46"/>
        <v>100</v>
      </c>
      <c r="Q36" s="100">
        <f t="shared" si="47"/>
        <v>100</v>
      </c>
      <c r="R36" s="97">
        <f t="shared" si="48"/>
        <v>100</v>
      </c>
      <c r="S36" s="97">
        <f t="shared" si="49"/>
        <v>100</v>
      </c>
      <c r="T36" s="99"/>
      <c r="U36" s="100"/>
      <c r="V36" s="97"/>
      <c r="W36" s="97"/>
      <c r="X36" s="79">
        <f t="shared" si="50"/>
        <v>100</v>
      </c>
      <c r="Y36" s="80">
        <f t="shared" si="51"/>
        <v>100</v>
      </c>
      <c r="Z36" s="77">
        <f t="shared" si="52"/>
        <v>100</v>
      </c>
      <c r="AA36" s="78">
        <f t="shared" si="53"/>
        <v>100</v>
      </c>
    </row>
    <row r="37" spans="1:27">
      <c r="A37" s="74" t="s">
        <v>38</v>
      </c>
      <c r="B37" s="99">
        <f t="shared" si="28"/>
        <v>85.714285714285708</v>
      </c>
      <c r="C37" s="100">
        <f t="shared" si="29"/>
        <v>79.578454244923876</v>
      </c>
      <c r="D37" s="97">
        <f t="shared" si="30"/>
        <v>38.658146964856222</v>
      </c>
      <c r="E37" s="97">
        <f t="shared" si="31"/>
        <v>12.244897959183673</v>
      </c>
      <c r="F37" s="99">
        <f t="shared" ref="F37" si="68">IF(F12=0,"",F12*100/$J12)</f>
        <v>14.285714285714286</v>
      </c>
      <c r="G37" s="100">
        <f t="shared" ref="G37" si="69">IF(G12=0,"",G12*100/$K12)</f>
        <v>20.421545755076135</v>
      </c>
      <c r="H37" s="97">
        <f t="shared" ref="H37" si="70">IF(H12=0,"",H12*100/$L12)</f>
        <v>61.341853035143764</v>
      </c>
      <c r="I37" s="97">
        <f t="shared" ref="I37" si="71">IF(I12=0,"",I12*100/$M12)</f>
        <v>87.755102040816325</v>
      </c>
      <c r="J37" s="79">
        <f t="shared" ref="J37" si="72">IF(J12=0,"",J12*100/$J12)</f>
        <v>100</v>
      </c>
      <c r="K37" s="80">
        <f t="shared" ref="K37" si="73">IF(K12=0,"",K12*100/$K12)</f>
        <v>100</v>
      </c>
      <c r="L37" s="77">
        <f t="shared" ref="L37" si="74">IF(L12=0,"",L12*100/$L12)</f>
        <v>100</v>
      </c>
      <c r="M37" s="78">
        <f t="shared" si="27"/>
        <v>100</v>
      </c>
      <c r="O37" s="74" t="s">
        <v>38</v>
      </c>
      <c r="P37" s="99">
        <f t="shared" si="46"/>
        <v>100</v>
      </c>
      <c r="Q37" s="100">
        <f t="shared" si="47"/>
        <v>100</v>
      </c>
      <c r="R37" s="97">
        <f t="shared" si="48"/>
        <v>100</v>
      </c>
      <c r="S37" s="97">
        <f t="shared" si="49"/>
        <v>100</v>
      </c>
      <c r="T37" s="99"/>
      <c r="U37" s="100"/>
      <c r="V37" s="97"/>
      <c r="W37" s="97"/>
      <c r="X37" s="79">
        <f t="shared" si="50"/>
        <v>100</v>
      </c>
      <c r="Y37" s="80">
        <f t="shared" si="51"/>
        <v>100</v>
      </c>
      <c r="Z37" s="77">
        <f t="shared" si="52"/>
        <v>100</v>
      </c>
      <c r="AA37" s="78">
        <f t="shared" si="53"/>
        <v>100</v>
      </c>
    </row>
    <row r="38" spans="1:27">
      <c r="A38" s="74" t="s">
        <v>39</v>
      </c>
      <c r="B38" s="99">
        <f t="shared" si="28"/>
        <v>62.5</v>
      </c>
      <c r="C38" s="100">
        <f t="shared" si="29"/>
        <v>65.171303931478434</v>
      </c>
      <c r="D38" s="97">
        <f t="shared" si="30"/>
        <v>47.307799056341942</v>
      </c>
      <c r="E38" s="97">
        <f t="shared" si="31"/>
        <v>40.37433155080214</v>
      </c>
      <c r="F38" s="99">
        <f t="shared" ref="F38" si="75">IF(F13=0,"",F13*100/$J13)</f>
        <v>37.5</v>
      </c>
      <c r="G38" s="100">
        <f t="shared" ref="G38" si="76">IF(G13=0,"",G13*100/$K13)</f>
        <v>34.828696068521566</v>
      </c>
      <c r="H38" s="97">
        <f t="shared" ref="H38" si="77">IF(H13=0,"",H13*100/$L13)</f>
        <v>52.692200943658058</v>
      </c>
      <c r="I38" s="97">
        <f t="shared" ref="I38" si="78">IF(I13=0,"",I13*100/$M13)</f>
        <v>59.62566844919786</v>
      </c>
      <c r="J38" s="79">
        <f t="shared" ref="J38" si="79">IF(J13=0,"",J13*100/$J13)</f>
        <v>100</v>
      </c>
      <c r="K38" s="80">
        <f t="shared" ref="K38" si="80">IF(K13=0,"",K13*100/$K13)</f>
        <v>100</v>
      </c>
      <c r="L38" s="77">
        <f t="shared" ref="L38" si="81">IF(L13=0,"",L13*100/$L13)</f>
        <v>100</v>
      </c>
      <c r="M38" s="78">
        <f t="shared" si="27"/>
        <v>100</v>
      </c>
      <c r="O38" s="74" t="s">
        <v>39</v>
      </c>
      <c r="P38" s="99">
        <f t="shared" si="46"/>
        <v>83.333333333333329</v>
      </c>
      <c r="Q38" s="100">
        <f t="shared" si="47"/>
        <v>84.7455919395466</v>
      </c>
      <c r="R38" s="97">
        <f t="shared" si="48"/>
        <v>92.907801418439718</v>
      </c>
      <c r="S38" s="97">
        <f t="shared" si="49"/>
        <v>95.391705069124427</v>
      </c>
      <c r="T38" s="99">
        <f>T13*100/$X13</f>
        <v>16.666666666666668</v>
      </c>
      <c r="U38" s="100">
        <f>U13*100/$Y13</f>
        <v>15.2544080604534</v>
      </c>
      <c r="V38" s="97">
        <f>V13*100/$Z13</f>
        <v>7.0921985815602842</v>
      </c>
      <c r="W38" s="97">
        <f>W13*100/$AA13</f>
        <v>4.6082949308755756</v>
      </c>
      <c r="X38" s="79">
        <f t="shared" si="50"/>
        <v>100</v>
      </c>
      <c r="Y38" s="80">
        <f t="shared" si="51"/>
        <v>100</v>
      </c>
      <c r="Z38" s="77">
        <f t="shared" si="52"/>
        <v>100</v>
      </c>
      <c r="AA38" s="78">
        <f t="shared" si="53"/>
        <v>100</v>
      </c>
    </row>
    <row r="39" spans="1:27">
      <c r="A39" s="74" t="s">
        <v>40</v>
      </c>
      <c r="B39" s="99">
        <f t="shared" si="28"/>
        <v>66.666666666666671</v>
      </c>
      <c r="C39" s="100">
        <f t="shared" si="29"/>
        <v>58.324284162999369</v>
      </c>
      <c r="D39" s="97">
        <f t="shared" si="30"/>
        <v>93.788819875776397</v>
      </c>
      <c r="E39" s="97">
        <f t="shared" si="31"/>
        <v>99.212598425196845</v>
      </c>
      <c r="F39" s="99">
        <f t="shared" ref="F39" si="82">IF(F14=0,"",F14*100/$J14)</f>
        <v>33.333333333333336</v>
      </c>
      <c r="G39" s="100">
        <f t="shared" ref="G39" si="83">IF(G14=0,"",G14*100/$K14)</f>
        <v>41.675715837000624</v>
      </c>
      <c r="H39" s="97">
        <f t="shared" ref="H39" si="84">IF(H14=0,"",H14*100/$L14)</f>
        <v>6.2111801242236027</v>
      </c>
      <c r="I39" s="97">
        <f t="shared" ref="I39" si="85">IF(I14=0,"",I14*100/$M14)</f>
        <v>0.78740157480314965</v>
      </c>
      <c r="J39" s="79">
        <f t="shared" ref="J39" si="86">IF(J14=0,"",J14*100/$J14)</f>
        <v>100</v>
      </c>
      <c r="K39" s="80">
        <f t="shared" ref="K39" si="87">IF(K14=0,"",K14*100/$K14)</f>
        <v>100</v>
      </c>
      <c r="L39" s="77">
        <f t="shared" ref="L39" si="88">IF(L14=0,"",L14*100/$L14)</f>
        <v>100</v>
      </c>
      <c r="M39" s="78">
        <f t="shared" si="27"/>
        <v>100</v>
      </c>
      <c r="O39" s="74" t="s">
        <v>40</v>
      </c>
      <c r="P39" s="99">
        <f t="shared" si="46"/>
        <v>100</v>
      </c>
      <c r="Q39" s="100">
        <f t="shared" si="47"/>
        <v>100</v>
      </c>
      <c r="R39" s="97">
        <f t="shared" si="48"/>
        <v>100</v>
      </c>
      <c r="S39" s="97">
        <f t="shared" si="49"/>
        <v>100</v>
      </c>
      <c r="T39" s="99"/>
      <c r="U39" s="100"/>
      <c r="V39" s="97"/>
      <c r="W39" s="97"/>
      <c r="X39" s="79">
        <f t="shared" si="50"/>
        <v>100</v>
      </c>
      <c r="Y39" s="80">
        <f t="shared" si="51"/>
        <v>100</v>
      </c>
      <c r="Z39" s="77">
        <f t="shared" si="52"/>
        <v>100</v>
      </c>
      <c r="AA39" s="78">
        <f t="shared" si="53"/>
        <v>100</v>
      </c>
    </row>
    <row r="40" spans="1:27">
      <c r="A40" s="74" t="s">
        <v>41</v>
      </c>
      <c r="B40" s="99">
        <f t="shared" si="28"/>
        <v>100</v>
      </c>
      <c r="C40" s="100">
        <f t="shared" si="29"/>
        <v>100</v>
      </c>
      <c r="D40" s="97">
        <f t="shared" si="30"/>
        <v>100</v>
      </c>
      <c r="E40" s="97">
        <f t="shared" si="31"/>
        <v>100</v>
      </c>
      <c r="F40" s="99" t="str">
        <f t="shared" ref="F40" si="89">IF(F15=0,"",F15*100/$J15)</f>
        <v/>
      </c>
      <c r="G40" s="100" t="str">
        <f t="shared" ref="G40" si="90">IF(G15=0,"",G15*100/$K15)</f>
        <v/>
      </c>
      <c r="H40" s="97" t="str">
        <f t="shared" ref="H40" si="91">IF(H15=0,"",H15*100/$L15)</f>
        <v/>
      </c>
      <c r="I40" s="97" t="str">
        <f t="shared" ref="I40" si="92">IF(I15=0,"",I15*100/$M15)</f>
        <v/>
      </c>
      <c r="J40" s="79">
        <f t="shared" ref="J40" si="93">IF(J15=0,"",J15*100/$J15)</f>
        <v>100</v>
      </c>
      <c r="K40" s="80">
        <f t="shared" ref="K40" si="94">IF(K15=0,"",K15*100/$K15)</f>
        <v>100</v>
      </c>
      <c r="L40" s="77">
        <f t="shared" ref="L40" si="95">IF(L15=0,"",L15*100/$L15)</f>
        <v>100</v>
      </c>
      <c r="M40" s="78">
        <f t="shared" si="27"/>
        <v>100</v>
      </c>
      <c r="O40" s="74" t="s">
        <v>41</v>
      </c>
      <c r="P40" s="99"/>
      <c r="Q40" s="100"/>
      <c r="R40" s="97"/>
      <c r="S40" s="97"/>
      <c r="T40" s="99">
        <f>T15*100/$X15</f>
        <v>100</v>
      </c>
      <c r="U40" s="100">
        <f>U15*100/$Y15</f>
        <v>100</v>
      </c>
      <c r="V40" s="97">
        <f>V15*100/$Z15</f>
        <v>100</v>
      </c>
      <c r="W40" s="97">
        <f>W15*100/$AA15</f>
        <v>100</v>
      </c>
      <c r="X40" s="79">
        <f t="shared" si="50"/>
        <v>100</v>
      </c>
      <c r="Y40" s="80">
        <f t="shared" si="51"/>
        <v>100</v>
      </c>
      <c r="Z40" s="77">
        <f t="shared" si="52"/>
        <v>100</v>
      </c>
      <c r="AA40" s="78">
        <f t="shared" si="53"/>
        <v>100</v>
      </c>
    </row>
    <row r="41" spans="1:27" ht="15.75" thickBot="1">
      <c r="A41" s="74" t="s">
        <v>42</v>
      </c>
      <c r="B41" s="99" t="str">
        <f t="shared" si="28"/>
        <v/>
      </c>
      <c r="C41" s="100" t="str">
        <f t="shared" si="29"/>
        <v/>
      </c>
      <c r="D41" s="97" t="str">
        <f t="shared" si="30"/>
        <v/>
      </c>
      <c r="E41" s="97" t="str">
        <f t="shared" si="31"/>
        <v/>
      </c>
      <c r="F41" s="99">
        <f t="shared" ref="F41" si="96">IF(F16=0,"",F16*100/$J16)</f>
        <v>100</v>
      </c>
      <c r="G41" s="100">
        <f t="shared" ref="G41" si="97">IF(G16=0,"",G16*100/$K16)</f>
        <v>100</v>
      </c>
      <c r="H41" s="97">
        <f t="shared" ref="H41" si="98">IF(H16=0,"",H16*100/$L16)</f>
        <v>100</v>
      </c>
      <c r="I41" s="97">
        <f t="shared" ref="I41" si="99">IF(I16=0,"",I16*100/$M16)</f>
        <v>100</v>
      </c>
      <c r="J41" s="79">
        <f t="shared" ref="J41" si="100">IF(J16=0,"",J16*100/$J16)</f>
        <v>100</v>
      </c>
      <c r="K41" s="80">
        <f t="shared" ref="K41" si="101">IF(K16=0,"",K16*100/$K16)</f>
        <v>100</v>
      </c>
      <c r="L41" s="77">
        <f t="shared" ref="L41" si="102">IF(L16=0,"",L16*100/$L16)</f>
        <v>100</v>
      </c>
      <c r="M41" s="78">
        <f t="shared" si="27"/>
        <v>100</v>
      </c>
      <c r="O41" s="74" t="s">
        <v>42</v>
      </c>
      <c r="P41" s="99"/>
      <c r="Q41" s="100"/>
      <c r="R41" s="97"/>
      <c r="S41" s="97"/>
      <c r="T41" s="99">
        <f>T16*100/$X16</f>
        <v>100</v>
      </c>
      <c r="U41" s="100">
        <f>U16*100/$Y16</f>
        <v>100</v>
      </c>
      <c r="V41" s="97">
        <f>V16*100/$Z16</f>
        <v>100</v>
      </c>
      <c r="W41" s="97">
        <f>W16*100/$AA16</f>
        <v>100</v>
      </c>
      <c r="X41" s="79">
        <f t="shared" si="50"/>
        <v>100</v>
      </c>
      <c r="Y41" s="80">
        <f t="shared" si="51"/>
        <v>100</v>
      </c>
      <c r="Z41" s="77">
        <f t="shared" si="52"/>
        <v>100</v>
      </c>
      <c r="AA41" s="78">
        <f t="shared" si="53"/>
        <v>100</v>
      </c>
    </row>
    <row r="42" spans="1:27" ht="15.75" thickBot="1">
      <c r="A42" s="81" t="s">
        <v>3</v>
      </c>
      <c r="B42" s="101">
        <f t="shared" si="28"/>
        <v>75.555555555555557</v>
      </c>
      <c r="C42" s="102">
        <f t="shared" si="29"/>
        <v>0.67690762666571103</v>
      </c>
      <c r="D42" s="103">
        <f t="shared" si="30"/>
        <v>53.551068486434836</v>
      </c>
      <c r="E42" s="103">
        <f t="shared" si="31"/>
        <v>42.730829586044784</v>
      </c>
      <c r="F42" s="101">
        <f t="shared" ref="F42" si="103">IF(F17=0,"",F17*100/$J17)</f>
        <v>24.444444444444443</v>
      </c>
      <c r="G42" s="102">
        <f t="shared" ref="G42" si="104">IF(G17=0,"",G17*100/$K17)</f>
        <v>99.323092373334276</v>
      </c>
      <c r="H42" s="103">
        <f t="shared" ref="H42" si="105">IF(H17=0,"",H17*100/$L17)</f>
        <v>46.448931513565171</v>
      </c>
      <c r="I42" s="103">
        <f t="shared" ref="I42" si="106">IF(I17=0,"",I17*100/$M17)</f>
        <v>57.269170413955216</v>
      </c>
      <c r="J42" s="82">
        <f t="shared" ref="J42" si="107">IF(J17=0,"",J17*100/$J17)</f>
        <v>100</v>
      </c>
      <c r="K42" s="83">
        <f t="shared" ref="K42" si="108">IF(K17=0,"",K17*100/$K17)</f>
        <v>100</v>
      </c>
      <c r="L42" s="84">
        <f t="shared" ref="L42" si="109">IF(L17=0,"",L17*100/$L17)</f>
        <v>100</v>
      </c>
      <c r="M42" s="85">
        <f t="shared" si="27"/>
        <v>100</v>
      </c>
      <c r="O42" s="81" t="s">
        <v>3</v>
      </c>
      <c r="P42" s="101">
        <f>P17*100/$X17</f>
        <v>92.307692307692307</v>
      </c>
      <c r="Q42" s="102">
        <f>Q17*100/$Y17</f>
        <v>47.123026529329557</v>
      </c>
      <c r="R42" s="103">
        <f>R17*100/$Z17</f>
        <v>96.551724137931018</v>
      </c>
      <c r="S42" s="103">
        <f>S17*100/$AA17</f>
        <v>94.290559638213679</v>
      </c>
      <c r="T42" s="101">
        <f>T17*100/$X17</f>
        <v>7.6923076923076925</v>
      </c>
      <c r="U42" s="102">
        <f>U17*100/$Y17</f>
        <v>52.87697347067045</v>
      </c>
      <c r="V42" s="103">
        <f>V17*100/$Z17</f>
        <v>3.4482758620689653</v>
      </c>
      <c r="W42" s="103">
        <f>W17*100/$AA17</f>
        <v>5.7094403617863199</v>
      </c>
      <c r="X42" s="82">
        <f t="shared" si="50"/>
        <v>100</v>
      </c>
      <c r="Y42" s="83">
        <f t="shared" si="51"/>
        <v>100</v>
      </c>
      <c r="Z42" s="84">
        <f t="shared" si="52"/>
        <v>100.00000000000001</v>
      </c>
      <c r="AA42" s="85">
        <f t="shared" si="53"/>
        <v>100</v>
      </c>
    </row>
    <row r="43" spans="1:27" ht="15.75" thickBot="1">
      <c r="A43" s="250" t="s">
        <v>47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2"/>
      <c r="O43" s="323" t="s">
        <v>74</v>
      </c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5"/>
    </row>
    <row r="44" spans="1:27">
      <c r="A44" s="74" t="s">
        <v>33</v>
      </c>
      <c r="B44" s="95">
        <f>IF(B7=0,"",B7*100/$J$17)</f>
        <v>13.333333333333334</v>
      </c>
      <c r="C44" s="96">
        <f>IF(C7=0,"",C7*100/$K$17)</f>
        <v>2.7144615021943131E-3</v>
      </c>
      <c r="D44" s="97">
        <f>IF(D7=0,"",D7*100/$L$17)</f>
        <v>2.6131562590902231</v>
      </c>
      <c r="E44" s="97">
        <f>IF(E7=0,"",E7*100/$M$17)</f>
        <v>4.7846405072751441</v>
      </c>
      <c r="F44" s="95" t="str">
        <f t="shared" ref="F44" si="110">IF(F7=0,"",F7*100/$J$17)</f>
        <v/>
      </c>
      <c r="G44" s="96" t="str">
        <f t="shared" ref="G44" si="111">IF(G7=0,"",G7*100/$K$17)</f>
        <v/>
      </c>
      <c r="H44" s="97" t="str">
        <f t="shared" ref="H44" si="112">IF(H7=0,"",H7*100/$L$17)</f>
        <v/>
      </c>
      <c r="I44" s="97" t="str">
        <f t="shared" ref="I44" si="113">IF(I7=0,"",I7*100/$M$17)</f>
        <v/>
      </c>
      <c r="J44" s="95">
        <f t="shared" ref="J44" si="114">IF(J7=0,"",J7*100/$J$17)</f>
        <v>13.333333333333334</v>
      </c>
      <c r="K44" s="96">
        <f t="shared" ref="K44" si="115">IF(K7=0,"",K7*100/$K$17)</f>
        <v>2.7144615021943131E-3</v>
      </c>
      <c r="L44" s="97">
        <f t="shared" ref="L44" si="116">IF(L7=0,"",L7*100/$L$17)</f>
        <v>2.6131562590902231</v>
      </c>
      <c r="M44" s="98">
        <f t="shared" ref="M44:M54" si="117">IF(M7=0,"",M7*100/$M$17)</f>
        <v>4.7846405072751441</v>
      </c>
      <c r="O44" s="74" t="s">
        <v>33</v>
      </c>
      <c r="P44" s="95"/>
      <c r="Q44" s="96"/>
      <c r="R44" s="97"/>
      <c r="S44" s="97"/>
      <c r="T44" s="95"/>
      <c r="U44" s="96"/>
      <c r="V44" s="97"/>
      <c r="W44" s="97"/>
      <c r="X44" s="95"/>
      <c r="Y44" s="96"/>
      <c r="Z44" s="97"/>
      <c r="AA44" s="98"/>
    </row>
    <row r="45" spans="1:27">
      <c r="A45" s="74" t="s">
        <v>34</v>
      </c>
      <c r="B45" s="99" t="str">
        <f t="shared" ref="B45:B54" si="118">IF(B8=0,"",B8*100/$J$17)</f>
        <v/>
      </c>
      <c r="C45" s="100" t="str">
        <f t="shared" ref="C45:C54" si="119">IF(C8=0,"",C8*100/$K$17)</f>
        <v/>
      </c>
      <c r="D45" s="97" t="str">
        <f t="shared" ref="D45:D54" si="120">IF(D8=0,"",D8*100/$L$17)</f>
        <v/>
      </c>
      <c r="E45" s="97" t="str">
        <f t="shared" ref="E45:E54" si="121">IF(E8=0,"",E8*100/$M$17)</f>
        <v/>
      </c>
      <c r="F45" s="99" t="str">
        <f t="shared" ref="F45" si="122">IF(F8=0,"",F8*100/$J$17)</f>
        <v/>
      </c>
      <c r="G45" s="100" t="str">
        <f t="shared" ref="G45" si="123">IF(G8=0,"",G8*100/$K$17)</f>
        <v/>
      </c>
      <c r="H45" s="97" t="str">
        <f t="shared" ref="H45" si="124">IF(H8=0,"",H8*100/$L$17)</f>
        <v/>
      </c>
      <c r="I45" s="97" t="str">
        <f t="shared" ref="I45" si="125">IF(I8=0,"",I8*100/$M$17)</f>
        <v/>
      </c>
      <c r="J45" s="99" t="str">
        <f t="shared" ref="J45" si="126">IF(J8=0,"",J8*100/$J$17)</f>
        <v/>
      </c>
      <c r="K45" s="100" t="str">
        <f t="shared" ref="K45" si="127">IF(K8=0,"",K8*100/$K$17)</f>
        <v/>
      </c>
      <c r="L45" s="97" t="str">
        <f t="shared" ref="L45" si="128">IF(L8=0,"",L8*100/$L$17)</f>
        <v/>
      </c>
      <c r="M45" s="98" t="str">
        <f t="shared" si="117"/>
        <v/>
      </c>
      <c r="O45" s="74" t="s">
        <v>34</v>
      </c>
      <c r="P45" s="99"/>
      <c r="Q45" s="100"/>
      <c r="R45" s="97"/>
      <c r="S45" s="97"/>
      <c r="T45" s="99"/>
      <c r="U45" s="100"/>
      <c r="V45" s="97"/>
      <c r="W45" s="97"/>
      <c r="X45" s="99"/>
      <c r="Y45" s="100"/>
      <c r="Z45" s="97"/>
      <c r="AA45" s="98"/>
    </row>
    <row r="46" spans="1:27">
      <c r="A46" s="74" t="s">
        <v>35</v>
      </c>
      <c r="B46" s="99">
        <f t="shared" si="118"/>
        <v>6.666666666666667</v>
      </c>
      <c r="C46" s="100">
        <f t="shared" si="119"/>
        <v>4.9687494087154657E-3</v>
      </c>
      <c r="D46" s="97">
        <f t="shared" si="120"/>
        <v>0.69488331969559236</v>
      </c>
      <c r="E46" s="97">
        <f t="shared" si="121"/>
        <v>0.76629456266110374</v>
      </c>
      <c r="F46" s="99" t="str">
        <f t="shared" ref="F46" si="129">IF(F9=0,"",F9*100/$J$17)</f>
        <v/>
      </c>
      <c r="G46" s="100" t="str">
        <f t="shared" ref="G46" si="130">IF(G9=0,"",G9*100/$K$17)</f>
        <v/>
      </c>
      <c r="H46" s="97" t="str">
        <f t="shared" ref="H46" si="131">IF(H9=0,"",H9*100/$L$17)</f>
        <v/>
      </c>
      <c r="I46" s="97" t="str">
        <f t="shared" ref="I46" si="132">IF(I9=0,"",I9*100/$M$17)</f>
        <v/>
      </c>
      <c r="J46" s="99">
        <f t="shared" ref="J46" si="133">IF(J9=0,"",J9*100/$J$17)</f>
        <v>6.666666666666667</v>
      </c>
      <c r="K46" s="100">
        <f t="shared" ref="K46" si="134">IF(K9=0,"",K9*100/$K$17)</f>
        <v>4.9687494087154657E-3</v>
      </c>
      <c r="L46" s="97">
        <f t="shared" ref="L46" si="135">IF(L9=0,"",L9*100/$L$17)</f>
        <v>0.69488331969559236</v>
      </c>
      <c r="M46" s="98">
        <f t="shared" si="117"/>
        <v>0.76629456266110374</v>
      </c>
      <c r="O46" s="74" t="s">
        <v>35</v>
      </c>
      <c r="P46" s="99">
        <f t="shared" ref="P46:P51" si="136">P9*100/$X$17</f>
        <v>12.820512820512821</v>
      </c>
      <c r="Q46" s="100">
        <f t="shared" ref="Q46:Q51" si="137">Q9*100/$Y$17</f>
        <v>0.47004011715033645</v>
      </c>
      <c r="R46" s="97">
        <f t="shared" ref="R46:R51" si="138">R9*100/$Z$17</f>
        <v>6.507230255839823</v>
      </c>
      <c r="S46" s="97">
        <f t="shared" ref="S46:S51" si="139">S9*100/$AA$17</f>
        <v>4.0512530619935934</v>
      </c>
      <c r="T46" s="99"/>
      <c r="U46" s="100"/>
      <c r="V46" s="97"/>
      <c r="W46" s="97"/>
      <c r="X46" s="99">
        <f t="shared" ref="X46:X54" si="140">X9*100/$X$17</f>
        <v>12.820512820512821</v>
      </c>
      <c r="Y46" s="100">
        <f t="shared" ref="Y46:Y54" si="141">Y9*100/$Y$17</f>
        <v>0.47004011715033645</v>
      </c>
      <c r="Z46" s="97">
        <f t="shared" ref="Z46:Z54" si="142">Z9*100/$Z$17</f>
        <v>6.507230255839823</v>
      </c>
      <c r="AA46" s="98">
        <f t="shared" ref="AA46:AA54" si="143">AA9*100/$AA$17</f>
        <v>4.0512530619935934</v>
      </c>
    </row>
    <row r="47" spans="1:27">
      <c r="A47" s="74" t="s">
        <v>36</v>
      </c>
      <c r="B47" s="99">
        <f t="shared" si="118"/>
        <v>11.111111111111111</v>
      </c>
      <c r="C47" s="100">
        <f t="shared" si="119"/>
        <v>2.2372396002260191E-2</v>
      </c>
      <c r="D47" s="97">
        <f t="shared" si="120"/>
        <v>7.457150166282938</v>
      </c>
      <c r="E47" s="97">
        <f t="shared" si="121"/>
        <v>4.9628264599351848</v>
      </c>
      <c r="F47" s="99" t="str">
        <f t="shared" ref="F47" si="144">IF(F10=0,"",F10*100/$J$17)</f>
        <v/>
      </c>
      <c r="G47" s="100" t="str">
        <f t="shared" ref="G47" si="145">IF(G10=0,"",G10*100/$K$17)</f>
        <v/>
      </c>
      <c r="H47" s="97" t="str">
        <f t="shared" ref="H47" si="146">IF(H10=0,"",H10*100/$L$17)</f>
        <v/>
      </c>
      <c r="I47" s="97" t="str">
        <f t="shared" ref="I47" si="147">IF(I10=0,"",I10*100/$M$17)</f>
        <v/>
      </c>
      <c r="J47" s="99">
        <f t="shared" ref="J47" si="148">IF(J10=0,"",J10*100/$J$17)</f>
        <v>11.111111111111111</v>
      </c>
      <c r="K47" s="100">
        <f t="shared" ref="K47" si="149">IF(K10=0,"",K10*100/$K$17)</f>
        <v>2.2372396002260191E-2</v>
      </c>
      <c r="L47" s="97">
        <f t="shared" ref="L47" si="150">IF(L10=0,"",L10*100/$L$17)</f>
        <v>7.457150166282938</v>
      </c>
      <c r="M47" s="98">
        <f t="shared" si="117"/>
        <v>4.9628264599351848</v>
      </c>
      <c r="O47" s="74" t="s">
        <v>36</v>
      </c>
      <c r="P47" s="99">
        <f t="shared" si="136"/>
        <v>7.6923076923076925</v>
      </c>
      <c r="Q47" s="100">
        <f t="shared" si="137"/>
        <v>0.53406187932331584</v>
      </c>
      <c r="R47" s="97">
        <f t="shared" si="138"/>
        <v>2.0022246941045605</v>
      </c>
      <c r="S47" s="97">
        <f t="shared" si="139"/>
        <v>3.2033163745995856</v>
      </c>
      <c r="T47" s="99"/>
      <c r="U47" s="100"/>
      <c r="V47" s="97"/>
      <c r="W47" s="97"/>
      <c r="X47" s="99">
        <f t="shared" si="140"/>
        <v>7.6923076923076925</v>
      </c>
      <c r="Y47" s="100">
        <f t="shared" si="141"/>
        <v>0.53406187932331584</v>
      </c>
      <c r="Z47" s="97">
        <f t="shared" si="142"/>
        <v>2.0022246941045605</v>
      </c>
      <c r="AA47" s="98">
        <f t="shared" si="143"/>
        <v>3.2033163745995856</v>
      </c>
    </row>
    <row r="48" spans="1:27">
      <c r="A48" s="74" t="s">
        <v>37</v>
      </c>
      <c r="B48" s="99">
        <f t="shared" si="118"/>
        <v>13.333333333333334</v>
      </c>
      <c r="C48" s="100">
        <f t="shared" si="119"/>
        <v>5.9746271612885038E-2</v>
      </c>
      <c r="D48" s="97">
        <f t="shared" si="120"/>
        <v>7.8749893408373843</v>
      </c>
      <c r="E48" s="97">
        <f t="shared" si="121"/>
        <v>1.3153714176780835</v>
      </c>
      <c r="F48" s="99">
        <f t="shared" ref="F48" si="151">IF(F11=0,"",F11*100/$J$17)</f>
        <v>4.4444444444444446</v>
      </c>
      <c r="G48" s="100">
        <f t="shared" ref="G48" si="152">IF(G11=0,"",G11*100/$K$17)</f>
        <v>2.14435893696782E-2</v>
      </c>
      <c r="H48" s="97">
        <f t="shared" ref="H48" si="153">IF(H11=0,"",H11*100/$L$17)</f>
        <v>10.305278417327536</v>
      </c>
      <c r="I48" s="97">
        <f t="shared" ref="I48" si="154">IF(I11=0,"",I11*100/$M$17)</f>
        <v>3.1581622926860264</v>
      </c>
      <c r="J48" s="99">
        <f t="shared" ref="J48" si="155">IF(J11=0,"",J11*100/$J$17)</f>
        <v>17.777777777777779</v>
      </c>
      <c r="K48" s="100">
        <f t="shared" ref="K48" si="156">IF(K11=0,"",K11*100/$K$17)</f>
        <v>8.1189860982563242E-2</v>
      </c>
      <c r="L48" s="97">
        <f t="shared" ref="L48" si="157">IF(L11=0,"",L11*100/$L$17)</f>
        <v>18.18026775816492</v>
      </c>
      <c r="M48" s="98">
        <f t="shared" si="117"/>
        <v>4.4735337103641104</v>
      </c>
      <c r="O48" s="74" t="s">
        <v>37</v>
      </c>
      <c r="P48" s="99">
        <f t="shared" si="136"/>
        <v>20.512820512820515</v>
      </c>
      <c r="Q48" s="100">
        <f t="shared" si="137"/>
        <v>3.6560803757159173</v>
      </c>
      <c r="R48" s="97">
        <f t="shared" si="138"/>
        <v>11.929922135706342</v>
      </c>
      <c r="S48" s="97">
        <f t="shared" si="139"/>
        <v>12.785000942151875</v>
      </c>
      <c r="T48" s="99"/>
      <c r="U48" s="100"/>
      <c r="V48" s="97"/>
      <c r="W48" s="97"/>
      <c r="X48" s="99">
        <f t="shared" si="140"/>
        <v>20.512820512820515</v>
      </c>
      <c r="Y48" s="100">
        <f t="shared" si="141"/>
        <v>3.6560803757159173</v>
      </c>
      <c r="Z48" s="97">
        <f t="shared" si="142"/>
        <v>11.929922135706342</v>
      </c>
      <c r="AA48" s="98">
        <f t="shared" si="143"/>
        <v>12.785000942151875</v>
      </c>
    </row>
    <row r="49" spans="1:27">
      <c r="A49" s="74" t="s">
        <v>38</v>
      </c>
      <c r="B49" s="99">
        <f t="shared" si="118"/>
        <v>13.333333333333334</v>
      </c>
      <c r="C49" s="100">
        <f t="shared" si="119"/>
        <v>9.3034644152897916E-2</v>
      </c>
      <c r="D49" s="97">
        <f t="shared" si="120"/>
        <v>7.7385520593502166</v>
      </c>
      <c r="E49" s="97">
        <f t="shared" si="121"/>
        <v>3.812670775878503</v>
      </c>
      <c r="F49" s="99">
        <f t="shared" ref="F49" si="158">IF(F12=0,"",F12*100/$J$17)</f>
        <v>2.2222222222222223</v>
      </c>
      <c r="G49" s="100">
        <f t="shared" ref="G49" si="159">IF(G12=0,"",G12*100/$K$17)</f>
        <v>2.3874693978449855E-2</v>
      </c>
      <c r="H49" s="97">
        <f t="shared" ref="H49" si="160">IF(H12=0,"",H12*100/$L$17)</f>
        <v>12.279355333844974</v>
      </c>
      <c r="I49" s="97">
        <f t="shared" ref="I49" si="161">IF(I12=0,"",I12*100/$M$17)</f>
        <v>27.324140560462602</v>
      </c>
      <c r="J49" s="99">
        <f t="shared" ref="J49" si="162">IF(J12=0,"",J12*100/$J$17)</f>
        <v>15.555555555555555</v>
      </c>
      <c r="K49" s="100">
        <f t="shared" ref="K49" si="163">IF(K12=0,"",K12*100/$K$17)</f>
        <v>0.11690933813134777</v>
      </c>
      <c r="L49" s="97">
        <f t="shared" ref="L49" si="164">IF(L12=0,"",L12*100/$L$17)</f>
        <v>20.017907393195191</v>
      </c>
      <c r="M49" s="98">
        <f t="shared" si="117"/>
        <v>31.136811336341108</v>
      </c>
      <c r="O49" s="74" t="s">
        <v>38</v>
      </c>
      <c r="P49" s="99">
        <f t="shared" si="136"/>
        <v>20.512820512820515</v>
      </c>
      <c r="Q49" s="100">
        <f t="shared" si="137"/>
        <v>6.1302205266999055</v>
      </c>
      <c r="R49" s="97">
        <f t="shared" si="138"/>
        <v>25.083426028921025</v>
      </c>
      <c r="S49" s="97">
        <f t="shared" si="139"/>
        <v>8.0459770114942533</v>
      </c>
      <c r="T49" s="99"/>
      <c r="U49" s="100"/>
      <c r="V49" s="97"/>
      <c r="W49" s="97"/>
      <c r="X49" s="99">
        <f t="shared" si="140"/>
        <v>20.512820512820515</v>
      </c>
      <c r="Y49" s="100">
        <f t="shared" si="141"/>
        <v>6.1302205266999055</v>
      </c>
      <c r="Z49" s="97">
        <f t="shared" si="142"/>
        <v>25.083426028921025</v>
      </c>
      <c r="AA49" s="98">
        <f t="shared" si="143"/>
        <v>8.0459770114942533</v>
      </c>
    </row>
    <row r="50" spans="1:27">
      <c r="A50" s="74" t="s">
        <v>39</v>
      </c>
      <c r="B50" s="99">
        <f t="shared" si="118"/>
        <v>11.111111111111111</v>
      </c>
      <c r="C50" s="100">
        <f t="shared" si="119"/>
        <v>0.20363514005883754</v>
      </c>
      <c r="D50" s="97">
        <f t="shared" si="120"/>
        <v>14.534834143429695</v>
      </c>
      <c r="E50" s="97">
        <f t="shared" si="121"/>
        <v>12.473787888415835</v>
      </c>
      <c r="F50" s="99">
        <f t="shared" ref="F50" si="165">IF(F13=0,"",F13*100/$J$17)</f>
        <v>6.666666666666667</v>
      </c>
      <c r="G50" s="100">
        <f t="shared" ref="G50" si="166">IF(G13=0,"",G13*100/$K$17)</f>
        <v>0.10882621605111688</v>
      </c>
      <c r="H50" s="97">
        <f t="shared" ref="H50" si="167">IF(H13=0,"",H13*100/$L$17)</f>
        <v>16.189136181461585</v>
      </c>
      <c r="I50" s="97">
        <f t="shared" ref="I50" si="168">IF(I13=0,"",I13*100/$M$17)</f>
        <v>18.421554298786301</v>
      </c>
      <c r="J50" s="99">
        <f t="shared" ref="J50" si="169">IF(J13=0,"",J13*100/$J$17)</f>
        <v>17.777777777777779</v>
      </c>
      <c r="K50" s="100">
        <f t="shared" ref="K50" si="170">IF(K13=0,"",K13*100/$K$17)</f>
        <v>0.3124613561099544</v>
      </c>
      <c r="L50" s="97">
        <f t="shared" ref="L50" si="171">IF(L13=0,"",L13*100/$L$17)</f>
        <v>30.723970324891276</v>
      </c>
      <c r="M50" s="98">
        <f t="shared" si="117"/>
        <v>30.895342187202136</v>
      </c>
      <c r="O50" s="74" t="s">
        <v>39</v>
      </c>
      <c r="P50" s="99">
        <f t="shared" si="136"/>
        <v>12.820512820512821</v>
      </c>
      <c r="Q50" s="100">
        <f t="shared" si="137"/>
        <v>9.2049066946483808</v>
      </c>
      <c r="R50" s="97">
        <f t="shared" si="138"/>
        <v>3.6429365962180205</v>
      </c>
      <c r="S50" s="97">
        <f t="shared" si="139"/>
        <v>1.9502543810062183</v>
      </c>
      <c r="T50" s="99">
        <f>T13*100/$X$17</f>
        <v>2.5641025641025643</v>
      </c>
      <c r="U50" s="100">
        <f>U13*100/$Y$17</f>
        <v>1.656905092818648</v>
      </c>
      <c r="V50" s="97">
        <f>V13*100/$Z$17</f>
        <v>0.2780867630700779</v>
      </c>
      <c r="W50" s="97">
        <f>W13*100/$AA$17</f>
        <v>9.4215187488223107E-2</v>
      </c>
      <c r="X50" s="99">
        <f t="shared" si="140"/>
        <v>15.384615384615385</v>
      </c>
      <c r="Y50" s="100">
        <f t="shared" si="141"/>
        <v>10.86181178746703</v>
      </c>
      <c r="Z50" s="97">
        <f t="shared" si="142"/>
        <v>3.9210233592880983</v>
      </c>
      <c r="AA50" s="98">
        <f t="shared" si="143"/>
        <v>2.0444695684944412</v>
      </c>
    </row>
    <row r="51" spans="1:27">
      <c r="A51" s="74" t="s">
        <v>40</v>
      </c>
      <c r="B51" s="99">
        <f t="shared" si="118"/>
        <v>4.4444444444444446</v>
      </c>
      <c r="C51" s="100">
        <f t="shared" si="119"/>
        <v>0.12722780785905005</v>
      </c>
      <c r="D51" s="97">
        <f t="shared" si="120"/>
        <v>9.0133879082459281</v>
      </c>
      <c r="E51" s="97">
        <f t="shared" si="121"/>
        <v>12.009912944017284</v>
      </c>
      <c r="F51" s="99">
        <f t="shared" ref="F51" si="172">IF(F14=0,"",F14*100/$J$17)</f>
        <v>2.2222222222222223</v>
      </c>
      <c r="G51" s="100">
        <f t="shared" ref="G51" si="173">IF(G14=0,"",G14*100/$K$17)</f>
        <v>9.0910845164938053E-2</v>
      </c>
      <c r="H51" s="97">
        <f t="shared" ref="H51" si="174">IF(H14=0,"",H14*100/$L$17)</f>
        <v>0.59691310650635288</v>
      </c>
      <c r="I51" s="97">
        <f t="shared" ref="I51" si="175">IF(I14=0,"",I14*100/$M$17)</f>
        <v>9.531676939696257E-2</v>
      </c>
      <c r="J51" s="99">
        <f t="shared" ref="J51" si="176">IF(J14=0,"",J14*100/$J$17)</f>
        <v>6.666666666666667</v>
      </c>
      <c r="K51" s="100">
        <f t="shared" ref="K51" si="177">IF(K14=0,"",K14*100/$K$17)</f>
        <v>0.21813865302398813</v>
      </c>
      <c r="L51" s="97">
        <f t="shared" ref="L51" si="178">IF(L14=0,"",L14*100/$L$17)</f>
        <v>9.6103010147522809</v>
      </c>
      <c r="M51" s="98">
        <f t="shared" si="117"/>
        <v>12.105229713414246</v>
      </c>
      <c r="O51" s="74" t="s">
        <v>40</v>
      </c>
      <c r="P51" s="99">
        <f t="shared" si="136"/>
        <v>17.948717948717949</v>
      </c>
      <c r="Q51" s="100">
        <f t="shared" si="137"/>
        <v>27.12771693579171</v>
      </c>
      <c r="R51" s="97">
        <f t="shared" si="138"/>
        <v>47.385984427141274</v>
      </c>
      <c r="S51" s="97">
        <f t="shared" si="139"/>
        <v>64.254757866968149</v>
      </c>
      <c r="T51" s="99"/>
      <c r="U51" s="100"/>
      <c r="V51" s="97"/>
      <c r="W51" s="97"/>
      <c r="X51" s="99">
        <f t="shared" si="140"/>
        <v>17.948717948717949</v>
      </c>
      <c r="Y51" s="100">
        <f t="shared" si="141"/>
        <v>27.12771693579171</v>
      </c>
      <c r="Z51" s="97">
        <f t="shared" si="142"/>
        <v>47.385984427141274</v>
      </c>
      <c r="AA51" s="98">
        <f t="shared" si="143"/>
        <v>64.254757866968149</v>
      </c>
    </row>
    <row r="52" spans="1:27">
      <c r="A52" s="74" t="s">
        <v>41</v>
      </c>
      <c r="B52" s="99">
        <f t="shared" si="118"/>
        <v>2.2222222222222223</v>
      </c>
      <c r="C52" s="100">
        <f t="shared" si="119"/>
        <v>0.16320815606887054</v>
      </c>
      <c r="D52" s="97">
        <f t="shared" si="120"/>
        <v>3.624115289502857</v>
      </c>
      <c r="E52" s="97">
        <f t="shared" si="121"/>
        <v>2.6053250301836437</v>
      </c>
      <c r="F52" s="99" t="str">
        <f t="shared" ref="F52" si="179">IF(F15=0,"",F15*100/$J$17)</f>
        <v/>
      </c>
      <c r="G52" s="100" t="str">
        <f t="shared" ref="G52" si="180">IF(G15=0,"",G15*100/$K$17)</f>
        <v/>
      </c>
      <c r="H52" s="97" t="str">
        <f t="shared" ref="H52" si="181">IF(H15=0,"",H15*100/$L$17)</f>
        <v/>
      </c>
      <c r="I52" s="97" t="str">
        <f t="shared" ref="I52" si="182">IF(I15=0,"",I15*100/$M$17)</f>
        <v/>
      </c>
      <c r="J52" s="99">
        <f t="shared" ref="J52" si="183">IF(J15=0,"",J15*100/$J$17)</f>
        <v>2.2222222222222223</v>
      </c>
      <c r="K52" s="100">
        <f t="shared" ref="K52" si="184">IF(K15=0,"",K15*100/$K$17)</f>
        <v>0.16320815606887054</v>
      </c>
      <c r="L52" s="97">
        <f t="shared" ref="L52" si="185">IF(L15=0,"",L15*100/$L$17)</f>
        <v>3.624115289502857</v>
      </c>
      <c r="M52" s="98">
        <f t="shared" si="117"/>
        <v>2.6053250301836437</v>
      </c>
      <c r="O52" s="74" t="s">
        <v>41</v>
      </c>
      <c r="P52" s="99"/>
      <c r="Q52" s="100"/>
      <c r="R52" s="97"/>
      <c r="S52" s="97"/>
      <c r="T52" s="99">
        <f>T15*100/$X$17</f>
        <v>2.5641025641025643</v>
      </c>
      <c r="U52" s="100">
        <f>U15*100/$Y$17</f>
        <v>18.81364296608017</v>
      </c>
      <c r="V52" s="97">
        <f>V15*100/$Z$17</f>
        <v>2.2803114571746383</v>
      </c>
      <c r="W52" s="97">
        <f>W15*100/$AA$17</f>
        <v>4.7672884869040892</v>
      </c>
      <c r="X52" s="99">
        <f t="shared" si="140"/>
        <v>2.5641025641025643</v>
      </c>
      <c r="Y52" s="100">
        <f t="shared" si="141"/>
        <v>18.81364296608017</v>
      </c>
      <c r="Z52" s="97">
        <f t="shared" si="142"/>
        <v>2.2803114571746383</v>
      </c>
      <c r="AA52" s="98">
        <f t="shared" si="143"/>
        <v>4.7672884869040892</v>
      </c>
    </row>
    <row r="53" spans="1:27" ht="15.75" thickBot="1">
      <c r="A53" s="74" t="s">
        <v>42</v>
      </c>
      <c r="B53" s="99" t="str">
        <f t="shared" si="118"/>
        <v/>
      </c>
      <c r="C53" s="100" t="str">
        <f t="shared" si="119"/>
        <v/>
      </c>
      <c r="D53" s="97" t="str">
        <f t="shared" si="120"/>
        <v/>
      </c>
      <c r="E53" s="97" t="str">
        <f t="shared" si="121"/>
        <v/>
      </c>
      <c r="F53" s="99">
        <f t="shared" ref="F53" si="186">IF(F16=0,"",F16*100/$J$17)</f>
        <v>8.8888888888888893</v>
      </c>
      <c r="G53" s="100">
        <f t="shared" ref="G53" si="187">IF(G16=0,"",G16*100/$K$17)</f>
        <v>99.078037028770098</v>
      </c>
      <c r="H53" s="97">
        <f t="shared" ref="H53" si="188">IF(H16=0,"",H16*100/$L$17)</f>
        <v>7.0782484744247256</v>
      </c>
      <c r="I53" s="97">
        <f t="shared" ref="I53" si="189">IF(I16=0,"",I16*100/$M$17)</f>
        <v>8.2699964926233207</v>
      </c>
      <c r="J53" s="99">
        <f t="shared" ref="J53" si="190">IF(J16=0,"",J16*100/$J$17)</f>
        <v>8.8888888888888893</v>
      </c>
      <c r="K53" s="100">
        <f t="shared" ref="K53" si="191">IF(K16=0,"",K16*100/$K$17)</f>
        <v>99.078037028770098</v>
      </c>
      <c r="L53" s="97">
        <f t="shared" ref="L53" si="192">IF(L16=0,"",L16*100/$L$17)</f>
        <v>7.0782484744247256</v>
      </c>
      <c r="M53" s="98">
        <f t="shared" si="117"/>
        <v>8.2699964926233207</v>
      </c>
      <c r="O53" s="74" t="s">
        <v>42</v>
      </c>
      <c r="P53" s="99"/>
      <c r="Q53" s="100"/>
      <c r="R53" s="97"/>
      <c r="S53" s="97"/>
      <c r="T53" s="99">
        <f>T16*100/$X$17</f>
        <v>2.5641025641025643</v>
      </c>
      <c r="U53" s="100">
        <f>U16*100/$Y$17</f>
        <v>32.406425411771622</v>
      </c>
      <c r="V53" s="97">
        <f>V16*100/$Z$17</f>
        <v>0.88987764182424922</v>
      </c>
      <c r="W53" s="97">
        <f>W16*100/$AA$17</f>
        <v>0.84793668739400796</v>
      </c>
      <c r="X53" s="99">
        <f t="shared" si="140"/>
        <v>2.5641025641025643</v>
      </c>
      <c r="Y53" s="100">
        <f t="shared" si="141"/>
        <v>32.406425411771622</v>
      </c>
      <c r="Z53" s="97">
        <f t="shared" si="142"/>
        <v>0.88987764182424922</v>
      </c>
      <c r="AA53" s="98">
        <f t="shared" si="143"/>
        <v>0.84793668739400796</v>
      </c>
    </row>
    <row r="54" spans="1:27" ht="15.75" thickBot="1">
      <c r="A54" s="81" t="s">
        <v>3</v>
      </c>
      <c r="B54" s="101">
        <f t="shared" si="118"/>
        <v>75.555555555555557</v>
      </c>
      <c r="C54" s="102">
        <f t="shared" si="119"/>
        <v>0.67690762666571103</v>
      </c>
      <c r="D54" s="103">
        <f t="shared" si="120"/>
        <v>53.551068486434836</v>
      </c>
      <c r="E54" s="103">
        <f t="shared" si="121"/>
        <v>42.730829586044784</v>
      </c>
      <c r="F54" s="101">
        <f t="shared" ref="F54" si="193">IF(F17=0,"",F17*100/$J$17)</f>
        <v>24.444444444444443</v>
      </c>
      <c r="G54" s="102">
        <f t="shared" ref="G54" si="194">IF(G17=0,"",G17*100/$K$17)</f>
        <v>99.323092373334276</v>
      </c>
      <c r="H54" s="103">
        <f t="shared" ref="H54" si="195">IF(H17=0,"",H17*100/$L$17)</f>
        <v>46.448931513565171</v>
      </c>
      <c r="I54" s="103">
        <f t="shared" ref="I54" si="196">IF(I17=0,"",I17*100/$M$17)</f>
        <v>57.269170413955216</v>
      </c>
      <c r="J54" s="101">
        <f t="shared" ref="J54" si="197">IF(J17=0,"",J17*100/$J$17)</f>
        <v>100</v>
      </c>
      <c r="K54" s="102">
        <f t="shared" ref="K54" si="198">IF(K17=0,"",K17*100/$K$17)</f>
        <v>100</v>
      </c>
      <c r="L54" s="103">
        <f t="shared" ref="L54" si="199">IF(L17=0,"",L17*100/$L$17)</f>
        <v>100</v>
      </c>
      <c r="M54" s="104">
        <f t="shared" si="117"/>
        <v>100</v>
      </c>
      <c r="O54" s="81" t="s">
        <v>3</v>
      </c>
      <c r="P54" s="101">
        <f>P17*100/$X$17</f>
        <v>92.307692307692307</v>
      </c>
      <c r="Q54" s="102">
        <f>Q17*100/$Y$17</f>
        <v>47.123026529329557</v>
      </c>
      <c r="R54" s="103">
        <f>R17*100/$Z$17</f>
        <v>96.551724137931018</v>
      </c>
      <c r="S54" s="103">
        <f>S17*100/$AA$17</f>
        <v>94.290559638213679</v>
      </c>
      <c r="T54" s="101">
        <f>T17*100/$X$17</f>
        <v>7.6923076923076925</v>
      </c>
      <c r="U54" s="102">
        <f>U17*100/$Y$17</f>
        <v>52.87697347067045</v>
      </c>
      <c r="V54" s="103">
        <f>V17*100/$Z$17</f>
        <v>3.4482758620689653</v>
      </c>
      <c r="W54" s="103">
        <f>W17*100/$AA$17</f>
        <v>5.7094403617863199</v>
      </c>
      <c r="X54" s="101">
        <f t="shared" si="140"/>
        <v>100</v>
      </c>
      <c r="Y54" s="102">
        <f t="shared" si="141"/>
        <v>100</v>
      </c>
      <c r="Z54" s="103">
        <f t="shared" si="142"/>
        <v>100.00000000000001</v>
      </c>
      <c r="AA54" s="104">
        <f t="shared" si="143"/>
        <v>100</v>
      </c>
    </row>
    <row r="55" spans="1:27">
      <c r="A55" s="339"/>
      <c r="B55" s="339"/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</row>
    <row r="57" spans="1:27" ht="16.5" thickBot="1">
      <c r="A57" s="105" t="s">
        <v>184</v>
      </c>
    </row>
    <row r="58" spans="1:27">
      <c r="A58" s="304" t="s">
        <v>29</v>
      </c>
      <c r="B58" s="307" t="s">
        <v>1</v>
      </c>
      <c r="C58" s="307"/>
      <c r="D58" s="307"/>
      <c r="E58" s="307"/>
      <c r="F58" s="307" t="s">
        <v>2</v>
      </c>
      <c r="G58" s="307"/>
      <c r="H58" s="307"/>
      <c r="I58" s="307"/>
      <c r="J58" s="307" t="s">
        <v>3</v>
      </c>
      <c r="K58" s="307"/>
      <c r="L58" s="307"/>
      <c r="M58" s="308"/>
    </row>
    <row r="59" spans="1:27" ht="15" customHeight="1">
      <c r="A59" s="305"/>
      <c r="B59" s="309" t="s">
        <v>78</v>
      </c>
      <c r="C59" s="310"/>
      <c r="D59" s="309" t="s">
        <v>79</v>
      </c>
      <c r="E59" s="310"/>
      <c r="F59" s="309" t="s">
        <v>78</v>
      </c>
      <c r="G59" s="310"/>
      <c r="H59" s="309" t="s">
        <v>79</v>
      </c>
      <c r="I59" s="310"/>
      <c r="J59" s="309" t="s">
        <v>78</v>
      </c>
      <c r="K59" s="310"/>
      <c r="L59" s="309" t="s">
        <v>79</v>
      </c>
      <c r="M59" s="333"/>
    </row>
    <row r="60" spans="1:27" ht="45.75" thickBot="1">
      <c r="A60" s="306"/>
      <c r="B60" s="72" t="s">
        <v>31</v>
      </c>
      <c r="C60" s="72" t="s">
        <v>32</v>
      </c>
      <c r="D60" s="70" t="s">
        <v>8</v>
      </c>
      <c r="E60" s="71" t="s">
        <v>9</v>
      </c>
      <c r="F60" s="72" t="s">
        <v>31</v>
      </c>
      <c r="G60" s="72" t="s">
        <v>32</v>
      </c>
      <c r="H60" s="70" t="s">
        <v>8</v>
      </c>
      <c r="I60" s="71" t="s">
        <v>9</v>
      </c>
      <c r="J60" s="72" t="s">
        <v>31</v>
      </c>
      <c r="K60" s="72" t="s">
        <v>32</v>
      </c>
      <c r="L60" s="70" t="s">
        <v>8</v>
      </c>
      <c r="M60" s="73" t="s">
        <v>9</v>
      </c>
    </row>
    <row r="61" spans="1:27">
      <c r="A61" s="74" t="s">
        <v>33</v>
      </c>
      <c r="B61" s="79">
        <f>IF(AND(ISBLANK(B7),ISBLANK(P7)),"",B7-P7)</f>
        <v>6</v>
      </c>
      <c r="C61" s="80">
        <f t="shared" ref="C61:M61" si="200">IF(AND(ISBLANK(C7),ISBLANK(Q7)),"",C7-Q7)</f>
        <v>2.1772818455366099</v>
      </c>
      <c r="D61" s="77">
        <f t="shared" si="200"/>
        <v>6.1288966900702091</v>
      </c>
      <c r="E61" s="77">
        <f t="shared" si="200"/>
        <v>752.95887662988946</v>
      </c>
      <c r="F61" s="79" t="str">
        <f t="shared" si="200"/>
        <v/>
      </c>
      <c r="G61" s="80" t="str">
        <f t="shared" si="200"/>
        <v/>
      </c>
      <c r="H61" s="77" t="str">
        <f t="shared" si="200"/>
        <v/>
      </c>
      <c r="I61" s="77" t="str">
        <f t="shared" si="200"/>
        <v/>
      </c>
      <c r="J61" s="79">
        <f t="shared" si="200"/>
        <v>6</v>
      </c>
      <c r="K61" s="80">
        <f t="shared" si="200"/>
        <v>2.1772818455366099</v>
      </c>
      <c r="L61" s="77">
        <f t="shared" si="200"/>
        <v>6.1288966900702091</v>
      </c>
      <c r="M61" s="78">
        <f t="shared" si="200"/>
        <v>752.95887662988946</v>
      </c>
    </row>
    <row r="62" spans="1:27">
      <c r="A62" s="74" t="s">
        <v>34</v>
      </c>
      <c r="B62" s="79" t="str">
        <f t="shared" ref="B62:B71" si="201">IF(AND(ISBLANK(B8),ISBLANK(P8)),"",B8-P8)</f>
        <v/>
      </c>
      <c r="C62" s="80" t="str">
        <f t="shared" ref="C62:C71" si="202">IF(AND(ISBLANK(C8),ISBLANK(Q8)),"",C8-Q8)</f>
        <v/>
      </c>
      <c r="D62" s="77" t="str">
        <f t="shared" ref="D62:D71" si="203">IF(AND(ISBLANK(D8),ISBLANK(R8)),"",D8-R8)</f>
        <v/>
      </c>
      <c r="E62" s="77" t="str">
        <f t="shared" ref="E62:E71" si="204">IF(AND(ISBLANK(E8),ISBLANK(S8)),"",E8-S8)</f>
        <v/>
      </c>
      <c r="F62" s="79" t="str">
        <f t="shared" ref="F62:F71" si="205">IF(AND(ISBLANK(F8),ISBLANK(T8)),"",F8-T8)</f>
        <v/>
      </c>
      <c r="G62" s="80" t="str">
        <f t="shared" ref="G62:G71" si="206">IF(AND(ISBLANK(G8),ISBLANK(U8)),"",G8-U8)</f>
        <v/>
      </c>
      <c r="H62" s="77" t="str">
        <f t="shared" ref="H62:H71" si="207">IF(AND(ISBLANK(H8),ISBLANK(V8)),"",H8-V8)</f>
        <v/>
      </c>
      <c r="I62" s="77" t="str">
        <f t="shared" ref="I62:I71" si="208">IF(AND(ISBLANK(I8),ISBLANK(W8)),"",I8-W8)</f>
        <v/>
      </c>
      <c r="J62" s="79">
        <f t="shared" ref="J62:J71" si="209">IF(AND(ISBLANK(J8),ISBLANK(X8)),"",J8-X8)</f>
        <v>0</v>
      </c>
      <c r="K62" s="80">
        <f t="shared" ref="K62:K71" si="210">IF(AND(ISBLANK(K8),ISBLANK(Y8)),"",K8-Y8)</f>
        <v>0</v>
      </c>
      <c r="L62" s="77">
        <f t="shared" ref="L62:L71" si="211">IF(AND(ISBLANK(L8),ISBLANK(Z8)),"",L8-Z8)</f>
        <v>0</v>
      </c>
      <c r="M62" s="78">
        <f t="shared" ref="M62:M71" si="212">IF(AND(ISBLANK(M8),ISBLANK(AA8)),"",M8-AA8)</f>
        <v>0</v>
      </c>
    </row>
    <row r="63" spans="1:27">
      <c r="A63" s="74" t="s">
        <v>35</v>
      </c>
      <c r="B63" s="79">
        <f t="shared" si="201"/>
        <v>-2</v>
      </c>
      <c r="C63" s="80">
        <f t="shared" si="202"/>
        <v>-4.6045436308926799</v>
      </c>
      <c r="D63" s="77">
        <f t="shared" si="203"/>
        <v>-10.070220661985958</v>
      </c>
      <c r="E63" s="77">
        <f t="shared" si="204"/>
        <v>-94.408224674022108</v>
      </c>
      <c r="F63" s="79" t="str">
        <f t="shared" si="205"/>
        <v/>
      </c>
      <c r="G63" s="80" t="str">
        <f t="shared" si="206"/>
        <v/>
      </c>
      <c r="H63" s="77" t="str">
        <f t="shared" si="207"/>
        <v/>
      </c>
      <c r="I63" s="77" t="str">
        <f t="shared" si="208"/>
        <v/>
      </c>
      <c r="J63" s="79">
        <f t="shared" si="209"/>
        <v>-2</v>
      </c>
      <c r="K63" s="80">
        <f t="shared" si="210"/>
        <v>-4.6045436308926799</v>
      </c>
      <c r="L63" s="77">
        <f t="shared" si="211"/>
        <v>-10.070220661985958</v>
      </c>
      <c r="M63" s="78">
        <f t="shared" si="212"/>
        <v>-94.408224674022108</v>
      </c>
    </row>
    <row r="64" spans="1:27">
      <c r="A64" s="74" t="s">
        <v>36</v>
      </c>
      <c r="B64" s="79">
        <f t="shared" si="201"/>
        <v>2</v>
      </c>
      <c r="C64" s="80">
        <f t="shared" si="202"/>
        <v>8.1849999999999969</v>
      </c>
      <c r="D64" s="77">
        <f t="shared" si="203"/>
        <v>13.890000000000002</v>
      </c>
      <c r="E64" s="77">
        <f t="shared" si="204"/>
        <v>611</v>
      </c>
      <c r="F64" s="79" t="str">
        <f t="shared" si="205"/>
        <v/>
      </c>
      <c r="G64" s="80" t="str">
        <f t="shared" si="206"/>
        <v/>
      </c>
      <c r="H64" s="77" t="str">
        <f t="shared" si="207"/>
        <v/>
      </c>
      <c r="I64" s="77" t="str">
        <f t="shared" si="208"/>
        <v/>
      </c>
      <c r="J64" s="79">
        <f t="shared" si="209"/>
        <v>2</v>
      </c>
      <c r="K64" s="80">
        <f t="shared" si="210"/>
        <v>8.1849999999999969</v>
      </c>
      <c r="L64" s="77">
        <f t="shared" si="211"/>
        <v>13.890000000000002</v>
      </c>
      <c r="M64" s="78">
        <f t="shared" si="212"/>
        <v>611</v>
      </c>
    </row>
    <row r="65" spans="1:13">
      <c r="A65" s="74" t="s">
        <v>37</v>
      </c>
      <c r="B65" s="79">
        <f t="shared" si="201"/>
        <v>-2</v>
      </c>
      <c r="C65" s="80">
        <f t="shared" si="202"/>
        <v>-18.892245370370368</v>
      </c>
      <c r="D65" s="77">
        <f t="shared" si="203"/>
        <v>-2.9800000000000004</v>
      </c>
      <c r="E65" s="77">
        <f t="shared" si="204"/>
        <v>-471.5</v>
      </c>
      <c r="F65" s="79">
        <f t="shared" si="205"/>
        <v>2</v>
      </c>
      <c r="G65" s="80">
        <f t="shared" si="206"/>
        <v>17.2</v>
      </c>
      <c r="H65" s="77">
        <f t="shared" si="207"/>
        <v>24.17</v>
      </c>
      <c r="I65" s="77">
        <f t="shared" si="208"/>
        <v>497</v>
      </c>
      <c r="J65" s="79">
        <f t="shared" si="209"/>
        <v>0</v>
      </c>
      <c r="K65" s="80">
        <f t="shared" si="210"/>
        <v>-1.6922453703703724</v>
      </c>
      <c r="L65" s="77">
        <f t="shared" si="211"/>
        <v>21.19</v>
      </c>
      <c r="M65" s="78">
        <f t="shared" si="212"/>
        <v>25.5</v>
      </c>
    </row>
    <row r="66" spans="1:13">
      <c r="A66" s="74" t="s">
        <v>38</v>
      </c>
      <c r="B66" s="79">
        <f t="shared" si="201"/>
        <v>-2</v>
      </c>
      <c r="C66" s="80">
        <f t="shared" si="202"/>
        <v>-37.406491228070095</v>
      </c>
      <c r="D66" s="77">
        <f t="shared" si="203"/>
        <v>-26.950000000000003</v>
      </c>
      <c r="E66" s="77">
        <f t="shared" si="204"/>
        <v>173</v>
      </c>
      <c r="F66" s="79">
        <f t="shared" si="205"/>
        <v>1</v>
      </c>
      <c r="G66" s="80">
        <f t="shared" si="206"/>
        <v>19.149999999999999</v>
      </c>
      <c r="H66" s="77">
        <f t="shared" si="207"/>
        <v>28.8</v>
      </c>
      <c r="I66" s="77">
        <f t="shared" si="208"/>
        <v>4300</v>
      </c>
      <c r="J66" s="79">
        <f t="shared" si="209"/>
        <v>-1</v>
      </c>
      <c r="K66" s="80">
        <f t="shared" si="210"/>
        <v>-18.256491228070104</v>
      </c>
      <c r="L66" s="77">
        <f t="shared" si="211"/>
        <v>1.8500000000000014</v>
      </c>
      <c r="M66" s="78">
        <f t="shared" si="212"/>
        <v>4473</v>
      </c>
    </row>
    <row r="67" spans="1:13">
      <c r="A67" s="74" t="s">
        <v>39</v>
      </c>
      <c r="B67" s="79">
        <f t="shared" si="201"/>
        <v>0</v>
      </c>
      <c r="C67" s="80">
        <f t="shared" si="202"/>
        <v>-4.8833333333332973</v>
      </c>
      <c r="D67" s="77">
        <f t="shared" si="203"/>
        <v>27.540000000000003</v>
      </c>
      <c r="E67" s="77">
        <f t="shared" si="204"/>
        <v>1859.5</v>
      </c>
      <c r="F67" s="79">
        <f t="shared" si="205"/>
        <v>2</v>
      </c>
      <c r="G67" s="80">
        <f t="shared" si="206"/>
        <v>57.009999999999991</v>
      </c>
      <c r="H67" s="77">
        <f t="shared" si="207"/>
        <v>37.47</v>
      </c>
      <c r="I67" s="77">
        <f t="shared" si="208"/>
        <v>2894</v>
      </c>
      <c r="J67" s="79">
        <f t="shared" si="209"/>
        <v>2</v>
      </c>
      <c r="K67" s="80">
        <f t="shared" si="210"/>
        <v>52.126666666666694</v>
      </c>
      <c r="L67" s="77">
        <f t="shared" si="211"/>
        <v>65.010000000000005</v>
      </c>
      <c r="M67" s="78">
        <f t="shared" si="212"/>
        <v>4753.5</v>
      </c>
    </row>
    <row r="68" spans="1:13">
      <c r="A68" s="74" t="s">
        <v>40</v>
      </c>
      <c r="B68" s="79">
        <f t="shared" si="201"/>
        <v>-5</v>
      </c>
      <c r="C68" s="80">
        <f t="shared" si="202"/>
        <v>-393.71</v>
      </c>
      <c r="D68" s="77">
        <f t="shared" si="203"/>
        <v>-64.06</v>
      </c>
      <c r="E68" s="77">
        <f t="shared" si="204"/>
        <v>-1520</v>
      </c>
      <c r="F68" s="79">
        <f t="shared" si="205"/>
        <v>1</v>
      </c>
      <c r="G68" s="80">
        <f t="shared" si="206"/>
        <v>72.92</v>
      </c>
      <c r="H68" s="77">
        <f t="shared" si="207"/>
        <v>1.4</v>
      </c>
      <c r="I68" s="77">
        <f t="shared" si="208"/>
        <v>15</v>
      </c>
      <c r="J68" s="79">
        <f t="shared" si="209"/>
        <v>-4</v>
      </c>
      <c r="K68" s="80">
        <f t="shared" si="210"/>
        <v>-320.78999999999996</v>
      </c>
      <c r="L68" s="77">
        <f t="shared" si="211"/>
        <v>-62.660000000000004</v>
      </c>
      <c r="M68" s="78">
        <f t="shared" si="212"/>
        <v>-1505</v>
      </c>
    </row>
    <row r="69" spans="1:13">
      <c r="A69" s="74" t="s">
        <v>41</v>
      </c>
      <c r="B69" s="79">
        <f t="shared" si="201"/>
        <v>1</v>
      </c>
      <c r="C69" s="80">
        <f t="shared" si="202"/>
        <v>130.91</v>
      </c>
      <c r="D69" s="77">
        <f t="shared" si="203"/>
        <v>8.5</v>
      </c>
      <c r="E69" s="77">
        <f t="shared" si="204"/>
        <v>410</v>
      </c>
      <c r="F69" s="79">
        <f t="shared" si="205"/>
        <v>-1</v>
      </c>
      <c r="G69" s="80">
        <f t="shared" si="206"/>
        <v>-343.82</v>
      </c>
      <c r="H69" s="77">
        <f t="shared" si="207"/>
        <v>-4.0999999999999996</v>
      </c>
      <c r="I69" s="77">
        <f t="shared" si="208"/>
        <v>-253</v>
      </c>
      <c r="J69" s="79">
        <f t="shared" si="209"/>
        <v>0</v>
      </c>
      <c r="K69" s="80">
        <f t="shared" si="210"/>
        <v>-212.91</v>
      </c>
      <c r="L69" s="77">
        <f t="shared" si="211"/>
        <v>4.4000000000000004</v>
      </c>
      <c r="M69" s="78">
        <f t="shared" si="212"/>
        <v>157</v>
      </c>
    </row>
    <row r="70" spans="1:13" ht="15.75" thickBot="1">
      <c r="A70" s="74" t="s">
        <v>42</v>
      </c>
      <c r="B70" s="79" t="str">
        <f t="shared" si="201"/>
        <v/>
      </c>
      <c r="C70" s="80" t="str">
        <f t="shared" si="202"/>
        <v/>
      </c>
      <c r="D70" s="77" t="str">
        <f t="shared" si="203"/>
        <v/>
      </c>
      <c r="E70" s="77" t="str">
        <f t="shared" si="204"/>
        <v/>
      </c>
      <c r="F70" s="79">
        <f t="shared" si="205"/>
        <v>3</v>
      </c>
      <c r="G70" s="80">
        <f t="shared" si="206"/>
        <v>78878.712938783094</v>
      </c>
      <c r="H70" s="77">
        <f t="shared" si="207"/>
        <v>15.001323971915751</v>
      </c>
      <c r="I70" s="77">
        <f t="shared" si="208"/>
        <v>1256.449348044132</v>
      </c>
      <c r="J70" s="79">
        <f t="shared" si="209"/>
        <v>3</v>
      </c>
      <c r="K70" s="80">
        <f t="shared" si="210"/>
        <v>78878.712938783094</v>
      </c>
      <c r="L70" s="77">
        <f t="shared" si="211"/>
        <v>15.001323971915751</v>
      </c>
      <c r="M70" s="78">
        <f t="shared" si="212"/>
        <v>1256.449348044132</v>
      </c>
    </row>
    <row r="71" spans="1:13" ht="15.75" thickBot="1">
      <c r="A71" s="81" t="s">
        <v>3</v>
      </c>
      <c r="B71" s="82">
        <f t="shared" si="201"/>
        <v>-2</v>
      </c>
      <c r="C71" s="83">
        <f t="shared" si="202"/>
        <v>-318.22433171712964</v>
      </c>
      <c r="D71" s="84">
        <f t="shared" si="203"/>
        <v>-48.00132397191571</v>
      </c>
      <c r="E71" s="84">
        <f t="shared" si="204"/>
        <v>1720.5506519558676</v>
      </c>
      <c r="F71" s="82">
        <f t="shared" si="205"/>
        <v>8</v>
      </c>
      <c r="G71" s="83">
        <f t="shared" si="206"/>
        <v>78701.172938783086</v>
      </c>
      <c r="H71" s="84">
        <f t="shared" si="207"/>
        <v>102.74132397191575</v>
      </c>
      <c r="I71" s="84">
        <f t="shared" si="208"/>
        <v>8709.4493480441324</v>
      </c>
      <c r="J71" s="82">
        <f t="shared" si="209"/>
        <v>6</v>
      </c>
      <c r="K71" s="83">
        <f t="shared" si="210"/>
        <v>78382.948607065977</v>
      </c>
      <c r="L71" s="84">
        <f t="shared" si="211"/>
        <v>54.740000000000009</v>
      </c>
      <c r="M71" s="85">
        <f t="shared" si="212"/>
        <v>10430</v>
      </c>
    </row>
    <row r="73" spans="1:13" ht="16.5" thickBot="1">
      <c r="A73" s="106" t="s">
        <v>185</v>
      </c>
    </row>
    <row r="74" spans="1:13">
      <c r="A74" s="304" t="s">
        <v>29</v>
      </c>
      <c r="B74" s="307" t="s">
        <v>1</v>
      </c>
      <c r="C74" s="307"/>
      <c r="D74" s="307"/>
      <c r="E74" s="307"/>
      <c r="F74" s="307" t="s">
        <v>2</v>
      </c>
      <c r="G74" s="307"/>
      <c r="H74" s="307"/>
      <c r="I74" s="307"/>
      <c r="J74" s="307" t="s">
        <v>3</v>
      </c>
      <c r="K74" s="307"/>
      <c r="L74" s="307"/>
      <c r="M74" s="308"/>
    </row>
    <row r="75" spans="1:13" ht="15" customHeight="1">
      <c r="A75" s="305"/>
      <c r="B75" s="309" t="s">
        <v>78</v>
      </c>
      <c r="C75" s="310"/>
      <c r="D75" s="309" t="s">
        <v>79</v>
      </c>
      <c r="E75" s="310"/>
      <c r="F75" s="309" t="s">
        <v>78</v>
      </c>
      <c r="G75" s="310"/>
      <c r="H75" s="309" t="s">
        <v>79</v>
      </c>
      <c r="I75" s="310"/>
      <c r="J75" s="309" t="s">
        <v>78</v>
      </c>
      <c r="K75" s="310"/>
      <c r="L75" s="309" t="s">
        <v>79</v>
      </c>
      <c r="M75" s="333"/>
    </row>
    <row r="76" spans="1:13" ht="45.75" thickBot="1">
      <c r="A76" s="306"/>
      <c r="B76" s="69" t="s">
        <v>31</v>
      </c>
      <c r="C76" s="69" t="s">
        <v>32</v>
      </c>
      <c r="D76" s="70" t="s">
        <v>8</v>
      </c>
      <c r="E76" s="71" t="s">
        <v>9</v>
      </c>
      <c r="F76" s="69" t="s">
        <v>31</v>
      </c>
      <c r="G76" s="69" t="s">
        <v>32</v>
      </c>
      <c r="H76" s="70" t="s">
        <v>8</v>
      </c>
      <c r="I76" s="71" t="s">
        <v>9</v>
      </c>
      <c r="J76" s="69" t="s">
        <v>31</v>
      </c>
      <c r="K76" s="69" t="s">
        <v>32</v>
      </c>
      <c r="L76" s="70" t="s">
        <v>8</v>
      </c>
      <c r="M76" s="71" t="s">
        <v>9</v>
      </c>
    </row>
    <row r="77" spans="1:13">
      <c r="A77" s="74" t="s">
        <v>33</v>
      </c>
      <c r="B77" s="95" t="str">
        <f>IF(P7=0,IF(B7=0,"","***"),B7*100/P7-100)</f>
        <v>***</v>
      </c>
      <c r="C77" s="96" t="str">
        <f t="shared" ref="C77:M77" si="213">IF(Q7=0,IF(C7=0,"","***"),C7*100/Q7-100)</f>
        <v>***</v>
      </c>
      <c r="D77" s="97" t="str">
        <f t="shared" si="213"/>
        <v>***</v>
      </c>
      <c r="E77" s="97" t="str">
        <f t="shared" si="213"/>
        <v>***</v>
      </c>
      <c r="F77" s="95" t="str">
        <f t="shared" si="213"/>
        <v/>
      </c>
      <c r="G77" s="96" t="str">
        <f t="shared" si="213"/>
        <v/>
      </c>
      <c r="H77" s="97" t="str">
        <f t="shared" si="213"/>
        <v/>
      </c>
      <c r="I77" s="97" t="str">
        <f t="shared" si="213"/>
        <v/>
      </c>
      <c r="J77" s="95" t="str">
        <f t="shared" si="213"/>
        <v>***</v>
      </c>
      <c r="K77" s="96" t="str">
        <f t="shared" si="213"/>
        <v>***</v>
      </c>
      <c r="L77" s="97" t="str">
        <f t="shared" si="213"/>
        <v>***</v>
      </c>
      <c r="M77" s="98" t="str">
        <f t="shared" si="213"/>
        <v>***</v>
      </c>
    </row>
    <row r="78" spans="1:13">
      <c r="A78" s="74" t="s">
        <v>34</v>
      </c>
      <c r="B78" s="99" t="str">
        <f t="shared" ref="B78:B87" si="214">IF(P8=0,IF(B8=0,"","***"),B8*100/P8-100)</f>
        <v/>
      </c>
      <c r="C78" s="100" t="str">
        <f t="shared" ref="C78:C87" si="215">IF(Q8=0,IF(C8=0,"","***"),C8*100/Q8-100)</f>
        <v/>
      </c>
      <c r="D78" s="97" t="str">
        <f t="shared" ref="D78:D87" si="216">IF(R8=0,IF(D8=0,"","***"),D8*100/R8-100)</f>
        <v/>
      </c>
      <c r="E78" s="97" t="str">
        <f t="shared" ref="E78:E87" si="217">IF(S8=0,IF(E8=0,"","***"),E8*100/S8-100)</f>
        <v/>
      </c>
      <c r="F78" s="99" t="str">
        <f t="shared" ref="F78:F87" si="218">IF(T8=0,IF(F8=0,"","***"),F8*100/T8-100)</f>
        <v/>
      </c>
      <c r="G78" s="100" t="str">
        <f t="shared" ref="G78:G87" si="219">IF(U8=0,IF(G8=0,"","***"),G8*100/U8-100)</f>
        <v/>
      </c>
      <c r="H78" s="97" t="str">
        <f t="shared" ref="H78:H87" si="220">IF(V8=0,IF(H8=0,"","***"),H8*100/V8-100)</f>
        <v/>
      </c>
      <c r="I78" s="97" t="str">
        <f t="shared" ref="I78:I87" si="221">IF(W8=0,IF(I8=0,"","***"),I8*100/W8-100)</f>
        <v/>
      </c>
      <c r="J78" s="99" t="str">
        <f t="shared" ref="J78:J87" si="222">IF(X8=0,IF(J8=0,"","***"),J8*100/X8-100)</f>
        <v/>
      </c>
      <c r="K78" s="100" t="str">
        <f t="shared" ref="K78:K87" si="223">IF(Y8=0,IF(K8=0,"","***"),K8*100/Y8-100)</f>
        <v/>
      </c>
      <c r="L78" s="97" t="str">
        <f t="shared" ref="L78:L87" si="224">IF(Z8=0,IF(L8=0,"","***"),L8*100/Z8-100)</f>
        <v/>
      </c>
      <c r="M78" s="98" t="str">
        <f t="shared" ref="M78:M87" si="225">IF(AA8=0,IF(M8=0,"","***"),M8*100/AA8-100)</f>
        <v/>
      </c>
    </row>
    <row r="79" spans="1:13">
      <c r="A79" s="74" t="s">
        <v>35</v>
      </c>
      <c r="B79" s="99">
        <f t="shared" si="214"/>
        <v>-40</v>
      </c>
      <c r="C79" s="100">
        <f t="shared" si="215"/>
        <v>-53.603534701893828</v>
      </c>
      <c r="D79" s="97">
        <f t="shared" si="216"/>
        <v>-86.070262068256056</v>
      </c>
      <c r="E79" s="97">
        <f t="shared" si="217"/>
        <v>-43.910802173963773</v>
      </c>
      <c r="F79" s="99" t="str">
        <f t="shared" si="218"/>
        <v/>
      </c>
      <c r="G79" s="100" t="str">
        <f t="shared" si="219"/>
        <v/>
      </c>
      <c r="H79" s="97" t="str">
        <f t="shared" si="220"/>
        <v/>
      </c>
      <c r="I79" s="97" t="str">
        <f t="shared" si="221"/>
        <v/>
      </c>
      <c r="J79" s="99">
        <f t="shared" si="222"/>
        <v>-40</v>
      </c>
      <c r="K79" s="100">
        <f t="shared" si="223"/>
        <v>-53.603534701893828</v>
      </c>
      <c r="L79" s="97">
        <f t="shared" si="224"/>
        <v>-86.070262068256056</v>
      </c>
      <c r="M79" s="98">
        <f t="shared" si="225"/>
        <v>-43.910802173963773</v>
      </c>
    </row>
    <row r="80" spans="1:13">
      <c r="A80" s="74" t="s">
        <v>36</v>
      </c>
      <c r="B80" s="99">
        <f t="shared" si="214"/>
        <v>66.666666666666657</v>
      </c>
      <c r="C80" s="100">
        <f t="shared" si="215"/>
        <v>83.862704918032762</v>
      </c>
      <c r="D80" s="97">
        <f t="shared" si="216"/>
        <v>385.83333333333343</v>
      </c>
      <c r="E80" s="97">
        <f t="shared" si="217"/>
        <v>359.41176470588238</v>
      </c>
      <c r="F80" s="99" t="str">
        <f t="shared" si="218"/>
        <v/>
      </c>
      <c r="G80" s="100" t="str">
        <f t="shared" si="219"/>
        <v/>
      </c>
      <c r="H80" s="97" t="str">
        <f t="shared" si="220"/>
        <v/>
      </c>
      <c r="I80" s="97" t="str">
        <f t="shared" si="221"/>
        <v/>
      </c>
      <c r="J80" s="99">
        <f t="shared" si="222"/>
        <v>66.666666666666657</v>
      </c>
      <c r="K80" s="100">
        <f t="shared" si="223"/>
        <v>83.862704918032762</v>
      </c>
      <c r="L80" s="97">
        <f t="shared" si="224"/>
        <v>385.83333333333343</v>
      </c>
      <c r="M80" s="98">
        <f t="shared" si="225"/>
        <v>359.41176470588238</v>
      </c>
    </row>
    <row r="81" spans="1:13">
      <c r="A81" s="74" t="s">
        <v>37</v>
      </c>
      <c r="B81" s="99">
        <f t="shared" si="214"/>
        <v>-25</v>
      </c>
      <c r="C81" s="100">
        <f t="shared" si="215"/>
        <v>-28.275455167807181</v>
      </c>
      <c r="D81" s="97">
        <f t="shared" si="216"/>
        <v>-13.892773892773889</v>
      </c>
      <c r="E81" s="97">
        <f t="shared" si="217"/>
        <v>-69.491525423728817</v>
      </c>
      <c r="F81" s="99" t="str">
        <f t="shared" si="218"/>
        <v>***</v>
      </c>
      <c r="G81" s="100" t="str">
        <f t="shared" si="219"/>
        <v>***</v>
      </c>
      <c r="H81" s="97" t="str">
        <f t="shared" si="220"/>
        <v>***</v>
      </c>
      <c r="I81" s="97" t="str">
        <f t="shared" si="221"/>
        <v>***</v>
      </c>
      <c r="J81" s="99">
        <f t="shared" si="222"/>
        <v>0</v>
      </c>
      <c r="K81" s="100">
        <f t="shared" si="223"/>
        <v>-2.5327327252418996</v>
      </c>
      <c r="L81" s="97">
        <f t="shared" si="224"/>
        <v>98.787878787878782</v>
      </c>
      <c r="M81" s="98">
        <f t="shared" si="225"/>
        <v>3.7582903463522541</v>
      </c>
    </row>
    <row r="82" spans="1:13">
      <c r="A82" s="74" t="s">
        <v>38</v>
      </c>
      <c r="B82" s="99">
        <f t="shared" si="214"/>
        <v>-25</v>
      </c>
      <c r="C82" s="100">
        <f t="shared" si="215"/>
        <v>-33.389709210095589</v>
      </c>
      <c r="D82" s="97">
        <f t="shared" si="216"/>
        <v>-59.756097560975618</v>
      </c>
      <c r="E82" s="97">
        <f t="shared" si="217"/>
        <v>40.515222482435604</v>
      </c>
      <c r="F82" s="99" t="str">
        <f t="shared" si="218"/>
        <v>***</v>
      </c>
      <c r="G82" s="100" t="str">
        <f t="shared" si="219"/>
        <v>***</v>
      </c>
      <c r="H82" s="97" t="str">
        <f t="shared" si="220"/>
        <v>***</v>
      </c>
      <c r="I82" s="97" t="str">
        <f t="shared" si="221"/>
        <v>***</v>
      </c>
      <c r="J82" s="99">
        <f t="shared" si="222"/>
        <v>-12.5</v>
      </c>
      <c r="K82" s="100">
        <f t="shared" si="223"/>
        <v>-16.296073576783087</v>
      </c>
      <c r="L82" s="97">
        <f t="shared" si="224"/>
        <v>4.1019955654101921</v>
      </c>
      <c r="M82" s="98">
        <f t="shared" si="225"/>
        <v>1047.5409836065573</v>
      </c>
    </row>
    <row r="83" spans="1:13">
      <c r="A83" s="74" t="s">
        <v>39</v>
      </c>
      <c r="B83" s="99">
        <f t="shared" si="214"/>
        <v>0</v>
      </c>
      <c r="C83" s="100">
        <f t="shared" si="215"/>
        <v>-2.9029445567312422</v>
      </c>
      <c r="D83" s="97">
        <f t="shared" si="216"/>
        <v>420.45801526717571</v>
      </c>
      <c r="E83" s="97">
        <f t="shared" si="217"/>
        <v>1796.6183574879226</v>
      </c>
      <c r="F83" s="99">
        <f t="shared" si="218"/>
        <v>200</v>
      </c>
      <c r="G83" s="100">
        <f t="shared" si="219"/>
        <v>188.27608982826945</v>
      </c>
      <c r="H83" s="97">
        <f t="shared" si="220"/>
        <v>7494</v>
      </c>
      <c r="I83" s="97">
        <f t="shared" si="221"/>
        <v>57880</v>
      </c>
      <c r="J83" s="99">
        <f t="shared" si="222"/>
        <v>33.333333333333343</v>
      </c>
      <c r="K83" s="100">
        <f t="shared" si="223"/>
        <v>26.260285474391267</v>
      </c>
      <c r="L83" s="97">
        <f t="shared" si="224"/>
        <v>922.12765957446811</v>
      </c>
      <c r="M83" s="98">
        <f t="shared" si="225"/>
        <v>4381.1059907834106</v>
      </c>
    </row>
    <row r="84" spans="1:13">
      <c r="A84" s="74" t="s">
        <v>40</v>
      </c>
      <c r="B84" s="99">
        <f t="shared" si="214"/>
        <v>-71.428571428571431</v>
      </c>
      <c r="C84" s="100">
        <f t="shared" si="215"/>
        <v>-79.41544295626916</v>
      </c>
      <c r="D84" s="97">
        <f t="shared" si="216"/>
        <v>-75.187793427230048</v>
      </c>
      <c r="E84" s="97">
        <f t="shared" si="217"/>
        <v>-44.574780058651029</v>
      </c>
      <c r="F84" s="99" t="str">
        <f t="shared" si="218"/>
        <v>***</v>
      </c>
      <c r="G84" s="100" t="str">
        <f t="shared" si="219"/>
        <v>***</v>
      </c>
      <c r="H84" s="97" t="str">
        <f t="shared" si="220"/>
        <v>***</v>
      </c>
      <c r="I84" s="97" t="str">
        <f t="shared" si="221"/>
        <v>***</v>
      </c>
      <c r="J84" s="99">
        <f t="shared" si="222"/>
        <v>-57.142857142857146</v>
      </c>
      <c r="K84" s="100">
        <f t="shared" si="223"/>
        <v>-64.706712925609168</v>
      </c>
      <c r="L84" s="97">
        <f t="shared" si="224"/>
        <v>-73.544600938967136</v>
      </c>
      <c r="M84" s="98">
        <f t="shared" si="225"/>
        <v>-44.13489736070381</v>
      </c>
    </row>
    <row r="85" spans="1:13">
      <c r="A85" s="74" t="s">
        <v>41</v>
      </c>
      <c r="B85" s="99" t="str">
        <f t="shared" si="214"/>
        <v>***</v>
      </c>
      <c r="C85" s="100" t="str">
        <f t="shared" si="215"/>
        <v>***</v>
      </c>
      <c r="D85" s="97" t="str">
        <f t="shared" si="216"/>
        <v>***</v>
      </c>
      <c r="E85" s="97" t="str">
        <f t="shared" si="217"/>
        <v>***</v>
      </c>
      <c r="F85" s="99">
        <f t="shared" si="218"/>
        <v>-100</v>
      </c>
      <c r="G85" s="100">
        <f t="shared" si="219"/>
        <v>-100</v>
      </c>
      <c r="H85" s="97">
        <f t="shared" si="220"/>
        <v>-100</v>
      </c>
      <c r="I85" s="97">
        <f t="shared" si="221"/>
        <v>-100</v>
      </c>
      <c r="J85" s="99">
        <f t="shared" si="222"/>
        <v>0</v>
      </c>
      <c r="K85" s="100">
        <f t="shared" si="223"/>
        <v>-61.924844395323134</v>
      </c>
      <c r="L85" s="97">
        <f t="shared" si="224"/>
        <v>107.31707317073173</v>
      </c>
      <c r="M85" s="98">
        <f t="shared" si="225"/>
        <v>62.055335968379438</v>
      </c>
    </row>
    <row r="86" spans="1:13" ht="15.75" thickBot="1">
      <c r="A86" s="74" t="s">
        <v>42</v>
      </c>
      <c r="B86" s="99" t="str">
        <f t="shared" si="214"/>
        <v/>
      </c>
      <c r="C86" s="100" t="str">
        <f t="shared" si="215"/>
        <v/>
      </c>
      <c r="D86" s="97" t="str">
        <f t="shared" si="216"/>
        <v/>
      </c>
      <c r="E86" s="97" t="str">
        <f t="shared" si="217"/>
        <v/>
      </c>
      <c r="F86" s="99">
        <f t="shared" si="218"/>
        <v>300</v>
      </c>
      <c r="G86" s="100">
        <f t="shared" si="219"/>
        <v>13318.964113855898</v>
      </c>
      <c r="H86" s="97">
        <f t="shared" si="220"/>
        <v>937.58274824473438</v>
      </c>
      <c r="I86" s="97">
        <f t="shared" si="221"/>
        <v>2792.109662320293</v>
      </c>
      <c r="J86" s="99">
        <f t="shared" si="222"/>
        <v>300</v>
      </c>
      <c r="K86" s="100">
        <f t="shared" si="223"/>
        <v>13318.964113855898</v>
      </c>
      <c r="L86" s="97">
        <f t="shared" si="224"/>
        <v>937.58274824473438</v>
      </c>
      <c r="M86" s="98">
        <f t="shared" si="225"/>
        <v>2792.109662320293</v>
      </c>
    </row>
    <row r="87" spans="1:13" ht="15.75" thickBot="1">
      <c r="A87" s="81" t="s">
        <v>3</v>
      </c>
      <c r="B87" s="101">
        <f t="shared" si="214"/>
        <v>-5.5555555555555571</v>
      </c>
      <c r="C87" s="102">
        <f t="shared" si="215"/>
        <v>-36.952342057901092</v>
      </c>
      <c r="D87" s="103">
        <f t="shared" si="216"/>
        <v>-27.650532241886935</v>
      </c>
      <c r="E87" s="103">
        <f t="shared" si="217"/>
        <v>34.383506234130039</v>
      </c>
      <c r="F87" s="101">
        <f t="shared" si="218"/>
        <v>266.66666666666669</v>
      </c>
      <c r="G87" s="102">
        <f t="shared" si="219"/>
        <v>8144.349036073716</v>
      </c>
      <c r="H87" s="103">
        <f t="shared" si="220"/>
        <v>1657.1181285792866</v>
      </c>
      <c r="I87" s="103">
        <f t="shared" si="221"/>
        <v>2874.4057254271065</v>
      </c>
      <c r="J87" s="101">
        <f t="shared" si="222"/>
        <v>15.384615384615387</v>
      </c>
      <c r="K87" s="102">
        <f t="shared" si="223"/>
        <v>4289.0722172123506</v>
      </c>
      <c r="L87" s="103">
        <f t="shared" si="224"/>
        <v>30.444938820912142</v>
      </c>
      <c r="M87" s="104">
        <f t="shared" si="225"/>
        <v>196.53288110043337</v>
      </c>
    </row>
  </sheetData>
  <mergeCells count="47">
    <mergeCell ref="O4:O6"/>
    <mergeCell ref="P4:S4"/>
    <mergeCell ref="T4:W4"/>
    <mergeCell ref="X4:AA4"/>
    <mergeCell ref="P5:Q5"/>
    <mergeCell ref="R5:S5"/>
    <mergeCell ref="T5:U5"/>
    <mergeCell ref="V5:W5"/>
    <mergeCell ref="X5:Y5"/>
    <mergeCell ref="Z5:AA5"/>
    <mergeCell ref="A19:M19"/>
    <mergeCell ref="A31:M31"/>
    <mergeCell ref="O19:AA19"/>
    <mergeCell ref="O31:AA31"/>
    <mergeCell ref="O43:AA43"/>
    <mergeCell ref="A43:M43"/>
    <mergeCell ref="A4:A6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D59:E59"/>
    <mergeCell ref="F59:G59"/>
    <mergeCell ref="H59:I59"/>
    <mergeCell ref="J59:K59"/>
    <mergeCell ref="L59:M59"/>
    <mergeCell ref="A55:M55"/>
    <mergeCell ref="A74:A76"/>
    <mergeCell ref="B74:E74"/>
    <mergeCell ref="F74:I74"/>
    <mergeCell ref="J74:M74"/>
    <mergeCell ref="B75:C75"/>
    <mergeCell ref="D75:E75"/>
    <mergeCell ref="F75:G75"/>
    <mergeCell ref="H75:I75"/>
    <mergeCell ref="J75:K75"/>
    <mergeCell ref="L75:M75"/>
    <mergeCell ref="A58:A60"/>
    <mergeCell ref="B58:E58"/>
    <mergeCell ref="F58:I58"/>
    <mergeCell ref="J58:M58"/>
    <mergeCell ref="B59:C5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eht2">
    <tabColor theme="9" tint="0.39997558519241921"/>
  </sheetPr>
  <dimension ref="A1:BA36"/>
  <sheetViews>
    <sheetView workbookViewId="0">
      <selection activeCell="H20" sqref="H20:I20"/>
    </sheetView>
  </sheetViews>
  <sheetFormatPr defaultRowHeight="15"/>
  <cols>
    <col min="1" max="1" width="5.7109375" customWidth="1"/>
    <col min="19" max="19" width="2.5703125" customWidth="1"/>
    <col min="20" max="20" width="14.42578125" customWidth="1"/>
    <col min="21" max="22" width="10" customWidth="1"/>
    <col min="23" max="23" width="7.7109375" customWidth="1"/>
    <col min="24" max="24" width="7.85546875" customWidth="1"/>
    <col min="25" max="25" width="7.5703125" customWidth="1"/>
    <col min="26" max="27" width="7.85546875" customWidth="1"/>
    <col min="28" max="28" width="6.140625" customWidth="1"/>
    <col min="29" max="29" width="11.5703125" bestFit="1" customWidth="1"/>
    <col min="30" max="30" width="9.5703125" bestFit="1" customWidth="1"/>
    <col min="31" max="32" width="9.5703125" customWidth="1"/>
    <col min="33" max="33" width="7.85546875" customWidth="1"/>
    <col min="34" max="34" width="9" customWidth="1"/>
    <col min="35" max="35" width="8" customWidth="1"/>
    <col min="37" max="37" width="3.85546875" customWidth="1"/>
    <col min="38" max="38" width="16.42578125" customWidth="1"/>
  </cols>
  <sheetData>
    <row r="1" spans="1:53" s="202" customFormat="1" ht="15.75" customHeight="1">
      <c r="A1" s="201" t="s">
        <v>186</v>
      </c>
      <c r="S1" s="201" t="s">
        <v>132</v>
      </c>
      <c r="AK1" s="201" t="s">
        <v>131</v>
      </c>
    </row>
    <row r="2" spans="1:53" s="200" customFormat="1" ht="15.75" customHeight="1">
      <c r="A2" s="1" t="s">
        <v>182</v>
      </c>
      <c r="S2" s="1" t="s">
        <v>125</v>
      </c>
      <c r="AK2" s="1" t="s">
        <v>126</v>
      </c>
    </row>
    <row r="3" spans="1:53" ht="15.75" thickBot="1">
      <c r="A3" t="s">
        <v>120</v>
      </c>
      <c r="B3" s="2"/>
      <c r="C3" s="2"/>
      <c r="D3" s="2"/>
      <c r="S3" t="s">
        <v>120</v>
      </c>
      <c r="T3" s="2"/>
      <c r="U3" s="2"/>
      <c r="V3" s="2"/>
      <c r="AK3" t="s">
        <v>77</v>
      </c>
    </row>
    <row r="4" spans="1:53" ht="15.75" thickBot="1">
      <c r="A4" s="240" t="s">
        <v>0</v>
      </c>
      <c r="B4" s="241"/>
      <c r="C4" s="277" t="s">
        <v>1</v>
      </c>
      <c r="D4" s="244"/>
      <c r="E4" s="244"/>
      <c r="F4" s="244"/>
      <c r="G4" s="244"/>
      <c r="H4" s="278" t="s">
        <v>2</v>
      </c>
      <c r="I4" s="279"/>
      <c r="J4" s="279"/>
      <c r="K4" s="279"/>
      <c r="L4" s="279"/>
      <c r="M4" s="204"/>
      <c r="N4" s="204"/>
      <c r="O4" s="244" t="s">
        <v>3</v>
      </c>
      <c r="P4" s="244"/>
      <c r="Q4" s="245"/>
      <c r="S4" s="240" t="s">
        <v>0</v>
      </c>
      <c r="T4" s="241"/>
      <c r="U4" s="277" t="s">
        <v>1</v>
      </c>
      <c r="V4" s="244"/>
      <c r="W4" s="244"/>
      <c r="X4" s="244"/>
      <c r="Y4" s="244"/>
      <c r="Z4" s="278" t="s">
        <v>2</v>
      </c>
      <c r="AA4" s="279"/>
      <c r="AB4" s="279"/>
      <c r="AC4" s="279"/>
      <c r="AD4" s="279"/>
      <c r="AE4" s="48"/>
      <c r="AF4" s="48"/>
      <c r="AG4" s="244" t="s">
        <v>3</v>
      </c>
      <c r="AH4" s="244"/>
      <c r="AI4" s="245"/>
      <c r="AK4" s="285" t="s">
        <v>0</v>
      </c>
      <c r="AL4" s="286"/>
      <c r="AM4" s="293" t="s">
        <v>1</v>
      </c>
      <c r="AN4" s="275"/>
      <c r="AO4" s="275"/>
      <c r="AP4" s="275"/>
      <c r="AQ4" s="276"/>
      <c r="AR4" s="293" t="s">
        <v>2</v>
      </c>
      <c r="AS4" s="275"/>
      <c r="AT4" s="275"/>
      <c r="AU4" s="275"/>
      <c r="AV4" s="294"/>
      <c r="AW4" s="274" t="s">
        <v>3</v>
      </c>
      <c r="AX4" s="275"/>
      <c r="AY4" s="275"/>
      <c r="AZ4" s="275"/>
      <c r="BA4" s="276"/>
    </row>
    <row r="5" spans="1:53" ht="38.25" customHeight="1" thickBot="1">
      <c r="A5" s="242"/>
      <c r="B5" s="243"/>
      <c r="C5" s="280" t="s">
        <v>3</v>
      </c>
      <c r="D5" s="281"/>
      <c r="E5" s="246" t="s">
        <v>4</v>
      </c>
      <c r="F5" s="246"/>
      <c r="G5" s="282" t="s">
        <v>25</v>
      </c>
      <c r="H5" s="280" t="s">
        <v>3</v>
      </c>
      <c r="I5" s="281"/>
      <c r="J5" s="284" t="s">
        <v>4</v>
      </c>
      <c r="K5" s="246"/>
      <c r="L5" s="282" t="s">
        <v>25</v>
      </c>
      <c r="M5" s="280" t="s">
        <v>3</v>
      </c>
      <c r="N5" s="281"/>
      <c r="O5" s="246" t="s">
        <v>4</v>
      </c>
      <c r="P5" s="246"/>
      <c r="Q5" s="282" t="s">
        <v>25</v>
      </c>
      <c r="S5" s="242"/>
      <c r="T5" s="243"/>
      <c r="U5" s="280" t="s">
        <v>3</v>
      </c>
      <c r="V5" s="281"/>
      <c r="W5" s="246" t="s">
        <v>4</v>
      </c>
      <c r="X5" s="246"/>
      <c r="Y5" s="282" t="s">
        <v>25</v>
      </c>
      <c r="Z5" s="280" t="s">
        <v>3</v>
      </c>
      <c r="AA5" s="281"/>
      <c r="AB5" s="284" t="s">
        <v>4</v>
      </c>
      <c r="AC5" s="246"/>
      <c r="AD5" s="282" t="s">
        <v>25</v>
      </c>
      <c r="AE5" s="280" t="s">
        <v>3</v>
      </c>
      <c r="AF5" s="281"/>
      <c r="AG5" s="246" t="s">
        <v>4</v>
      </c>
      <c r="AH5" s="246"/>
      <c r="AI5" s="282" t="s">
        <v>25</v>
      </c>
      <c r="AK5" s="287"/>
      <c r="AL5" s="288"/>
      <c r="AM5" s="291" t="s">
        <v>3</v>
      </c>
      <c r="AN5" s="292"/>
      <c r="AO5" s="291" t="s">
        <v>121</v>
      </c>
      <c r="AP5" s="292"/>
      <c r="AQ5" s="282" t="s">
        <v>25</v>
      </c>
      <c r="AR5" s="297" t="s">
        <v>3</v>
      </c>
      <c r="AS5" s="292"/>
      <c r="AT5" s="291" t="s">
        <v>53</v>
      </c>
      <c r="AU5" s="292"/>
      <c r="AV5" s="282" t="s">
        <v>25</v>
      </c>
      <c r="AW5" s="297" t="s">
        <v>3</v>
      </c>
      <c r="AX5" s="292"/>
      <c r="AY5" s="291" t="s">
        <v>121</v>
      </c>
      <c r="AZ5" s="292"/>
      <c r="BA5" s="282" t="s">
        <v>25</v>
      </c>
    </row>
    <row r="6" spans="1:53" ht="39.75" thickBot="1">
      <c r="A6" s="242"/>
      <c r="B6" s="243"/>
      <c r="C6" s="49" t="s">
        <v>26</v>
      </c>
      <c r="D6" s="50" t="s">
        <v>27</v>
      </c>
      <c r="E6" s="51" t="s">
        <v>6</v>
      </c>
      <c r="F6" s="52" t="s">
        <v>7</v>
      </c>
      <c r="G6" s="283"/>
      <c r="H6" s="49" t="s">
        <v>26</v>
      </c>
      <c r="I6" s="50" t="s">
        <v>27</v>
      </c>
      <c r="J6" s="53" t="s">
        <v>6</v>
      </c>
      <c r="K6" s="4" t="s">
        <v>7</v>
      </c>
      <c r="L6" s="283"/>
      <c r="M6" s="49" t="s">
        <v>26</v>
      </c>
      <c r="N6" s="50" t="s">
        <v>27</v>
      </c>
      <c r="O6" s="3" t="s">
        <v>6</v>
      </c>
      <c r="P6" s="4" t="s">
        <v>7</v>
      </c>
      <c r="Q6" s="283"/>
      <c r="S6" s="242"/>
      <c r="T6" s="243"/>
      <c r="U6" s="49" t="s">
        <v>26</v>
      </c>
      <c r="V6" s="50" t="s">
        <v>27</v>
      </c>
      <c r="W6" s="51" t="s">
        <v>6</v>
      </c>
      <c r="X6" s="52" t="s">
        <v>7</v>
      </c>
      <c r="Y6" s="283"/>
      <c r="Z6" s="49" t="s">
        <v>26</v>
      </c>
      <c r="AA6" s="50" t="s">
        <v>27</v>
      </c>
      <c r="AB6" s="53" t="s">
        <v>6</v>
      </c>
      <c r="AC6" s="4" t="s">
        <v>7</v>
      </c>
      <c r="AD6" s="283"/>
      <c r="AE6" s="49" t="s">
        <v>26</v>
      </c>
      <c r="AF6" s="50" t="s">
        <v>27</v>
      </c>
      <c r="AG6" s="3" t="s">
        <v>6</v>
      </c>
      <c r="AH6" s="4" t="s">
        <v>7</v>
      </c>
      <c r="AI6" s="283"/>
      <c r="AK6" s="289"/>
      <c r="AL6" s="290"/>
      <c r="AM6" s="176" t="s">
        <v>26</v>
      </c>
      <c r="AN6" s="176" t="s">
        <v>49</v>
      </c>
      <c r="AO6" s="176" t="s">
        <v>31</v>
      </c>
      <c r="AP6" s="176" t="s">
        <v>32</v>
      </c>
      <c r="AQ6" s="283"/>
      <c r="AR6" s="176" t="s">
        <v>26</v>
      </c>
      <c r="AS6" s="176" t="s">
        <v>49</v>
      </c>
      <c r="AT6" s="176" t="s">
        <v>31</v>
      </c>
      <c r="AU6" s="176" t="s">
        <v>32</v>
      </c>
      <c r="AV6" s="283"/>
      <c r="AW6" s="176" t="s">
        <v>26</v>
      </c>
      <c r="AX6" s="176" t="s">
        <v>49</v>
      </c>
      <c r="AY6" s="176" t="s">
        <v>31</v>
      </c>
      <c r="AZ6" s="176" t="s">
        <v>32</v>
      </c>
      <c r="BA6" s="283"/>
    </row>
    <row r="7" spans="1:53">
      <c r="A7" s="6" t="s">
        <v>10</v>
      </c>
      <c r="B7" s="7"/>
      <c r="C7" s="211">
        <v>98393</v>
      </c>
      <c r="D7" s="212">
        <v>649269.81792493199</v>
      </c>
      <c r="E7" s="211">
        <v>6586</v>
      </c>
      <c r="F7" s="212">
        <v>129141.46995141302</v>
      </c>
      <c r="G7" s="213">
        <v>18481.878909333813</v>
      </c>
      <c r="H7" s="218">
        <v>5918</v>
      </c>
      <c r="I7" s="219">
        <v>465425.5405874303</v>
      </c>
      <c r="J7" s="213">
        <v>927</v>
      </c>
      <c r="K7" s="212">
        <v>418923.12900297024</v>
      </c>
      <c r="L7" s="213">
        <v>34502.471090666237</v>
      </c>
      <c r="M7" s="218">
        <f>C7+H7</f>
        <v>104311</v>
      </c>
      <c r="N7" s="235">
        <f>D7+I7</f>
        <v>1114695.3585123622</v>
      </c>
      <c r="O7" s="211">
        <f>E7+J7</f>
        <v>7513</v>
      </c>
      <c r="P7" s="212">
        <f t="shared" ref="P7:Q7" si="0">F7+K7</f>
        <v>548064.59895438328</v>
      </c>
      <c r="Q7" s="220">
        <f t="shared" si="0"/>
        <v>52984.350000000049</v>
      </c>
      <c r="S7" s="6" t="s">
        <v>10</v>
      </c>
      <c r="T7" s="7"/>
      <c r="U7" s="54">
        <v>107170</v>
      </c>
      <c r="V7" s="55">
        <v>688245.69258068455</v>
      </c>
      <c r="W7" s="8">
        <v>7207</v>
      </c>
      <c r="X7" s="9">
        <v>145219.16097058656</v>
      </c>
      <c r="Y7" s="10">
        <v>18607.243556811529</v>
      </c>
      <c r="Z7" s="6">
        <v>5752</v>
      </c>
      <c r="AA7" s="56">
        <v>377747.05101769028</v>
      </c>
      <c r="AB7" s="10">
        <v>722</v>
      </c>
      <c r="AC7" s="9">
        <v>332556.35952439444</v>
      </c>
      <c r="AD7" s="10">
        <v>22379.856443188473</v>
      </c>
      <c r="AE7" s="6">
        <v>112922</v>
      </c>
      <c r="AF7" s="7">
        <v>1065992.7435983827</v>
      </c>
      <c r="AG7" s="8">
        <v>7929</v>
      </c>
      <c r="AH7" s="9">
        <v>477775.52049498103</v>
      </c>
      <c r="AI7" s="11">
        <v>40987.1</v>
      </c>
      <c r="AJ7" s="12"/>
      <c r="AK7" s="298" t="s">
        <v>10</v>
      </c>
      <c r="AL7" s="299"/>
      <c r="AM7" s="177">
        <v>93271</v>
      </c>
      <c r="AN7" s="177">
        <v>747827</v>
      </c>
      <c r="AO7" s="178">
        <v>6751</v>
      </c>
      <c r="AP7" s="179">
        <v>147662</v>
      </c>
      <c r="AQ7" s="179">
        <v>15718</v>
      </c>
      <c r="AR7" s="177">
        <v>4001</v>
      </c>
      <c r="AS7" s="177">
        <v>262960</v>
      </c>
      <c r="AT7" s="178">
        <v>581</v>
      </c>
      <c r="AU7" s="179">
        <v>222163</v>
      </c>
      <c r="AV7" s="177">
        <v>16222</v>
      </c>
      <c r="AW7" s="178">
        <v>97272</v>
      </c>
      <c r="AX7" s="177">
        <v>1010788</v>
      </c>
      <c r="AY7" s="178">
        <v>7332</v>
      </c>
      <c r="AZ7" s="179">
        <v>369824</v>
      </c>
      <c r="BA7" s="179">
        <v>31940</v>
      </c>
    </row>
    <row r="8" spans="1:53">
      <c r="A8" s="13"/>
      <c r="B8" s="14" t="s">
        <v>11</v>
      </c>
      <c r="C8" s="214">
        <v>98393</v>
      </c>
      <c r="D8" s="215">
        <v>649269.81792493199</v>
      </c>
      <c r="E8" s="214">
        <v>6209</v>
      </c>
      <c r="F8" s="215">
        <v>123361.25167166159</v>
      </c>
      <c r="G8" s="216">
        <v>16019.340967732567</v>
      </c>
      <c r="H8" s="217">
        <v>5918</v>
      </c>
      <c r="I8" s="215">
        <v>465425.5405874303</v>
      </c>
      <c r="J8" s="216">
        <v>900</v>
      </c>
      <c r="K8" s="215">
        <v>418415.38647482736</v>
      </c>
      <c r="L8" s="216">
        <v>30811.669032267437</v>
      </c>
      <c r="M8" s="217">
        <f t="shared" ref="M8:M20" si="1">C8+H8</f>
        <v>104311</v>
      </c>
      <c r="N8" s="221">
        <f t="shared" ref="N8:N20" si="2">D8+I8</f>
        <v>1114695.3585123622</v>
      </c>
      <c r="O8" s="214">
        <f t="shared" ref="O8:O20" si="3">E8+J8</f>
        <v>7109</v>
      </c>
      <c r="P8" s="215">
        <f t="shared" ref="P8:P20" si="4">F8+K8</f>
        <v>541776.63814648893</v>
      </c>
      <c r="Q8" s="222">
        <f t="shared" ref="Q8:Q20" si="5">G8+L8</f>
        <v>46831.01</v>
      </c>
      <c r="S8" s="13"/>
      <c r="T8" s="14" t="s">
        <v>11</v>
      </c>
      <c r="U8" s="57">
        <v>107170</v>
      </c>
      <c r="V8" s="17">
        <v>688245.69258068455</v>
      </c>
      <c r="W8" s="15">
        <v>6795</v>
      </c>
      <c r="X8" s="16">
        <v>138645.88324760427</v>
      </c>
      <c r="Y8" s="17">
        <v>16620.855799748257</v>
      </c>
      <c r="Z8" s="13">
        <v>5752</v>
      </c>
      <c r="AA8" s="58">
        <v>377747.05101769028</v>
      </c>
      <c r="AB8" s="17">
        <v>695</v>
      </c>
      <c r="AC8" s="16">
        <v>331721.78952439449</v>
      </c>
      <c r="AD8" s="17">
        <v>20637.644200251674</v>
      </c>
      <c r="AE8" s="13">
        <v>112922</v>
      </c>
      <c r="AF8" s="14">
        <v>1065992.7435983827</v>
      </c>
      <c r="AG8" s="15">
        <v>7490</v>
      </c>
      <c r="AH8" s="16">
        <v>470367.67277199874</v>
      </c>
      <c r="AI8" s="18">
        <v>37258.500000000015</v>
      </c>
      <c r="AJ8" s="12"/>
      <c r="AK8" s="180"/>
      <c r="AL8" s="181" t="s">
        <v>11</v>
      </c>
      <c r="AM8" s="177">
        <v>93271</v>
      </c>
      <c r="AN8" s="177">
        <v>747827</v>
      </c>
      <c r="AO8" s="178">
        <v>6271</v>
      </c>
      <c r="AP8" s="179">
        <v>139606</v>
      </c>
      <c r="AQ8" s="179">
        <v>13776</v>
      </c>
      <c r="AR8" s="177">
        <v>4001</v>
      </c>
      <c r="AS8" s="177">
        <v>262960</v>
      </c>
      <c r="AT8" s="178">
        <v>562</v>
      </c>
      <c r="AU8" s="179">
        <v>221434</v>
      </c>
      <c r="AV8" s="177">
        <v>14857</v>
      </c>
      <c r="AW8" s="178">
        <v>97272</v>
      </c>
      <c r="AX8" s="177">
        <v>1010788</v>
      </c>
      <c r="AY8" s="178">
        <v>6833</v>
      </c>
      <c r="AZ8" s="179">
        <v>361041</v>
      </c>
      <c r="BA8" s="179">
        <v>28633</v>
      </c>
    </row>
    <row r="9" spans="1:53">
      <c r="A9" s="13"/>
      <c r="B9" s="14" t="s">
        <v>12</v>
      </c>
      <c r="C9" s="214">
        <v>98393</v>
      </c>
      <c r="D9" s="215">
        <v>649269.81792493199</v>
      </c>
      <c r="E9" s="214">
        <v>1268</v>
      </c>
      <c r="F9" s="215">
        <v>31521.476368707794</v>
      </c>
      <c r="G9" s="216">
        <v>2233.2989591230316</v>
      </c>
      <c r="H9" s="217">
        <v>5918</v>
      </c>
      <c r="I9" s="215">
        <v>465425.5405874303</v>
      </c>
      <c r="J9" s="216">
        <v>259</v>
      </c>
      <c r="K9" s="215">
        <v>367041.16165882483</v>
      </c>
      <c r="L9" s="216">
        <v>3263.4210408769713</v>
      </c>
      <c r="M9" s="217">
        <f t="shared" si="1"/>
        <v>104311</v>
      </c>
      <c r="N9" s="221">
        <f t="shared" si="2"/>
        <v>1114695.3585123622</v>
      </c>
      <c r="O9" s="214">
        <f t="shared" si="3"/>
        <v>1527</v>
      </c>
      <c r="P9" s="215">
        <f t="shared" si="4"/>
        <v>398562.63802753261</v>
      </c>
      <c r="Q9" s="222">
        <f t="shared" si="5"/>
        <v>5496.720000000003</v>
      </c>
      <c r="S9" s="13"/>
      <c r="T9" s="14" t="s">
        <v>12</v>
      </c>
      <c r="U9" s="57">
        <v>107170</v>
      </c>
      <c r="V9" s="17">
        <v>688245.69258068455</v>
      </c>
      <c r="W9" s="15">
        <v>987</v>
      </c>
      <c r="X9" s="16">
        <v>27686.971787412458</v>
      </c>
      <c r="Y9" s="17">
        <v>1676.0627570632184</v>
      </c>
      <c r="Z9" s="13">
        <v>5752</v>
      </c>
      <c r="AA9" s="58">
        <v>377747.05101769028</v>
      </c>
      <c r="AB9" s="17">
        <v>194</v>
      </c>
      <c r="AC9" s="16">
        <v>275715.42785846535</v>
      </c>
      <c r="AD9" s="17">
        <v>1550.4372429367822</v>
      </c>
      <c r="AE9" s="13">
        <v>112922</v>
      </c>
      <c r="AF9" s="14">
        <v>1065992.7435983827</v>
      </c>
      <c r="AG9" s="15">
        <v>1181</v>
      </c>
      <c r="AH9" s="16">
        <v>303402.39964587771</v>
      </c>
      <c r="AI9" s="18">
        <v>3226.5</v>
      </c>
      <c r="AJ9" s="12"/>
      <c r="AK9" s="180"/>
      <c r="AL9" s="181" t="s">
        <v>12</v>
      </c>
      <c r="AM9" s="177">
        <v>93271</v>
      </c>
      <c r="AN9" s="177">
        <v>747827</v>
      </c>
      <c r="AO9" s="178">
        <v>1024</v>
      </c>
      <c r="AP9" s="179">
        <v>29548</v>
      </c>
      <c r="AQ9" s="179">
        <v>1771</v>
      </c>
      <c r="AR9" s="177">
        <v>4001</v>
      </c>
      <c r="AS9" s="177">
        <v>262960</v>
      </c>
      <c r="AT9" s="182">
        <v>172</v>
      </c>
      <c r="AU9" s="179">
        <v>168266</v>
      </c>
      <c r="AV9" s="177">
        <v>1329</v>
      </c>
      <c r="AW9" s="178">
        <v>97272</v>
      </c>
      <c r="AX9" s="177">
        <v>1010788</v>
      </c>
      <c r="AY9" s="178">
        <v>1196</v>
      </c>
      <c r="AZ9" s="179">
        <v>197814</v>
      </c>
      <c r="BA9" s="179">
        <v>3099</v>
      </c>
    </row>
    <row r="10" spans="1:53">
      <c r="A10" s="13"/>
      <c r="B10" s="14" t="s">
        <v>13</v>
      </c>
      <c r="C10" s="214">
        <v>98393</v>
      </c>
      <c r="D10" s="215">
        <v>649269.81792493199</v>
      </c>
      <c r="E10" s="214">
        <v>56</v>
      </c>
      <c r="F10" s="215">
        <v>1084.9204285607084</v>
      </c>
      <c r="G10" s="216">
        <v>84.333922192920369</v>
      </c>
      <c r="H10" s="217">
        <v>5918</v>
      </c>
      <c r="I10" s="215">
        <v>465425.5405874303</v>
      </c>
      <c r="J10" s="216">
        <v>12</v>
      </c>
      <c r="K10" s="215">
        <v>27000.895000821674</v>
      </c>
      <c r="L10" s="216">
        <v>21.25607780707961</v>
      </c>
      <c r="M10" s="217">
        <f t="shared" si="1"/>
        <v>104311</v>
      </c>
      <c r="N10" s="221">
        <f t="shared" si="2"/>
        <v>1114695.3585123622</v>
      </c>
      <c r="O10" s="214">
        <f t="shared" si="3"/>
        <v>68</v>
      </c>
      <c r="P10" s="215">
        <f t="shared" si="4"/>
        <v>28085.815429382383</v>
      </c>
      <c r="Q10" s="222">
        <f t="shared" si="5"/>
        <v>105.58999999999997</v>
      </c>
      <c r="S10" s="13"/>
      <c r="T10" s="14" t="s">
        <v>13</v>
      </c>
      <c r="U10" s="57">
        <v>107170</v>
      </c>
      <c r="V10" s="17">
        <v>688245.69258068455</v>
      </c>
      <c r="W10" s="15">
        <v>66</v>
      </c>
      <c r="X10" s="16">
        <v>1296.9469403599949</v>
      </c>
      <c r="Y10" s="17">
        <v>124.71499999999999</v>
      </c>
      <c r="Z10" s="13">
        <v>5752</v>
      </c>
      <c r="AA10" s="58">
        <v>377747.05101769028</v>
      </c>
      <c r="AB10" s="17">
        <v>16</v>
      </c>
      <c r="AC10" s="16">
        <v>94293.879891879551</v>
      </c>
      <c r="AD10" s="17">
        <v>73.984999999999999</v>
      </c>
      <c r="AE10" s="13">
        <v>112922</v>
      </c>
      <c r="AF10" s="14">
        <v>1065992.7435983827</v>
      </c>
      <c r="AG10" s="15">
        <v>82</v>
      </c>
      <c r="AH10" s="16">
        <v>95590.826832239545</v>
      </c>
      <c r="AI10" s="18">
        <v>198.7</v>
      </c>
      <c r="AJ10" s="12"/>
      <c r="AK10" s="180"/>
      <c r="AL10" s="181" t="s">
        <v>13</v>
      </c>
      <c r="AM10" s="177">
        <v>93271</v>
      </c>
      <c r="AN10" s="177">
        <v>747827</v>
      </c>
      <c r="AO10" s="178">
        <v>66</v>
      </c>
      <c r="AP10" s="179">
        <v>2044</v>
      </c>
      <c r="AQ10" s="179">
        <v>118</v>
      </c>
      <c r="AR10" s="177">
        <v>4001</v>
      </c>
      <c r="AS10" s="177">
        <v>262960</v>
      </c>
      <c r="AT10" s="178">
        <v>7</v>
      </c>
      <c r="AU10" s="179">
        <v>27944</v>
      </c>
      <c r="AV10" s="177">
        <v>12</v>
      </c>
      <c r="AW10" s="178">
        <v>97272</v>
      </c>
      <c r="AX10" s="177">
        <v>1010788</v>
      </c>
      <c r="AY10" s="178">
        <v>73</v>
      </c>
      <c r="AZ10" s="179">
        <v>29988</v>
      </c>
      <c r="BA10" s="179">
        <v>130</v>
      </c>
    </row>
    <row r="11" spans="1:53">
      <c r="A11" s="13"/>
      <c r="B11" s="14" t="s">
        <v>14</v>
      </c>
      <c r="C11" s="214">
        <v>98393</v>
      </c>
      <c r="D11" s="215">
        <v>649269.81792493199</v>
      </c>
      <c r="E11" s="214">
        <v>104</v>
      </c>
      <c r="F11" s="215">
        <v>2542.0316665126329</v>
      </c>
      <c r="G11" s="216">
        <v>144.90506028525218</v>
      </c>
      <c r="H11" s="217">
        <v>5918</v>
      </c>
      <c r="I11" s="215">
        <v>465425.5405874303</v>
      </c>
      <c r="J11" s="216">
        <v>51</v>
      </c>
      <c r="K11" s="215">
        <v>217343.60821293638</v>
      </c>
      <c r="L11" s="216">
        <v>406.12493971474788</v>
      </c>
      <c r="M11" s="217">
        <f t="shared" si="1"/>
        <v>104311</v>
      </c>
      <c r="N11" s="221">
        <f t="shared" si="2"/>
        <v>1114695.3585123622</v>
      </c>
      <c r="O11" s="214">
        <f t="shared" si="3"/>
        <v>155</v>
      </c>
      <c r="P11" s="215">
        <f t="shared" si="4"/>
        <v>219885.63987944901</v>
      </c>
      <c r="Q11" s="222">
        <f t="shared" si="5"/>
        <v>551.03000000000009</v>
      </c>
      <c r="S11" s="13"/>
      <c r="T11" s="14" t="s">
        <v>14</v>
      </c>
      <c r="U11" s="57">
        <v>107170</v>
      </c>
      <c r="V11" s="17">
        <v>688245.69258068455</v>
      </c>
      <c r="W11" s="15">
        <v>97</v>
      </c>
      <c r="X11" s="16">
        <v>2325.8777302334338</v>
      </c>
      <c r="Y11" s="17">
        <v>185.61000000000004</v>
      </c>
      <c r="Z11" s="13">
        <v>5752</v>
      </c>
      <c r="AA11" s="58">
        <v>377747.05101769028</v>
      </c>
      <c r="AB11" s="17">
        <v>36</v>
      </c>
      <c r="AC11" s="16">
        <v>99278.166451237164</v>
      </c>
      <c r="AD11" s="17">
        <v>117.78999999999998</v>
      </c>
      <c r="AE11" s="13">
        <v>112922</v>
      </c>
      <c r="AF11" s="14">
        <v>1065992.7435983827</v>
      </c>
      <c r="AG11" s="15">
        <v>133</v>
      </c>
      <c r="AH11" s="16">
        <v>101604.0441814706</v>
      </c>
      <c r="AI11" s="18">
        <v>303.39999999999998</v>
      </c>
      <c r="AJ11" s="12"/>
      <c r="AK11" s="180"/>
      <c r="AL11" s="181" t="s">
        <v>14</v>
      </c>
      <c r="AM11" s="177">
        <v>93271</v>
      </c>
      <c r="AN11" s="177">
        <v>747827</v>
      </c>
      <c r="AO11" s="178">
        <v>44</v>
      </c>
      <c r="AP11" s="179">
        <v>926</v>
      </c>
      <c r="AQ11" s="179">
        <v>53</v>
      </c>
      <c r="AR11" s="177">
        <v>4001</v>
      </c>
      <c r="AS11" s="177">
        <v>262960</v>
      </c>
      <c r="AT11" s="178">
        <v>7</v>
      </c>
      <c r="AU11" s="179">
        <v>15636</v>
      </c>
      <c r="AV11" s="177">
        <v>25</v>
      </c>
      <c r="AW11" s="178">
        <v>97272</v>
      </c>
      <c r="AX11" s="177">
        <v>1010788</v>
      </c>
      <c r="AY11" s="178">
        <v>51</v>
      </c>
      <c r="AZ11" s="179">
        <v>16563</v>
      </c>
      <c r="BA11" s="179">
        <v>78</v>
      </c>
    </row>
    <row r="12" spans="1:53">
      <c r="A12" s="13" t="s">
        <v>15</v>
      </c>
      <c r="B12" s="14"/>
      <c r="C12" s="214">
        <v>98393</v>
      </c>
      <c r="D12" s="215">
        <v>649269.81792493199</v>
      </c>
      <c r="E12" s="214">
        <v>21</v>
      </c>
      <c r="F12" s="215">
        <v>479.0091104294479</v>
      </c>
      <c r="G12" s="216">
        <v>48.809999999999988</v>
      </c>
      <c r="H12" s="217">
        <v>5918</v>
      </c>
      <c r="I12" s="215">
        <v>465425.5405874303</v>
      </c>
      <c r="J12" s="216">
        <v>8</v>
      </c>
      <c r="K12" s="215">
        <v>45084.490279290723</v>
      </c>
      <c r="L12" s="216">
        <v>21.34</v>
      </c>
      <c r="M12" s="217">
        <f t="shared" si="1"/>
        <v>104311</v>
      </c>
      <c r="N12" s="221">
        <f t="shared" si="2"/>
        <v>1114695.3585123622</v>
      </c>
      <c r="O12" s="214">
        <f t="shared" si="3"/>
        <v>29</v>
      </c>
      <c r="P12" s="215">
        <f t="shared" si="4"/>
        <v>45563.499389720171</v>
      </c>
      <c r="Q12" s="222">
        <f t="shared" si="5"/>
        <v>70.149999999999991</v>
      </c>
      <c r="S12" s="13" t="s">
        <v>15</v>
      </c>
      <c r="T12" s="14"/>
      <c r="U12" s="57">
        <v>107170</v>
      </c>
      <c r="V12" s="17">
        <v>688245.69258068455</v>
      </c>
      <c r="W12" s="15">
        <v>18</v>
      </c>
      <c r="X12" s="16">
        <v>264.97000000000003</v>
      </c>
      <c r="Y12" s="17">
        <v>55.2</v>
      </c>
      <c r="Z12" s="13">
        <v>5752</v>
      </c>
      <c r="AA12" s="58">
        <v>377747.05101769028</v>
      </c>
      <c r="AB12" s="17">
        <v>3</v>
      </c>
      <c r="AC12" s="16">
        <v>18155.89</v>
      </c>
      <c r="AD12" s="17">
        <v>10.7</v>
      </c>
      <c r="AE12" s="13">
        <v>112922</v>
      </c>
      <c r="AF12" s="14">
        <v>1065992.7435983827</v>
      </c>
      <c r="AG12" s="15">
        <v>21</v>
      </c>
      <c r="AH12" s="16">
        <v>18420.86</v>
      </c>
      <c r="AI12" s="18">
        <v>65.899999999999991</v>
      </c>
      <c r="AJ12" s="12"/>
      <c r="AK12" s="300" t="s">
        <v>15</v>
      </c>
      <c r="AL12" s="301"/>
      <c r="AM12" s="177">
        <v>93271</v>
      </c>
      <c r="AN12" s="177">
        <v>747827</v>
      </c>
      <c r="AO12" s="178">
        <v>58</v>
      </c>
      <c r="AP12" s="179">
        <v>1032</v>
      </c>
      <c r="AQ12" s="179">
        <v>118</v>
      </c>
      <c r="AR12" s="177">
        <v>4001</v>
      </c>
      <c r="AS12" s="177">
        <v>262960</v>
      </c>
      <c r="AT12" s="178">
        <v>6</v>
      </c>
      <c r="AU12" s="179">
        <v>1521</v>
      </c>
      <c r="AV12" s="177">
        <v>12</v>
      </c>
      <c r="AW12" s="178">
        <v>97272</v>
      </c>
      <c r="AX12" s="177">
        <v>1010788</v>
      </c>
      <c r="AY12" s="178">
        <v>64</v>
      </c>
      <c r="AZ12" s="179">
        <v>2553</v>
      </c>
      <c r="BA12" s="179">
        <v>129</v>
      </c>
    </row>
    <row r="13" spans="1:53">
      <c r="A13" s="13" t="s">
        <v>16</v>
      </c>
      <c r="B13" s="14"/>
      <c r="C13" s="214">
        <v>98393</v>
      </c>
      <c r="D13" s="215">
        <v>649269.81792493199</v>
      </c>
      <c r="E13" s="214">
        <v>34</v>
      </c>
      <c r="F13" s="215">
        <v>542.95066828287008</v>
      </c>
      <c r="G13" s="216">
        <v>125.59867602808426</v>
      </c>
      <c r="H13" s="217">
        <v>5918</v>
      </c>
      <c r="I13" s="215">
        <v>465425.5405874303</v>
      </c>
      <c r="J13" s="216">
        <v>11</v>
      </c>
      <c r="K13" s="215">
        <v>79667.50152551473</v>
      </c>
      <c r="L13" s="216">
        <v>108.94132397191576</v>
      </c>
      <c r="M13" s="217">
        <f t="shared" si="1"/>
        <v>104311</v>
      </c>
      <c r="N13" s="221">
        <f t="shared" si="2"/>
        <v>1114695.3585123622</v>
      </c>
      <c r="O13" s="214">
        <f t="shared" si="3"/>
        <v>45</v>
      </c>
      <c r="P13" s="215">
        <f t="shared" si="4"/>
        <v>80210.452193797595</v>
      </c>
      <c r="Q13" s="222">
        <f t="shared" si="5"/>
        <v>234.54000000000002</v>
      </c>
      <c r="S13" s="13" t="s">
        <v>16</v>
      </c>
      <c r="T13" s="14"/>
      <c r="U13" s="57">
        <v>107170</v>
      </c>
      <c r="V13" s="17">
        <v>688245.69258068455</v>
      </c>
      <c r="W13" s="15">
        <v>36</v>
      </c>
      <c r="X13" s="16">
        <v>861.17499999999995</v>
      </c>
      <c r="Y13" s="17">
        <v>173.59999999999997</v>
      </c>
      <c r="Z13" s="13">
        <v>5752</v>
      </c>
      <c r="AA13" s="58">
        <v>377747.05101769028</v>
      </c>
      <c r="AB13" s="17">
        <v>3</v>
      </c>
      <c r="AC13" s="16">
        <v>966.32858673163992</v>
      </c>
      <c r="AD13" s="17">
        <v>6.1999999999999993</v>
      </c>
      <c r="AE13" s="13">
        <v>112922</v>
      </c>
      <c r="AF13" s="14">
        <v>1065992.7435983827</v>
      </c>
      <c r="AG13" s="15">
        <v>39</v>
      </c>
      <c r="AH13" s="16">
        <v>1827.5035867316399</v>
      </c>
      <c r="AI13" s="18">
        <v>179.79999999999998</v>
      </c>
      <c r="AJ13" s="12"/>
      <c r="AK13" s="183" t="s">
        <v>16</v>
      </c>
      <c r="AL13" s="184"/>
      <c r="AM13" s="185"/>
      <c r="AN13" s="185"/>
      <c r="AO13" s="186"/>
      <c r="AP13" s="187"/>
      <c r="AQ13" s="187"/>
      <c r="AR13" s="185"/>
      <c r="AS13" s="185"/>
      <c r="AT13" s="186"/>
      <c r="AU13" s="187"/>
      <c r="AV13" s="185"/>
      <c r="AW13" s="186"/>
      <c r="AX13" s="185"/>
      <c r="AY13" s="186"/>
      <c r="AZ13" s="187"/>
      <c r="BA13" s="187"/>
    </row>
    <row r="14" spans="1:53">
      <c r="A14" s="13" t="s">
        <v>17</v>
      </c>
      <c r="B14" s="14"/>
      <c r="C14" s="214">
        <v>98393</v>
      </c>
      <c r="D14" s="215">
        <v>649269.81792493199</v>
      </c>
      <c r="E14" s="214">
        <v>4542</v>
      </c>
      <c r="F14" s="215">
        <v>98005.750086169748</v>
      </c>
      <c r="G14" s="216">
        <v>13193.000350852466</v>
      </c>
      <c r="H14" s="217">
        <v>5918</v>
      </c>
      <c r="I14" s="215">
        <v>465425.5405874303</v>
      </c>
      <c r="J14" s="216">
        <v>692</v>
      </c>
      <c r="K14" s="215">
        <v>411750.25334714103</v>
      </c>
      <c r="L14" s="216">
        <v>21500.429649147536</v>
      </c>
      <c r="M14" s="217">
        <f t="shared" si="1"/>
        <v>104311</v>
      </c>
      <c r="N14" s="221">
        <f t="shared" si="2"/>
        <v>1114695.3585123622</v>
      </c>
      <c r="O14" s="214">
        <f t="shared" si="3"/>
        <v>5234</v>
      </c>
      <c r="P14" s="215">
        <f t="shared" si="4"/>
        <v>509756.00343331078</v>
      </c>
      <c r="Q14" s="222">
        <f t="shared" si="5"/>
        <v>34693.43</v>
      </c>
      <c r="S14" s="13" t="s">
        <v>17</v>
      </c>
      <c r="T14" s="14"/>
      <c r="U14" s="57">
        <v>107170</v>
      </c>
      <c r="V14" s="17">
        <v>688245.69258068455</v>
      </c>
      <c r="W14" s="15">
        <v>6345</v>
      </c>
      <c r="X14" s="16">
        <v>129610.12362882834</v>
      </c>
      <c r="Y14" s="17">
        <v>21135.172862049578</v>
      </c>
      <c r="Z14" s="13">
        <v>5752</v>
      </c>
      <c r="AA14" s="58">
        <v>377747.05101769028</v>
      </c>
      <c r="AB14" s="17">
        <v>610</v>
      </c>
      <c r="AC14" s="16">
        <v>329143.36411202914</v>
      </c>
      <c r="AD14" s="17">
        <v>17874.427137950421</v>
      </c>
      <c r="AE14" s="13">
        <v>112922</v>
      </c>
      <c r="AF14" s="14">
        <v>1065992.7435983827</v>
      </c>
      <c r="AG14" s="15">
        <v>6955</v>
      </c>
      <c r="AH14" s="16">
        <v>458753.48774085747</v>
      </c>
      <c r="AI14" s="18">
        <v>39009.599999999999</v>
      </c>
      <c r="AJ14" s="12"/>
      <c r="AK14" s="300" t="s">
        <v>17</v>
      </c>
      <c r="AL14" s="301"/>
      <c r="AM14" s="177">
        <v>93271</v>
      </c>
      <c r="AN14" s="177">
        <v>747827</v>
      </c>
      <c r="AO14" s="178">
        <v>7458</v>
      </c>
      <c r="AP14" s="179">
        <v>147921</v>
      </c>
      <c r="AQ14" s="179">
        <v>30622</v>
      </c>
      <c r="AR14" s="177">
        <v>4001</v>
      </c>
      <c r="AS14" s="177">
        <v>262960</v>
      </c>
      <c r="AT14" s="178">
        <v>571</v>
      </c>
      <c r="AU14" s="179">
        <v>220214</v>
      </c>
      <c r="AV14" s="177">
        <v>24821</v>
      </c>
      <c r="AW14" s="178">
        <v>97272</v>
      </c>
      <c r="AX14" s="177">
        <v>1010788</v>
      </c>
      <c r="AY14" s="178">
        <v>8029</v>
      </c>
      <c r="AZ14" s="179">
        <v>368135</v>
      </c>
      <c r="BA14" s="179">
        <v>55443</v>
      </c>
    </row>
    <row r="15" spans="1:53">
      <c r="A15" s="13"/>
      <c r="B15" s="14" t="s">
        <v>123</v>
      </c>
      <c r="C15" s="223">
        <v>98393</v>
      </c>
      <c r="D15" s="224">
        <v>649269.81792493199</v>
      </c>
      <c r="E15" s="223"/>
      <c r="F15" s="224"/>
      <c r="G15" s="225"/>
      <c r="H15" s="226">
        <v>5918</v>
      </c>
      <c r="I15" s="224">
        <v>465425.5405874303</v>
      </c>
      <c r="J15" s="225"/>
      <c r="K15" s="224"/>
      <c r="L15" s="225"/>
      <c r="M15" s="226"/>
      <c r="N15" s="227"/>
      <c r="O15" s="223"/>
      <c r="P15" s="224"/>
      <c r="Q15" s="228"/>
      <c r="S15" s="13"/>
      <c r="T15" s="14" t="s">
        <v>123</v>
      </c>
      <c r="U15" s="188"/>
      <c r="V15" s="158"/>
      <c r="W15" s="156"/>
      <c r="X15" s="157"/>
      <c r="Y15" s="158"/>
      <c r="Z15" s="189"/>
      <c r="AA15" s="190"/>
      <c r="AB15" s="158"/>
      <c r="AC15" s="157"/>
      <c r="AD15" s="158"/>
      <c r="AE15" s="189"/>
      <c r="AF15" s="191"/>
      <c r="AG15" s="156"/>
      <c r="AH15" s="157"/>
      <c r="AI15" s="159"/>
      <c r="AJ15" s="12"/>
      <c r="AK15" s="180"/>
      <c r="AL15" s="155" t="s">
        <v>123</v>
      </c>
      <c r="AM15" s="178">
        <v>93271</v>
      </c>
      <c r="AN15" s="177">
        <v>747827</v>
      </c>
      <c r="AO15" s="178">
        <v>1246</v>
      </c>
      <c r="AP15" s="179">
        <v>42319</v>
      </c>
      <c r="AQ15" s="179">
        <v>4894</v>
      </c>
      <c r="AR15" s="177">
        <v>4001</v>
      </c>
      <c r="AS15" s="177">
        <v>262960</v>
      </c>
      <c r="AT15" s="178">
        <v>227</v>
      </c>
      <c r="AU15" s="179">
        <v>196815</v>
      </c>
      <c r="AV15" s="177">
        <v>6637</v>
      </c>
      <c r="AW15" s="178">
        <v>97272</v>
      </c>
      <c r="AX15" s="177">
        <v>1010788</v>
      </c>
      <c r="AY15" s="178">
        <v>1473</v>
      </c>
      <c r="AZ15" s="179">
        <v>239133</v>
      </c>
      <c r="BA15" s="179">
        <v>11530</v>
      </c>
    </row>
    <row r="16" spans="1:53">
      <c r="A16" s="13"/>
      <c r="B16" s="14" t="s">
        <v>18</v>
      </c>
      <c r="C16" s="214">
        <v>98393</v>
      </c>
      <c r="D16" s="215">
        <v>649269.81792493199</v>
      </c>
      <c r="E16" s="214">
        <v>3426</v>
      </c>
      <c r="F16" s="215">
        <v>79475.708072256966</v>
      </c>
      <c r="G16" s="216">
        <v>8175.7179918489628</v>
      </c>
      <c r="H16" s="217">
        <v>5918</v>
      </c>
      <c r="I16" s="215">
        <v>465425.5405874303</v>
      </c>
      <c r="J16" s="216">
        <v>602</v>
      </c>
      <c r="K16" s="215">
        <v>406999.96272381203</v>
      </c>
      <c r="L16" s="216">
        <v>15782.63200815104</v>
      </c>
      <c r="M16" s="217">
        <f t="shared" si="1"/>
        <v>104311</v>
      </c>
      <c r="N16" s="221">
        <f t="shared" si="2"/>
        <v>1114695.3585123622</v>
      </c>
      <c r="O16" s="214">
        <f t="shared" si="3"/>
        <v>4028</v>
      </c>
      <c r="P16" s="215">
        <f t="shared" si="4"/>
        <v>486475.67079606897</v>
      </c>
      <c r="Q16" s="222">
        <f t="shared" si="5"/>
        <v>23958.350000000002</v>
      </c>
      <c r="S16" s="13"/>
      <c r="T16" s="14" t="s">
        <v>18</v>
      </c>
      <c r="U16" s="57">
        <v>107170</v>
      </c>
      <c r="V16" s="17">
        <v>688245.69258068455</v>
      </c>
      <c r="W16" s="15">
        <v>3896</v>
      </c>
      <c r="X16" s="16">
        <v>86848.66967434471</v>
      </c>
      <c r="Y16" s="17">
        <v>9696.5731213346171</v>
      </c>
      <c r="Z16" s="13">
        <v>5752</v>
      </c>
      <c r="AA16" s="58">
        <v>377747.05101769028</v>
      </c>
      <c r="AB16" s="17">
        <v>492</v>
      </c>
      <c r="AC16" s="16">
        <v>321757.03384915576</v>
      </c>
      <c r="AD16" s="17">
        <v>10317.826878665393</v>
      </c>
      <c r="AE16" s="13">
        <v>112922</v>
      </c>
      <c r="AF16" s="14">
        <v>1065992.7435983827</v>
      </c>
      <c r="AG16" s="15">
        <v>4388</v>
      </c>
      <c r="AH16" s="16">
        <v>408605.70352350059</v>
      </c>
      <c r="AI16" s="18">
        <v>20014.399999999994</v>
      </c>
      <c r="AJ16" s="12"/>
      <c r="AK16" s="180"/>
      <c r="AL16" s="155" t="s">
        <v>18</v>
      </c>
      <c r="AM16" s="178">
        <v>93271</v>
      </c>
      <c r="AN16" s="177">
        <v>747827</v>
      </c>
      <c r="AO16" s="178">
        <v>4061</v>
      </c>
      <c r="AP16" s="179">
        <v>96997</v>
      </c>
      <c r="AQ16" s="179">
        <v>10744</v>
      </c>
      <c r="AR16" s="177">
        <v>4001</v>
      </c>
      <c r="AS16" s="177">
        <v>262960</v>
      </c>
      <c r="AT16" s="178">
        <v>446</v>
      </c>
      <c r="AU16" s="179">
        <v>215528</v>
      </c>
      <c r="AV16" s="177">
        <v>11451</v>
      </c>
      <c r="AW16" s="178">
        <v>97272</v>
      </c>
      <c r="AX16" s="177">
        <v>1010788</v>
      </c>
      <c r="AY16" s="178">
        <v>4507</v>
      </c>
      <c r="AZ16" s="179">
        <v>312525</v>
      </c>
      <c r="BA16" s="179">
        <v>22195</v>
      </c>
    </row>
    <row r="17" spans="1:53">
      <c r="A17" s="13"/>
      <c r="B17" s="14" t="s">
        <v>19</v>
      </c>
      <c r="C17" s="214">
        <v>98393</v>
      </c>
      <c r="D17" s="215">
        <v>649269.81792493199</v>
      </c>
      <c r="E17" s="214">
        <v>2167</v>
      </c>
      <c r="F17" s="215">
        <v>53549.206500813678</v>
      </c>
      <c r="G17" s="216">
        <v>5017.2823590034996</v>
      </c>
      <c r="H17" s="217">
        <v>5918</v>
      </c>
      <c r="I17" s="215">
        <v>465425.5405874303</v>
      </c>
      <c r="J17" s="216">
        <v>401</v>
      </c>
      <c r="K17" s="215">
        <v>383042.02728281368</v>
      </c>
      <c r="L17" s="216">
        <v>5717.7976409964986</v>
      </c>
      <c r="M17" s="217">
        <f t="shared" si="1"/>
        <v>104311</v>
      </c>
      <c r="N17" s="221">
        <f t="shared" si="2"/>
        <v>1114695.3585123622</v>
      </c>
      <c r="O17" s="214">
        <f t="shared" si="3"/>
        <v>2568</v>
      </c>
      <c r="P17" s="215">
        <f t="shared" si="4"/>
        <v>436591.23378362734</v>
      </c>
      <c r="Q17" s="222">
        <f t="shared" si="5"/>
        <v>10735.079999999998</v>
      </c>
      <c r="S17" s="13"/>
      <c r="T17" s="14" t="s">
        <v>19</v>
      </c>
      <c r="U17" s="57">
        <v>107170</v>
      </c>
      <c r="V17" s="17">
        <v>688245.69258068455</v>
      </c>
      <c r="W17" s="15">
        <v>4059</v>
      </c>
      <c r="X17" s="16">
        <v>90138.613087705031</v>
      </c>
      <c r="Y17" s="17">
        <v>11438.599740714973</v>
      </c>
      <c r="Z17" s="13">
        <v>5752</v>
      </c>
      <c r="AA17" s="58">
        <v>377747.05101769028</v>
      </c>
      <c r="AB17" s="17">
        <v>445</v>
      </c>
      <c r="AC17" s="16">
        <v>315888.08629383327</v>
      </c>
      <c r="AD17" s="17">
        <v>7556.6002592850182</v>
      </c>
      <c r="AE17" s="13">
        <v>112922</v>
      </c>
      <c r="AF17" s="14">
        <v>1065992.7435983827</v>
      </c>
      <c r="AG17" s="15">
        <v>4504</v>
      </c>
      <c r="AH17" s="16">
        <v>406026.69938153843</v>
      </c>
      <c r="AI17" s="18">
        <v>18995.199999999997</v>
      </c>
      <c r="AJ17" s="12"/>
      <c r="AK17" s="180"/>
      <c r="AL17" s="155" t="s">
        <v>19</v>
      </c>
      <c r="AM17" s="178">
        <v>93271</v>
      </c>
      <c r="AN17" s="177">
        <v>747827</v>
      </c>
      <c r="AO17" s="178">
        <v>4803</v>
      </c>
      <c r="AP17" s="179">
        <v>99092</v>
      </c>
      <c r="AQ17" s="179">
        <v>14984</v>
      </c>
      <c r="AR17" s="177">
        <v>4001</v>
      </c>
      <c r="AS17" s="177">
        <v>262960</v>
      </c>
      <c r="AT17" s="178">
        <v>373</v>
      </c>
      <c r="AU17" s="179">
        <v>208113</v>
      </c>
      <c r="AV17" s="177">
        <v>6733</v>
      </c>
      <c r="AW17" s="178">
        <v>97272</v>
      </c>
      <c r="AX17" s="177">
        <v>1010788</v>
      </c>
      <c r="AY17" s="178">
        <v>5176</v>
      </c>
      <c r="AZ17" s="179">
        <v>307204</v>
      </c>
      <c r="BA17" s="179">
        <v>21717</v>
      </c>
    </row>
    <row r="18" spans="1:53">
      <c r="A18" s="13" t="s">
        <v>20</v>
      </c>
      <c r="B18" s="14"/>
      <c r="C18" s="214">
        <v>98393</v>
      </c>
      <c r="D18" s="215">
        <v>649269.81792493199</v>
      </c>
      <c r="E18" s="214">
        <v>112</v>
      </c>
      <c r="F18" s="215">
        <v>2995.4500141873109</v>
      </c>
      <c r="G18" s="216">
        <v>26.177995968846613</v>
      </c>
      <c r="H18" s="217">
        <v>5918</v>
      </c>
      <c r="I18" s="215">
        <v>465425.5405874303</v>
      </c>
      <c r="J18" s="216">
        <v>45</v>
      </c>
      <c r="K18" s="215">
        <v>236778.99954038186</v>
      </c>
      <c r="L18" s="216">
        <v>47.722004031153375</v>
      </c>
      <c r="M18" s="217">
        <f t="shared" si="1"/>
        <v>104311</v>
      </c>
      <c r="N18" s="221">
        <f t="shared" si="2"/>
        <v>1114695.3585123622</v>
      </c>
      <c r="O18" s="214">
        <f t="shared" si="3"/>
        <v>157</v>
      </c>
      <c r="P18" s="215">
        <f t="shared" si="4"/>
        <v>239774.44955456918</v>
      </c>
      <c r="Q18" s="222">
        <f t="shared" si="5"/>
        <v>73.899999999999991</v>
      </c>
      <c r="S18" s="13" t="s">
        <v>20</v>
      </c>
      <c r="T18" s="14"/>
      <c r="U18" s="57">
        <v>107170</v>
      </c>
      <c r="V18" s="17">
        <v>688245.69258068455</v>
      </c>
      <c r="W18" s="15">
        <v>178</v>
      </c>
      <c r="X18" s="16">
        <v>3979.7587173720249</v>
      </c>
      <c r="Y18" s="17">
        <v>61.100000000000058</v>
      </c>
      <c r="Z18" s="13">
        <v>5752</v>
      </c>
      <c r="AA18" s="58">
        <v>377747.05101769028</v>
      </c>
      <c r="AB18" s="17">
        <v>29</v>
      </c>
      <c r="AC18" s="16">
        <v>133242.25011945149</v>
      </c>
      <c r="AD18" s="17">
        <v>20.9</v>
      </c>
      <c r="AE18" s="13">
        <v>112922</v>
      </c>
      <c r="AF18" s="14">
        <v>1065992.7435983827</v>
      </c>
      <c r="AG18" s="15">
        <v>207</v>
      </c>
      <c r="AH18" s="16">
        <v>137222.00883682352</v>
      </c>
      <c r="AI18" s="18">
        <v>81.999999999999972</v>
      </c>
      <c r="AJ18" s="12"/>
      <c r="AK18" s="300" t="s">
        <v>20</v>
      </c>
      <c r="AL18" s="301"/>
      <c r="AM18" s="177">
        <v>93271</v>
      </c>
      <c r="AN18" s="177">
        <v>747827</v>
      </c>
      <c r="AO18" s="178">
        <v>293</v>
      </c>
      <c r="AP18" s="179">
        <v>7190</v>
      </c>
      <c r="AQ18" s="179">
        <v>69</v>
      </c>
      <c r="AR18" s="177">
        <v>4001</v>
      </c>
      <c r="AS18" s="177">
        <v>262960</v>
      </c>
      <c r="AT18" s="178">
        <v>49</v>
      </c>
      <c r="AU18" s="179">
        <v>97881</v>
      </c>
      <c r="AV18" s="177">
        <v>40</v>
      </c>
      <c r="AW18" s="178">
        <v>97272</v>
      </c>
      <c r="AX18" s="177">
        <v>1010788</v>
      </c>
      <c r="AY18" s="178">
        <v>342</v>
      </c>
      <c r="AZ18" s="179">
        <v>105072</v>
      </c>
      <c r="BA18" s="179">
        <v>108</v>
      </c>
    </row>
    <row r="19" spans="1:53" ht="15.75" thickBot="1">
      <c r="A19" s="19" t="s">
        <v>21</v>
      </c>
      <c r="B19" s="20"/>
      <c r="C19" s="229">
        <v>98393</v>
      </c>
      <c r="D19" s="230">
        <v>649269.81792493199</v>
      </c>
      <c r="E19" s="229">
        <v>516</v>
      </c>
      <c r="F19" s="230">
        <v>10761.696439003774</v>
      </c>
      <c r="G19" s="231">
        <v>650.99169947482335</v>
      </c>
      <c r="H19" s="232">
        <v>5918</v>
      </c>
      <c r="I19" s="230">
        <v>465425.5405874303</v>
      </c>
      <c r="J19" s="231">
        <v>182</v>
      </c>
      <c r="K19" s="230">
        <v>291734.9533833671</v>
      </c>
      <c r="L19" s="231">
        <v>823.59830052517702</v>
      </c>
      <c r="M19" s="232">
        <f t="shared" si="1"/>
        <v>104311</v>
      </c>
      <c r="N19" s="233">
        <f t="shared" si="2"/>
        <v>1114695.3585123622</v>
      </c>
      <c r="O19" s="229">
        <f t="shared" si="3"/>
        <v>698</v>
      </c>
      <c r="P19" s="230">
        <f t="shared" si="4"/>
        <v>302496.64982237085</v>
      </c>
      <c r="Q19" s="234">
        <f t="shared" si="5"/>
        <v>1474.5900000000004</v>
      </c>
      <c r="S19" s="19" t="s">
        <v>21</v>
      </c>
      <c r="T19" s="20"/>
      <c r="U19" s="59">
        <v>107170</v>
      </c>
      <c r="V19" s="23">
        <v>688245.69258068455</v>
      </c>
      <c r="W19" s="21">
        <v>657</v>
      </c>
      <c r="X19" s="22">
        <v>16510.607717059171</v>
      </c>
      <c r="Y19" s="23">
        <v>492.97080419580408</v>
      </c>
      <c r="Z19" s="19">
        <v>5752</v>
      </c>
      <c r="AA19" s="60">
        <v>377747.05101769028</v>
      </c>
      <c r="AB19" s="23">
        <v>131</v>
      </c>
      <c r="AC19" s="22">
        <v>211888.85990729855</v>
      </c>
      <c r="AD19" s="23">
        <v>534.42919580419573</v>
      </c>
      <c r="AE19" s="19">
        <v>112922</v>
      </c>
      <c r="AF19" s="20">
        <v>1065992.7435983827</v>
      </c>
      <c r="AG19" s="21">
        <v>788</v>
      </c>
      <c r="AH19" s="22">
        <v>228399.46762435776</v>
      </c>
      <c r="AI19" s="24">
        <v>1027.3999999999999</v>
      </c>
      <c r="AJ19" s="12"/>
      <c r="AK19" s="302" t="s">
        <v>21</v>
      </c>
      <c r="AL19" s="303"/>
      <c r="AM19" s="192">
        <v>93271</v>
      </c>
      <c r="AN19" s="192">
        <v>747827</v>
      </c>
      <c r="AO19" s="193">
        <v>1235</v>
      </c>
      <c r="AP19" s="194">
        <v>24313</v>
      </c>
      <c r="AQ19" s="194">
        <v>513</v>
      </c>
      <c r="AR19" s="192">
        <v>4001</v>
      </c>
      <c r="AS19" s="192">
        <v>262960</v>
      </c>
      <c r="AT19" s="193">
        <v>126</v>
      </c>
      <c r="AU19" s="194">
        <v>156788</v>
      </c>
      <c r="AV19" s="192">
        <v>180</v>
      </c>
      <c r="AW19" s="193">
        <v>97272</v>
      </c>
      <c r="AX19" s="192">
        <v>1010788</v>
      </c>
      <c r="AY19" s="193">
        <v>1361</v>
      </c>
      <c r="AZ19" s="194">
        <v>181101</v>
      </c>
      <c r="BA19" s="194">
        <v>693</v>
      </c>
    </row>
    <row r="20" spans="1:53" ht="15.75" thickBot="1">
      <c r="A20" s="25" t="s">
        <v>3</v>
      </c>
      <c r="B20" s="26"/>
      <c r="C20" s="236">
        <v>98393</v>
      </c>
      <c r="D20" s="237">
        <v>649269.81792493199</v>
      </c>
      <c r="E20" s="236">
        <v>8072</v>
      </c>
      <c r="F20" s="237">
        <v>149631.84245389287</v>
      </c>
      <c r="G20" s="238">
        <v>32526.457631657911</v>
      </c>
      <c r="H20" s="236">
        <v>5918</v>
      </c>
      <c r="I20" s="237">
        <v>465425.5405874303</v>
      </c>
      <c r="J20" s="236">
        <v>1044</v>
      </c>
      <c r="K20" s="237">
        <v>424493.3067712913</v>
      </c>
      <c r="L20" s="238">
        <v>57004.502368342022</v>
      </c>
      <c r="M20" s="208">
        <f t="shared" si="1"/>
        <v>104311</v>
      </c>
      <c r="N20" s="209">
        <f t="shared" si="2"/>
        <v>1114695.3585123622</v>
      </c>
      <c r="O20" s="236">
        <f t="shared" si="3"/>
        <v>9116</v>
      </c>
      <c r="P20" s="237">
        <f t="shared" si="4"/>
        <v>574125.14922518423</v>
      </c>
      <c r="Q20" s="239">
        <f t="shared" si="5"/>
        <v>89530.959999999934</v>
      </c>
      <c r="S20" s="25" t="s">
        <v>3</v>
      </c>
      <c r="T20" s="26"/>
      <c r="U20" s="61">
        <v>107170</v>
      </c>
      <c r="V20" s="62">
        <v>688245.69258068455</v>
      </c>
      <c r="W20" s="27">
        <v>9829</v>
      </c>
      <c r="X20" s="28">
        <v>180171.23130300196</v>
      </c>
      <c r="Y20" s="29">
        <v>40525.287223056832</v>
      </c>
      <c r="Z20" s="25">
        <v>5752</v>
      </c>
      <c r="AA20" s="63">
        <v>377747.05101769028</v>
      </c>
      <c r="AB20" s="29">
        <v>839</v>
      </c>
      <c r="AC20" s="30">
        <v>336418.24396515248</v>
      </c>
      <c r="AD20" s="29">
        <v>40826.512776943091</v>
      </c>
      <c r="AE20" s="25">
        <v>112922</v>
      </c>
      <c r="AF20" s="26">
        <v>1065992.7435983827</v>
      </c>
      <c r="AG20" s="27">
        <v>10668</v>
      </c>
      <c r="AH20" s="30">
        <v>516589.47526815429</v>
      </c>
      <c r="AI20" s="31">
        <v>81351.800000000017</v>
      </c>
      <c r="AK20" s="295" t="s">
        <v>3</v>
      </c>
      <c r="AL20" s="296"/>
      <c r="AM20" s="195">
        <v>93271</v>
      </c>
      <c r="AN20" s="195">
        <v>747827</v>
      </c>
      <c r="AO20" s="196">
        <v>10979</v>
      </c>
      <c r="AP20" s="197">
        <v>200085</v>
      </c>
      <c r="AQ20" s="197">
        <v>47039</v>
      </c>
      <c r="AR20" s="195">
        <v>4001</v>
      </c>
      <c r="AS20" s="195">
        <v>262960</v>
      </c>
      <c r="AT20" s="196">
        <v>732</v>
      </c>
      <c r="AU20" s="197">
        <v>226615</v>
      </c>
      <c r="AV20" s="195">
        <v>41274</v>
      </c>
      <c r="AW20" s="196">
        <v>97272</v>
      </c>
      <c r="AX20" s="195">
        <v>1010788</v>
      </c>
      <c r="AY20" s="196">
        <v>11711</v>
      </c>
      <c r="AZ20" s="197">
        <v>426701</v>
      </c>
      <c r="BA20" s="197">
        <v>88314</v>
      </c>
    </row>
    <row r="21" spans="1:53" ht="15.75" thickBot="1">
      <c r="C21" s="274" t="s">
        <v>28</v>
      </c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6"/>
      <c r="U21" s="274" t="s">
        <v>28</v>
      </c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6"/>
      <c r="AK21" s="198"/>
      <c r="AL21" s="198"/>
      <c r="AM21" s="274" t="s">
        <v>28</v>
      </c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6"/>
    </row>
    <row r="22" spans="1:53" ht="15" customHeight="1">
      <c r="A22" s="6" t="s">
        <v>10</v>
      </c>
      <c r="B22" s="7"/>
      <c r="C22" s="54">
        <f t="shared" ref="C22:D22" si="6">C7*100/C7</f>
        <v>100</v>
      </c>
      <c r="D22" s="55">
        <f t="shared" si="6"/>
        <v>100</v>
      </c>
      <c r="E22" s="32">
        <f t="shared" ref="E22:E29" si="7">E7*100/C7</f>
        <v>6.693565599178803</v>
      </c>
      <c r="F22" s="33">
        <f t="shared" ref="F22:F29" si="8">F7*100/D7</f>
        <v>19.890262320239909</v>
      </c>
      <c r="G22" s="34">
        <f t="shared" ref="G22:G29" si="9">G7*100/D7</f>
        <v>2.8465636934120773</v>
      </c>
      <c r="H22" s="54">
        <f t="shared" ref="H22:I22" si="10">H7*100/H7</f>
        <v>100</v>
      </c>
      <c r="I22" s="64">
        <f t="shared" si="10"/>
        <v>100</v>
      </c>
      <c r="J22" s="34">
        <f t="shared" ref="J22:J29" si="11">J7*100/H7</f>
        <v>15.664075701250422</v>
      </c>
      <c r="K22" s="33">
        <f t="shared" ref="K22:K29" si="12">K7*100/I7</f>
        <v>90.008624897170947</v>
      </c>
      <c r="L22" s="34">
        <f t="shared" ref="L22:L29" si="13">L7*100/I7</f>
        <v>7.4131022219191989</v>
      </c>
      <c r="M22" s="6">
        <f t="shared" ref="M22:N22" si="14">M7*100/M7</f>
        <v>100</v>
      </c>
      <c r="N22" s="7">
        <f t="shared" si="14"/>
        <v>100</v>
      </c>
      <c r="O22" s="32">
        <f t="shared" ref="O22:O29" si="15">O7*100/M7</f>
        <v>7.2025002157011242</v>
      </c>
      <c r="P22" s="33">
        <f t="shared" ref="P22:P29" si="16">P7*100/N7</f>
        <v>49.167209208246213</v>
      </c>
      <c r="Q22" s="35">
        <f t="shared" ref="Q22:Q29" si="17">Q7*100/N7</f>
        <v>4.7532583315598727</v>
      </c>
      <c r="S22" s="6" t="s">
        <v>10</v>
      </c>
      <c r="T22" s="7"/>
      <c r="U22" s="54">
        <f t="shared" ref="U22:V29" si="18">U7*100/U7</f>
        <v>100</v>
      </c>
      <c r="V22" s="55">
        <f t="shared" si="18"/>
        <v>100</v>
      </c>
      <c r="W22" s="32">
        <f t="shared" ref="W22:X29" si="19">W7*100/U7</f>
        <v>6.7248297098068486</v>
      </c>
      <c r="X22" s="33">
        <f t="shared" si="19"/>
        <v>21.09990117425431</v>
      </c>
      <c r="Y22" s="34">
        <f t="shared" ref="Y22:Y29" si="20">Y7*100/V7</f>
        <v>2.7035757371819891</v>
      </c>
      <c r="Z22" s="54">
        <f t="shared" ref="Z22:AA29" si="21">Z7*100/Z7</f>
        <v>100</v>
      </c>
      <c r="AA22" s="64">
        <f t="shared" si="21"/>
        <v>100</v>
      </c>
      <c r="AB22" s="34">
        <f t="shared" ref="AB22:AC29" si="22">AB7*100/Z7</f>
        <v>12.552155771905424</v>
      </c>
      <c r="AC22" s="33">
        <f t="shared" si="22"/>
        <v>88.036785099566671</v>
      </c>
      <c r="AD22" s="34">
        <f t="shared" ref="AD22:AD29" si="23">AD7*100/AA7</f>
        <v>5.9245615241455329</v>
      </c>
      <c r="AE22" s="6">
        <f t="shared" ref="AE22:AF29" si="24">AE7*100/AE7</f>
        <v>100</v>
      </c>
      <c r="AF22" s="7">
        <f t="shared" si="24"/>
        <v>100</v>
      </c>
      <c r="AG22" s="32">
        <f t="shared" ref="AG22:AH29" si="25">AG7*100/AE7</f>
        <v>7.0216609695187833</v>
      </c>
      <c r="AH22" s="33">
        <f t="shared" si="25"/>
        <v>44.819772307473137</v>
      </c>
      <c r="AI22" s="35">
        <f t="shared" ref="AI22:AI29" si="26">AI7*100/AF7</f>
        <v>3.8449698880353789</v>
      </c>
      <c r="AK22" s="298" t="s">
        <v>10</v>
      </c>
      <c r="AL22" s="299"/>
      <c r="AM22" s="177">
        <v>100</v>
      </c>
      <c r="AN22" s="177">
        <v>100</v>
      </c>
      <c r="AO22" s="178">
        <v>7.2</v>
      </c>
      <c r="AP22" s="179">
        <v>19.7</v>
      </c>
      <c r="AQ22" s="179">
        <v>2.1</v>
      </c>
      <c r="AR22" s="177">
        <v>100</v>
      </c>
      <c r="AS22" s="177">
        <v>100</v>
      </c>
      <c r="AT22" s="178">
        <v>14.5</v>
      </c>
      <c r="AU22" s="179">
        <v>84.5</v>
      </c>
      <c r="AV22" s="177">
        <v>6.2</v>
      </c>
      <c r="AW22" s="178">
        <v>100</v>
      </c>
      <c r="AX22" s="177">
        <v>100</v>
      </c>
      <c r="AY22" s="178">
        <v>7.5</v>
      </c>
      <c r="AZ22" s="179">
        <v>36.6</v>
      </c>
      <c r="BA22" s="179">
        <v>3.2</v>
      </c>
    </row>
    <row r="23" spans="1:53" ht="15" customHeight="1">
      <c r="A23" s="13"/>
      <c r="B23" s="14" t="s">
        <v>11</v>
      </c>
      <c r="C23" s="57">
        <f t="shared" ref="C23:D23" si="27">C8*100/C8</f>
        <v>100</v>
      </c>
      <c r="D23" s="17">
        <f t="shared" si="27"/>
        <v>100</v>
      </c>
      <c r="E23" s="36">
        <f t="shared" si="7"/>
        <v>6.3104082607502567</v>
      </c>
      <c r="F23" s="37">
        <f t="shared" si="8"/>
        <v>18.999997884689058</v>
      </c>
      <c r="G23" s="38">
        <f t="shared" si="9"/>
        <v>2.467285637723069</v>
      </c>
      <c r="H23" s="57">
        <f t="shared" ref="H23:I23" si="28">H8*100/H8</f>
        <v>100</v>
      </c>
      <c r="I23" s="16">
        <f t="shared" si="28"/>
        <v>100</v>
      </c>
      <c r="J23" s="38">
        <f t="shared" si="11"/>
        <v>15.207840486650895</v>
      </c>
      <c r="K23" s="37">
        <f t="shared" si="12"/>
        <v>89.899532790299887</v>
      </c>
      <c r="L23" s="38">
        <f t="shared" si="13"/>
        <v>6.6201070515766967</v>
      </c>
      <c r="M23" s="13">
        <f t="shared" ref="M23:N23" si="29">M8*100/M8</f>
        <v>100</v>
      </c>
      <c r="N23" s="14">
        <f t="shared" si="29"/>
        <v>100</v>
      </c>
      <c r="O23" s="36">
        <f t="shared" si="15"/>
        <v>6.8151968632263138</v>
      </c>
      <c r="P23" s="37">
        <f t="shared" si="16"/>
        <v>48.603112411764883</v>
      </c>
      <c r="Q23" s="39">
        <f t="shared" si="17"/>
        <v>4.2012384498038289</v>
      </c>
      <c r="S23" s="13"/>
      <c r="T23" s="14" t="s">
        <v>11</v>
      </c>
      <c r="U23" s="57">
        <f t="shared" si="18"/>
        <v>100</v>
      </c>
      <c r="V23" s="17">
        <f t="shared" si="18"/>
        <v>100</v>
      </c>
      <c r="W23" s="36">
        <f t="shared" si="19"/>
        <v>6.3403937669123822</v>
      </c>
      <c r="X23" s="37">
        <f t="shared" si="19"/>
        <v>20.144823969435961</v>
      </c>
      <c r="Y23" s="38">
        <f t="shared" si="20"/>
        <v>2.4149596545131677</v>
      </c>
      <c r="Z23" s="57">
        <f t="shared" si="21"/>
        <v>100</v>
      </c>
      <c r="AA23" s="16">
        <f t="shared" si="21"/>
        <v>100</v>
      </c>
      <c r="AB23" s="38">
        <f t="shared" si="22"/>
        <v>12.082753824756606</v>
      </c>
      <c r="AC23" s="37">
        <f t="shared" si="22"/>
        <v>87.815851541580827</v>
      </c>
      <c r="AD23" s="38">
        <f t="shared" si="23"/>
        <v>5.4633501822586545</v>
      </c>
      <c r="AE23" s="13">
        <f t="shared" si="24"/>
        <v>100</v>
      </c>
      <c r="AF23" s="14">
        <f t="shared" si="24"/>
        <v>100</v>
      </c>
      <c r="AG23" s="36">
        <f t="shared" si="25"/>
        <v>6.632897043977259</v>
      </c>
      <c r="AH23" s="37">
        <f t="shared" si="25"/>
        <v>44.124847527968889</v>
      </c>
      <c r="AI23" s="39">
        <f t="shared" si="26"/>
        <v>3.4951926477688402</v>
      </c>
      <c r="AK23" s="180"/>
      <c r="AL23" s="181" t="s">
        <v>11</v>
      </c>
      <c r="AM23" s="177">
        <v>100</v>
      </c>
      <c r="AN23" s="177">
        <v>100</v>
      </c>
      <c r="AO23" s="178">
        <v>6.7</v>
      </c>
      <c r="AP23" s="179">
        <v>18.7</v>
      </c>
      <c r="AQ23" s="179">
        <v>1.8</v>
      </c>
      <c r="AR23" s="177">
        <v>100</v>
      </c>
      <c r="AS23" s="177">
        <v>100</v>
      </c>
      <c r="AT23" s="178">
        <v>14</v>
      </c>
      <c r="AU23" s="179">
        <v>84.2</v>
      </c>
      <c r="AV23" s="177">
        <v>5.6</v>
      </c>
      <c r="AW23" s="178">
        <v>100</v>
      </c>
      <c r="AX23" s="177">
        <v>100</v>
      </c>
      <c r="AY23" s="178">
        <v>7</v>
      </c>
      <c r="AZ23" s="179">
        <v>35.700000000000003</v>
      </c>
      <c r="BA23" s="179">
        <v>2.8</v>
      </c>
    </row>
    <row r="24" spans="1:53">
      <c r="A24" s="13"/>
      <c r="B24" s="14" t="s">
        <v>12</v>
      </c>
      <c r="C24" s="57">
        <f t="shared" ref="C24:D24" si="30">C9*100/C9</f>
        <v>100</v>
      </c>
      <c r="D24" s="17">
        <f t="shared" si="30"/>
        <v>100</v>
      </c>
      <c r="E24" s="36">
        <f t="shared" si="7"/>
        <v>1.2887095626721412</v>
      </c>
      <c r="F24" s="37">
        <f t="shared" si="8"/>
        <v>4.8549117021103054</v>
      </c>
      <c r="G24" s="38">
        <f t="shared" si="9"/>
        <v>0.3439708573333442</v>
      </c>
      <c r="H24" s="57">
        <f t="shared" ref="H24:I24" si="31">H9*100/H9</f>
        <v>100</v>
      </c>
      <c r="I24" s="16">
        <f t="shared" si="31"/>
        <v>100</v>
      </c>
      <c r="J24" s="38">
        <f t="shared" si="11"/>
        <v>4.3764785400473132</v>
      </c>
      <c r="K24" s="37">
        <f t="shared" si="12"/>
        <v>78.86141383551255</v>
      </c>
      <c r="L24" s="38">
        <f t="shared" si="13"/>
        <v>0.70116930771742569</v>
      </c>
      <c r="M24" s="13">
        <f t="shared" ref="M24:N24" si="32">M9*100/M9</f>
        <v>100</v>
      </c>
      <c r="N24" s="14">
        <f t="shared" si="32"/>
        <v>100</v>
      </c>
      <c r="O24" s="36">
        <f t="shared" si="15"/>
        <v>1.4638916317550401</v>
      </c>
      <c r="P24" s="37">
        <f t="shared" si="16"/>
        <v>35.755297174596826</v>
      </c>
      <c r="Q24" s="39">
        <f t="shared" si="17"/>
        <v>0.49311410135732109</v>
      </c>
      <c r="S24" s="13"/>
      <c r="T24" s="14" t="s">
        <v>12</v>
      </c>
      <c r="U24" s="57">
        <f t="shared" si="18"/>
        <v>100</v>
      </c>
      <c r="V24" s="17">
        <f t="shared" si="18"/>
        <v>100</v>
      </c>
      <c r="W24" s="36">
        <f t="shared" si="19"/>
        <v>0.92096668843892882</v>
      </c>
      <c r="X24" s="37">
        <f t="shared" si="19"/>
        <v>4.0228325561466054</v>
      </c>
      <c r="Y24" s="38">
        <f t="shared" si="20"/>
        <v>0.24352680665222323</v>
      </c>
      <c r="Z24" s="57">
        <f t="shared" si="21"/>
        <v>100</v>
      </c>
      <c r="AA24" s="16">
        <f t="shared" si="21"/>
        <v>100</v>
      </c>
      <c r="AB24" s="38">
        <f t="shared" si="22"/>
        <v>3.3727399165507648</v>
      </c>
      <c r="AC24" s="37">
        <f t="shared" si="22"/>
        <v>72.989432244582446</v>
      </c>
      <c r="AD24" s="38">
        <f t="shared" si="23"/>
        <v>0.41044324204775157</v>
      </c>
      <c r="AE24" s="13">
        <f t="shared" si="24"/>
        <v>100</v>
      </c>
      <c r="AF24" s="14">
        <f t="shared" si="24"/>
        <v>100</v>
      </c>
      <c r="AG24" s="36">
        <f t="shared" si="25"/>
        <v>1.0458546607392714</v>
      </c>
      <c r="AH24" s="37">
        <f t="shared" si="25"/>
        <v>28.461957313302861</v>
      </c>
      <c r="AI24" s="39">
        <f t="shared" si="26"/>
        <v>0.30267560631872348</v>
      </c>
      <c r="AK24" s="180"/>
      <c r="AL24" s="181" t="s">
        <v>12</v>
      </c>
      <c r="AM24" s="177">
        <v>100</v>
      </c>
      <c r="AN24" s="177">
        <v>100</v>
      </c>
      <c r="AO24" s="178">
        <v>1.1000000000000001</v>
      </c>
      <c r="AP24" s="179">
        <v>4</v>
      </c>
      <c r="AQ24" s="179">
        <v>0.2</v>
      </c>
      <c r="AR24" s="177">
        <v>100</v>
      </c>
      <c r="AS24" s="177">
        <v>100</v>
      </c>
      <c r="AT24" s="178">
        <v>4.3</v>
      </c>
      <c r="AU24" s="179">
        <v>64</v>
      </c>
      <c r="AV24" s="177">
        <v>0.5</v>
      </c>
      <c r="AW24" s="178">
        <v>100</v>
      </c>
      <c r="AX24" s="177">
        <v>100</v>
      </c>
      <c r="AY24" s="178">
        <v>1.2</v>
      </c>
      <c r="AZ24" s="179">
        <v>19.600000000000001</v>
      </c>
      <c r="BA24" s="179">
        <v>0.3</v>
      </c>
    </row>
    <row r="25" spans="1:53">
      <c r="A25" s="13"/>
      <c r="B25" s="14" t="s">
        <v>13</v>
      </c>
      <c r="C25" s="57">
        <f t="shared" ref="C25:D25" si="33">C10*100/C10</f>
        <v>100</v>
      </c>
      <c r="D25" s="17">
        <f t="shared" si="33"/>
        <v>100</v>
      </c>
      <c r="E25" s="36">
        <f t="shared" si="7"/>
        <v>5.6914617909810658E-2</v>
      </c>
      <c r="F25" s="37">
        <f t="shared" si="8"/>
        <v>0.16709854649152134</v>
      </c>
      <c r="G25" s="38">
        <f t="shared" si="9"/>
        <v>1.2989040898659328E-2</v>
      </c>
      <c r="H25" s="57">
        <f t="shared" ref="H25:I25" si="34">H10*100/H10</f>
        <v>100</v>
      </c>
      <c r="I25" s="16">
        <f t="shared" si="34"/>
        <v>100</v>
      </c>
      <c r="J25" s="38">
        <f t="shared" si="11"/>
        <v>0.20277120648867861</v>
      </c>
      <c r="K25" s="37">
        <f t="shared" si="12"/>
        <v>5.8013350463627056</v>
      </c>
      <c r="L25" s="38">
        <f t="shared" si="13"/>
        <v>4.5670200608783846E-3</v>
      </c>
      <c r="M25" s="13">
        <f t="shared" ref="M25:N25" si="35">M10*100/M10</f>
        <v>100</v>
      </c>
      <c r="N25" s="14">
        <f t="shared" si="35"/>
        <v>100</v>
      </c>
      <c r="O25" s="36">
        <f t="shared" si="15"/>
        <v>6.5189673188829553E-2</v>
      </c>
      <c r="P25" s="37">
        <f t="shared" si="16"/>
        <v>2.5195956199965557</v>
      </c>
      <c r="Q25" s="39">
        <f t="shared" si="17"/>
        <v>9.4725432553085277E-3</v>
      </c>
      <c r="S25" s="13"/>
      <c r="T25" s="14" t="s">
        <v>13</v>
      </c>
      <c r="U25" s="57">
        <f t="shared" si="18"/>
        <v>100</v>
      </c>
      <c r="V25" s="17">
        <f t="shared" si="18"/>
        <v>100</v>
      </c>
      <c r="W25" s="36">
        <f t="shared" si="19"/>
        <v>6.1584398619016517E-2</v>
      </c>
      <c r="X25" s="37">
        <f t="shared" si="19"/>
        <v>0.18844243477890724</v>
      </c>
      <c r="Y25" s="38">
        <f t="shared" si="20"/>
        <v>1.8120709122400991E-2</v>
      </c>
      <c r="Z25" s="57">
        <f t="shared" si="21"/>
        <v>100</v>
      </c>
      <c r="AA25" s="16">
        <f t="shared" si="21"/>
        <v>100</v>
      </c>
      <c r="AB25" s="38">
        <f t="shared" si="22"/>
        <v>0.27816411682892905</v>
      </c>
      <c r="AC25" s="37">
        <f t="shared" si="22"/>
        <v>24.962174989279713</v>
      </c>
      <c r="AD25" s="38">
        <f t="shared" si="23"/>
        <v>1.9585857732224946E-2</v>
      </c>
      <c r="AE25" s="13">
        <f t="shared" si="24"/>
        <v>100</v>
      </c>
      <c r="AF25" s="14">
        <f t="shared" si="24"/>
        <v>100</v>
      </c>
      <c r="AG25" s="36">
        <f t="shared" si="25"/>
        <v>7.2616496342608167E-2</v>
      </c>
      <c r="AH25" s="37">
        <f t="shared" si="25"/>
        <v>8.9673055849856524</v>
      </c>
      <c r="AI25" s="39">
        <f t="shared" si="26"/>
        <v>1.863990174353955E-2</v>
      </c>
      <c r="AK25" s="180"/>
      <c r="AL25" s="181" t="s">
        <v>13</v>
      </c>
      <c r="AM25" s="177">
        <v>100</v>
      </c>
      <c r="AN25" s="177">
        <v>100</v>
      </c>
      <c r="AO25" s="178">
        <v>0.1</v>
      </c>
      <c r="AP25" s="179">
        <v>0.3</v>
      </c>
      <c r="AQ25" s="179">
        <v>0</v>
      </c>
      <c r="AR25" s="177">
        <v>100</v>
      </c>
      <c r="AS25" s="177">
        <v>100</v>
      </c>
      <c r="AT25" s="178">
        <v>0.2</v>
      </c>
      <c r="AU25" s="179">
        <v>10.6</v>
      </c>
      <c r="AV25" s="177">
        <v>0</v>
      </c>
      <c r="AW25" s="178">
        <v>100</v>
      </c>
      <c r="AX25" s="177">
        <v>100</v>
      </c>
      <c r="AY25" s="178">
        <v>0.1</v>
      </c>
      <c r="AZ25" s="179">
        <v>3</v>
      </c>
      <c r="BA25" s="179">
        <v>0</v>
      </c>
    </row>
    <row r="26" spans="1:53">
      <c r="A26" s="13"/>
      <c r="B26" s="14" t="s">
        <v>14</v>
      </c>
      <c r="C26" s="57">
        <f t="shared" ref="C26:D26" si="36">C11*100/C11</f>
        <v>100</v>
      </c>
      <c r="D26" s="17">
        <f t="shared" si="36"/>
        <v>100</v>
      </c>
      <c r="E26" s="36">
        <f t="shared" si="7"/>
        <v>0.1056985761182198</v>
      </c>
      <c r="F26" s="37">
        <f t="shared" si="8"/>
        <v>0.3915216134082703</v>
      </c>
      <c r="G26" s="38">
        <f t="shared" si="9"/>
        <v>2.2318157456998253E-2</v>
      </c>
      <c r="H26" s="57">
        <f t="shared" ref="H26:I26" si="37">H11*100/H11</f>
        <v>100</v>
      </c>
      <c r="I26" s="16">
        <f t="shared" si="37"/>
        <v>100</v>
      </c>
      <c r="J26" s="38">
        <f t="shared" si="11"/>
        <v>0.86177762757688403</v>
      </c>
      <c r="K26" s="37">
        <f t="shared" si="12"/>
        <v>46.697825808746806</v>
      </c>
      <c r="L26" s="38">
        <f t="shared" si="13"/>
        <v>8.7258842564196845E-2</v>
      </c>
      <c r="M26" s="13">
        <f t="shared" ref="M26:N26" si="38">M11*100/M11</f>
        <v>100</v>
      </c>
      <c r="N26" s="14">
        <f t="shared" si="38"/>
        <v>100</v>
      </c>
      <c r="O26" s="36">
        <f t="shared" si="15"/>
        <v>0.14859410800394973</v>
      </c>
      <c r="P26" s="37">
        <f t="shared" si="16"/>
        <v>19.726074770141821</v>
      </c>
      <c r="Q26" s="39">
        <f t="shared" si="17"/>
        <v>4.9433237143409976E-2</v>
      </c>
      <c r="S26" s="13"/>
      <c r="T26" s="14" t="s">
        <v>14</v>
      </c>
      <c r="U26" s="57">
        <f t="shared" si="18"/>
        <v>100</v>
      </c>
      <c r="V26" s="17">
        <f t="shared" si="18"/>
        <v>100</v>
      </c>
      <c r="W26" s="36">
        <f t="shared" si="19"/>
        <v>9.0510404030978819E-2</v>
      </c>
      <c r="X26" s="37">
        <f t="shared" si="19"/>
        <v>0.33794294033460531</v>
      </c>
      <c r="Y26" s="38">
        <f t="shared" si="20"/>
        <v>2.6968566894189545E-2</v>
      </c>
      <c r="Z26" s="57">
        <f t="shared" si="21"/>
        <v>100</v>
      </c>
      <c r="AA26" s="16">
        <f t="shared" si="21"/>
        <v>100</v>
      </c>
      <c r="AB26" s="38">
        <f t="shared" si="22"/>
        <v>0.62586926286509037</v>
      </c>
      <c r="AC26" s="37">
        <f t="shared" si="22"/>
        <v>26.281652281274294</v>
      </c>
      <c r="AD26" s="38">
        <f t="shared" si="23"/>
        <v>3.1182242106897018E-2</v>
      </c>
      <c r="AE26" s="13">
        <f t="shared" si="24"/>
        <v>100</v>
      </c>
      <c r="AF26" s="14">
        <f t="shared" si="24"/>
        <v>100</v>
      </c>
      <c r="AG26" s="36">
        <f t="shared" si="25"/>
        <v>0.11778041479959618</v>
      </c>
      <c r="AH26" s="37">
        <f t="shared" si="25"/>
        <v>9.5314011086505435</v>
      </c>
      <c r="AI26" s="39">
        <f t="shared" si="26"/>
        <v>2.8461732204277293E-2</v>
      </c>
      <c r="AK26" s="180"/>
      <c r="AL26" s="181" t="s">
        <v>14</v>
      </c>
      <c r="AM26" s="177">
        <v>100</v>
      </c>
      <c r="AN26" s="177">
        <v>100</v>
      </c>
      <c r="AO26" s="178">
        <v>0</v>
      </c>
      <c r="AP26" s="179">
        <v>0.1</v>
      </c>
      <c r="AQ26" s="179">
        <v>0</v>
      </c>
      <c r="AR26" s="177">
        <v>100</v>
      </c>
      <c r="AS26" s="177">
        <v>100</v>
      </c>
      <c r="AT26" s="178">
        <v>0.2</v>
      </c>
      <c r="AU26" s="179">
        <v>5.9</v>
      </c>
      <c r="AV26" s="177">
        <v>0</v>
      </c>
      <c r="AW26" s="178">
        <v>100</v>
      </c>
      <c r="AX26" s="177">
        <v>100</v>
      </c>
      <c r="AY26" s="178">
        <v>0.1</v>
      </c>
      <c r="AZ26" s="179">
        <v>1.6</v>
      </c>
      <c r="BA26" s="179">
        <v>0</v>
      </c>
    </row>
    <row r="27" spans="1:53">
      <c r="A27" s="13" t="s">
        <v>15</v>
      </c>
      <c r="B27" s="14"/>
      <c r="C27" s="57">
        <f t="shared" ref="C27:D27" si="39">C12*100/C12</f>
        <v>100</v>
      </c>
      <c r="D27" s="17">
        <f t="shared" si="39"/>
        <v>100</v>
      </c>
      <c r="E27" s="36">
        <f t="shared" si="7"/>
        <v>2.1342981716178995E-2</v>
      </c>
      <c r="F27" s="37">
        <f t="shared" si="8"/>
        <v>7.3776586744839334E-2</v>
      </c>
      <c r="G27" s="38">
        <f t="shared" si="9"/>
        <v>7.5176758032580162E-3</v>
      </c>
      <c r="H27" s="57">
        <f t="shared" ref="H27:I27" si="40">H12*100/H12</f>
        <v>100</v>
      </c>
      <c r="I27" s="16">
        <f t="shared" si="40"/>
        <v>100</v>
      </c>
      <c r="J27" s="38">
        <f t="shared" si="11"/>
        <v>0.13518080432578575</v>
      </c>
      <c r="K27" s="37">
        <f t="shared" si="12"/>
        <v>9.6867245880808284</v>
      </c>
      <c r="L27" s="38">
        <f t="shared" si="13"/>
        <v>4.5850513431355787E-3</v>
      </c>
      <c r="M27" s="13">
        <f t="shared" ref="M27:N27" si="41">M12*100/M12</f>
        <v>100</v>
      </c>
      <c r="N27" s="14">
        <f t="shared" si="41"/>
        <v>100</v>
      </c>
      <c r="O27" s="36">
        <f t="shared" si="15"/>
        <v>2.7801478271706724E-2</v>
      </c>
      <c r="P27" s="37">
        <f t="shared" si="16"/>
        <v>4.0875293004294733</v>
      </c>
      <c r="Q27" s="39">
        <f t="shared" si="17"/>
        <v>6.2931992552314924E-3</v>
      </c>
      <c r="S27" s="13" t="s">
        <v>15</v>
      </c>
      <c r="T27" s="14"/>
      <c r="U27" s="57">
        <f t="shared" si="18"/>
        <v>100</v>
      </c>
      <c r="V27" s="17">
        <f t="shared" si="18"/>
        <v>100</v>
      </c>
      <c r="W27" s="36">
        <f t="shared" si="19"/>
        <v>1.6795745077913597E-2</v>
      </c>
      <c r="X27" s="37">
        <f t="shared" si="19"/>
        <v>3.8499332848194616E-2</v>
      </c>
      <c r="Y27" s="38">
        <f t="shared" si="20"/>
        <v>8.0203916413946579E-3</v>
      </c>
      <c r="Z27" s="57">
        <f t="shared" si="21"/>
        <v>100</v>
      </c>
      <c r="AA27" s="16">
        <f t="shared" si="21"/>
        <v>100</v>
      </c>
      <c r="AB27" s="38">
        <f t="shared" si="22"/>
        <v>5.2155771905424197E-2</v>
      </c>
      <c r="AC27" s="37">
        <f t="shared" si="22"/>
        <v>4.8063618103929926</v>
      </c>
      <c r="AD27" s="38">
        <f t="shared" si="23"/>
        <v>2.8325833308752708E-3</v>
      </c>
      <c r="AE27" s="13">
        <f t="shared" si="24"/>
        <v>100</v>
      </c>
      <c r="AF27" s="14">
        <f t="shared" si="24"/>
        <v>100</v>
      </c>
      <c r="AG27" s="36">
        <f t="shared" si="25"/>
        <v>1.8596907599936239E-2</v>
      </c>
      <c r="AH27" s="37">
        <f t="shared" si="25"/>
        <v>1.7280474103245995</v>
      </c>
      <c r="AI27" s="39">
        <f t="shared" si="26"/>
        <v>6.1820308248578563E-3</v>
      </c>
      <c r="AK27" s="300" t="s">
        <v>15</v>
      </c>
      <c r="AL27" s="301"/>
      <c r="AM27" s="177">
        <v>100</v>
      </c>
      <c r="AN27" s="177">
        <v>100</v>
      </c>
      <c r="AO27" s="178">
        <v>0.1</v>
      </c>
      <c r="AP27" s="179">
        <v>0.1</v>
      </c>
      <c r="AQ27" s="179">
        <v>0</v>
      </c>
      <c r="AR27" s="177">
        <v>100</v>
      </c>
      <c r="AS27" s="177">
        <v>100</v>
      </c>
      <c r="AT27" s="178">
        <v>0.1</v>
      </c>
      <c r="AU27" s="179">
        <v>0.6</v>
      </c>
      <c r="AV27" s="177">
        <v>0</v>
      </c>
      <c r="AW27" s="178">
        <v>100</v>
      </c>
      <c r="AX27" s="177">
        <v>100</v>
      </c>
      <c r="AY27" s="178">
        <v>0.1</v>
      </c>
      <c r="AZ27" s="179">
        <v>0.3</v>
      </c>
      <c r="BA27" s="179">
        <v>0</v>
      </c>
    </row>
    <row r="28" spans="1:53">
      <c r="A28" s="13" t="s">
        <v>16</v>
      </c>
      <c r="B28" s="14"/>
      <c r="C28" s="57">
        <f t="shared" ref="C28:D28" si="42">C13*100/C13</f>
        <v>100</v>
      </c>
      <c r="D28" s="17">
        <f t="shared" si="42"/>
        <v>100</v>
      </c>
      <c r="E28" s="36">
        <f t="shared" si="7"/>
        <v>3.4555303730956471E-2</v>
      </c>
      <c r="F28" s="37">
        <f t="shared" si="8"/>
        <v>8.3624812565312498E-2</v>
      </c>
      <c r="G28" s="38">
        <f t="shared" si="9"/>
        <v>1.9344604132300183E-2</v>
      </c>
      <c r="H28" s="57">
        <f t="shared" ref="H28:I28" si="43">H13*100/H13</f>
        <v>100</v>
      </c>
      <c r="I28" s="16">
        <f t="shared" si="43"/>
        <v>100</v>
      </c>
      <c r="J28" s="38">
        <f t="shared" si="11"/>
        <v>0.18587360594795538</v>
      </c>
      <c r="K28" s="37">
        <f t="shared" si="12"/>
        <v>17.117131437385993</v>
      </c>
      <c r="L28" s="38">
        <f t="shared" si="13"/>
        <v>2.3406821171527675E-2</v>
      </c>
      <c r="M28" s="13">
        <f t="shared" ref="M28:N28" si="44">M13*100/M13</f>
        <v>100</v>
      </c>
      <c r="N28" s="14">
        <f t="shared" si="44"/>
        <v>100</v>
      </c>
      <c r="O28" s="36">
        <f t="shared" si="15"/>
        <v>4.3140224904372498E-2</v>
      </c>
      <c r="P28" s="37">
        <f t="shared" si="16"/>
        <v>7.1957285532115218</v>
      </c>
      <c r="Q28" s="39">
        <f t="shared" si="17"/>
        <v>2.1040726348139624E-2</v>
      </c>
      <c r="S28" s="13" t="s">
        <v>16</v>
      </c>
      <c r="T28" s="14"/>
      <c r="U28" s="57">
        <f t="shared" si="18"/>
        <v>100</v>
      </c>
      <c r="V28" s="17">
        <f t="shared" si="18"/>
        <v>100</v>
      </c>
      <c r="W28" s="36">
        <f t="shared" si="19"/>
        <v>3.3591490155827193E-2</v>
      </c>
      <c r="X28" s="37">
        <f t="shared" si="19"/>
        <v>0.12512610093800805</v>
      </c>
      <c r="Y28" s="38">
        <f t="shared" si="20"/>
        <v>2.5223550524386094E-2</v>
      </c>
      <c r="Z28" s="57">
        <f t="shared" si="21"/>
        <v>100</v>
      </c>
      <c r="AA28" s="16">
        <f t="shared" si="21"/>
        <v>100</v>
      </c>
      <c r="AB28" s="38">
        <f t="shared" si="22"/>
        <v>5.2155771905424197E-2</v>
      </c>
      <c r="AC28" s="37">
        <f t="shared" si="22"/>
        <v>0.25581366793685062</v>
      </c>
      <c r="AD28" s="38">
        <f t="shared" si="23"/>
        <v>1.6413099674230539E-3</v>
      </c>
      <c r="AE28" s="13">
        <f t="shared" si="24"/>
        <v>100</v>
      </c>
      <c r="AF28" s="14">
        <f t="shared" si="24"/>
        <v>100</v>
      </c>
      <c r="AG28" s="36">
        <f t="shared" si="25"/>
        <v>3.4537114114167301E-2</v>
      </c>
      <c r="AH28" s="37">
        <f t="shared" si="25"/>
        <v>0.17143677550399533</v>
      </c>
      <c r="AI28" s="39">
        <f t="shared" si="26"/>
        <v>1.6866906560082592E-2</v>
      </c>
      <c r="AK28" s="183" t="s">
        <v>16</v>
      </c>
      <c r="AL28" s="184"/>
      <c r="AM28" s="185"/>
      <c r="AN28" s="185"/>
      <c r="AO28" s="186"/>
      <c r="AP28" s="187"/>
      <c r="AQ28" s="187"/>
      <c r="AR28" s="185"/>
      <c r="AS28" s="185"/>
      <c r="AT28" s="186"/>
      <c r="AU28" s="187"/>
      <c r="AV28" s="185"/>
      <c r="AW28" s="186"/>
      <c r="AX28" s="185"/>
      <c r="AY28" s="186"/>
      <c r="AZ28" s="187"/>
      <c r="BA28" s="187"/>
    </row>
    <row r="29" spans="1:53">
      <c r="A29" s="13" t="s">
        <v>17</v>
      </c>
      <c r="B29" s="14"/>
      <c r="C29" s="57">
        <f t="shared" ref="C29:D29" si="45">C14*100/C14</f>
        <v>100</v>
      </c>
      <c r="D29" s="17">
        <f t="shared" si="45"/>
        <v>100</v>
      </c>
      <c r="E29" s="36">
        <f t="shared" si="7"/>
        <v>4.6161820454707145</v>
      </c>
      <c r="F29" s="37">
        <f t="shared" si="8"/>
        <v>15.094764515528594</v>
      </c>
      <c r="G29" s="38">
        <f t="shared" si="9"/>
        <v>2.0319749950825265</v>
      </c>
      <c r="H29" s="57">
        <f t="shared" ref="H29:I29" si="46">H14*100/H14</f>
        <v>100</v>
      </c>
      <c r="I29" s="16">
        <f t="shared" si="46"/>
        <v>100</v>
      </c>
      <c r="J29" s="38">
        <f t="shared" si="11"/>
        <v>11.693139574180467</v>
      </c>
      <c r="K29" s="37">
        <f t="shared" si="12"/>
        <v>88.467481356406921</v>
      </c>
      <c r="L29" s="38">
        <f t="shared" si="13"/>
        <v>4.6195207985387032</v>
      </c>
      <c r="M29" s="13">
        <f t="shared" ref="M29:N29" si="47">M14*100/M14</f>
        <v>100</v>
      </c>
      <c r="N29" s="14">
        <f t="shared" si="47"/>
        <v>100</v>
      </c>
      <c r="O29" s="36">
        <f t="shared" si="15"/>
        <v>5.0176874922107926</v>
      </c>
      <c r="P29" s="37">
        <f t="shared" si="16"/>
        <v>45.730521755613594</v>
      </c>
      <c r="Q29" s="39">
        <f t="shared" si="17"/>
        <v>3.1123687503553232</v>
      </c>
      <c r="S29" s="13" t="s">
        <v>17</v>
      </c>
      <c r="T29" s="14"/>
      <c r="U29" s="57">
        <f t="shared" si="18"/>
        <v>100</v>
      </c>
      <c r="V29" s="17">
        <f t="shared" si="18"/>
        <v>100</v>
      </c>
      <c r="W29" s="36">
        <f t="shared" si="19"/>
        <v>5.9205001399645427</v>
      </c>
      <c r="X29" s="37">
        <f t="shared" si="19"/>
        <v>18.831955655666359</v>
      </c>
      <c r="Y29" s="38">
        <f t="shared" si="20"/>
        <v>3.0708761551125661</v>
      </c>
      <c r="Z29" s="57">
        <f t="shared" si="21"/>
        <v>100</v>
      </c>
      <c r="AA29" s="16">
        <f t="shared" si="21"/>
        <v>100</v>
      </c>
      <c r="AB29" s="38">
        <f t="shared" si="22"/>
        <v>10.605006954102921</v>
      </c>
      <c r="AC29" s="37">
        <f t="shared" si="22"/>
        <v>87.133271649714359</v>
      </c>
      <c r="AD29" s="38">
        <f t="shared" si="23"/>
        <v>4.7318508747572841</v>
      </c>
      <c r="AE29" s="13">
        <f t="shared" si="24"/>
        <v>100</v>
      </c>
      <c r="AF29" s="14">
        <f t="shared" si="24"/>
        <v>100</v>
      </c>
      <c r="AG29" s="36">
        <f t="shared" si="25"/>
        <v>6.1591186836931691</v>
      </c>
      <c r="AH29" s="37">
        <f t="shared" si="25"/>
        <v>43.035329320561942</v>
      </c>
      <c r="AI29" s="39">
        <f t="shared" si="26"/>
        <v>3.6594620586551603</v>
      </c>
      <c r="AK29" s="300" t="s">
        <v>17</v>
      </c>
      <c r="AL29" s="301"/>
      <c r="AM29" s="177">
        <v>100</v>
      </c>
      <c r="AN29" s="177">
        <v>100</v>
      </c>
      <c r="AO29" s="178">
        <v>8</v>
      </c>
      <c r="AP29" s="179">
        <v>19.8</v>
      </c>
      <c r="AQ29" s="179">
        <v>4.0999999999999996</v>
      </c>
      <c r="AR29" s="177">
        <v>100</v>
      </c>
      <c r="AS29" s="177">
        <v>100</v>
      </c>
      <c r="AT29" s="178">
        <v>14.3</v>
      </c>
      <c r="AU29" s="179">
        <v>83.7</v>
      </c>
      <c r="AV29" s="177">
        <v>9.4</v>
      </c>
      <c r="AW29" s="178">
        <v>100</v>
      </c>
      <c r="AX29" s="177">
        <v>100</v>
      </c>
      <c r="AY29" s="178">
        <v>8.3000000000000007</v>
      </c>
      <c r="AZ29" s="179">
        <v>36.4</v>
      </c>
      <c r="BA29" s="179">
        <v>5.5</v>
      </c>
    </row>
    <row r="30" spans="1:53">
      <c r="A30" s="13"/>
      <c r="B30" s="14" t="s">
        <v>123</v>
      </c>
      <c r="C30" s="188"/>
      <c r="D30" s="158"/>
      <c r="E30" s="156"/>
      <c r="F30" s="157"/>
      <c r="G30" s="158"/>
      <c r="H30" s="189"/>
      <c r="I30" s="190"/>
      <c r="J30" s="158"/>
      <c r="K30" s="157"/>
      <c r="L30" s="158"/>
      <c r="M30" s="189"/>
      <c r="N30" s="191"/>
      <c r="O30" s="156"/>
      <c r="P30" s="157"/>
      <c r="Q30" s="159"/>
      <c r="S30" s="13"/>
      <c r="T30" s="14" t="s">
        <v>123</v>
      </c>
      <c r="U30" s="188"/>
      <c r="V30" s="158"/>
      <c r="W30" s="156"/>
      <c r="X30" s="157"/>
      <c r="Y30" s="158"/>
      <c r="Z30" s="189"/>
      <c r="AA30" s="190"/>
      <c r="AB30" s="158"/>
      <c r="AC30" s="157"/>
      <c r="AD30" s="158"/>
      <c r="AE30" s="189"/>
      <c r="AF30" s="191"/>
      <c r="AG30" s="156"/>
      <c r="AH30" s="157"/>
      <c r="AI30" s="159"/>
      <c r="AK30" s="180"/>
      <c r="AL30" s="155" t="s">
        <v>123</v>
      </c>
      <c r="AM30" s="178">
        <v>100</v>
      </c>
      <c r="AN30" s="177">
        <v>100</v>
      </c>
      <c r="AO30" s="178">
        <v>1.3</v>
      </c>
      <c r="AP30" s="179">
        <v>5.7</v>
      </c>
      <c r="AQ30" s="179">
        <v>0.7</v>
      </c>
      <c r="AR30" s="177">
        <v>100</v>
      </c>
      <c r="AS30" s="177">
        <v>100</v>
      </c>
      <c r="AT30" s="178">
        <v>5.7</v>
      </c>
      <c r="AU30" s="179">
        <v>74.8</v>
      </c>
      <c r="AV30" s="177">
        <v>2.5</v>
      </c>
      <c r="AW30" s="178">
        <v>100</v>
      </c>
      <c r="AX30" s="177">
        <v>100</v>
      </c>
      <c r="AY30" s="178">
        <v>1.5</v>
      </c>
      <c r="AZ30" s="179">
        <v>23.7</v>
      </c>
      <c r="BA30" s="179">
        <v>1.1000000000000001</v>
      </c>
    </row>
    <row r="31" spans="1:53">
      <c r="A31" s="13"/>
      <c r="B31" s="14" t="s">
        <v>18</v>
      </c>
      <c r="C31" s="57">
        <f t="shared" ref="C31:D31" si="48">C16*100/C16</f>
        <v>100</v>
      </c>
      <c r="D31" s="17">
        <f t="shared" si="48"/>
        <v>100</v>
      </c>
      <c r="E31" s="36">
        <f t="shared" ref="E31:E35" si="49">E16*100/C16</f>
        <v>3.4819550171252018</v>
      </c>
      <c r="F31" s="37">
        <f t="shared" ref="F31:F35" si="50">F16*100/D16</f>
        <v>12.240782780610616</v>
      </c>
      <c r="G31" s="38">
        <f t="shared" ref="G31:G35" si="51">G16*100/D16</f>
        <v>1.2592173186147138</v>
      </c>
      <c r="H31" s="57">
        <f t="shared" ref="H31:I31" si="52">H16*100/H16</f>
        <v>100</v>
      </c>
      <c r="I31" s="16">
        <f t="shared" si="52"/>
        <v>100</v>
      </c>
      <c r="J31" s="38">
        <f t="shared" ref="J31:J35" si="53">J16*100/H16</f>
        <v>10.172355525515377</v>
      </c>
      <c r="K31" s="37">
        <f t="shared" ref="K31:K35" si="54">K16*100/I16</f>
        <v>87.446847504355418</v>
      </c>
      <c r="L31" s="38">
        <f t="shared" ref="L31:L35" si="55">L16*100/I16</f>
        <v>3.3910111568503982</v>
      </c>
      <c r="M31" s="13">
        <f t="shared" ref="M31:N31" si="56">M16*100/M16</f>
        <v>100</v>
      </c>
      <c r="N31" s="14">
        <f t="shared" si="56"/>
        <v>100</v>
      </c>
      <c r="O31" s="36">
        <f t="shared" ref="O31:O35" si="57">O16*100/M16</f>
        <v>3.8615294647736098</v>
      </c>
      <c r="P31" s="37">
        <f t="shared" ref="P31:P35" si="58">P16*100/N16</f>
        <v>43.642028925759973</v>
      </c>
      <c r="Q31" s="39">
        <f t="shared" ref="Q31:Q35" si="59">Q16*100/N16</f>
        <v>2.1493181807067061</v>
      </c>
      <c r="S31" s="13"/>
      <c r="T31" s="14" t="s">
        <v>18</v>
      </c>
      <c r="U31" s="57">
        <f t="shared" ref="U31:V35" si="60">U16*100/U16</f>
        <v>100</v>
      </c>
      <c r="V31" s="17">
        <f t="shared" si="60"/>
        <v>100</v>
      </c>
      <c r="W31" s="36">
        <f t="shared" ref="W31:X35" si="61">W16*100/U16</f>
        <v>3.6353457124195203</v>
      </c>
      <c r="X31" s="37">
        <f t="shared" si="61"/>
        <v>12.61884681743406</v>
      </c>
      <c r="Y31" s="38">
        <f t="shared" ref="Y31:Y35" si="62">Y16*100/V16</f>
        <v>1.408882500226889</v>
      </c>
      <c r="Z31" s="57">
        <f t="shared" ref="Z31:AA35" si="63">Z16*100/Z16</f>
        <v>100</v>
      </c>
      <c r="AA31" s="16">
        <f t="shared" si="63"/>
        <v>100</v>
      </c>
      <c r="AB31" s="38">
        <f t="shared" ref="AB31:AC35" si="64">AB16*100/Z16</f>
        <v>8.5535465924895693</v>
      </c>
      <c r="AC31" s="37">
        <f t="shared" si="64"/>
        <v>85.177907539531674</v>
      </c>
      <c r="AD31" s="38">
        <f t="shared" ref="AD31:AD35" si="65">AD16*100/AA16</f>
        <v>2.7314116287256467</v>
      </c>
      <c r="AE31" s="13">
        <f t="shared" ref="AE31:AF35" si="66">AE16*100/AE16</f>
        <v>100</v>
      </c>
      <c r="AF31" s="14">
        <f t="shared" si="66"/>
        <v>100</v>
      </c>
      <c r="AG31" s="36">
        <f t="shared" ref="AG31:AH35" si="67">AG16*100/AE16</f>
        <v>3.8858681213581057</v>
      </c>
      <c r="AH31" s="37">
        <f t="shared" si="67"/>
        <v>38.331002342868153</v>
      </c>
      <c r="AI31" s="39">
        <f t="shared" ref="AI31:AI35" si="68">AI16*100/AF16</f>
        <v>1.8775362327926415</v>
      </c>
      <c r="AK31" s="180"/>
      <c r="AL31" s="155" t="s">
        <v>18</v>
      </c>
      <c r="AM31" s="178">
        <v>100</v>
      </c>
      <c r="AN31" s="177">
        <v>100</v>
      </c>
      <c r="AO31" s="178">
        <v>4.4000000000000004</v>
      </c>
      <c r="AP31" s="179">
        <v>13</v>
      </c>
      <c r="AQ31" s="179">
        <v>1.4</v>
      </c>
      <c r="AR31" s="177">
        <v>100</v>
      </c>
      <c r="AS31" s="177">
        <v>100</v>
      </c>
      <c r="AT31" s="178">
        <v>11.1</v>
      </c>
      <c r="AU31" s="179">
        <v>82</v>
      </c>
      <c r="AV31" s="177">
        <v>4.4000000000000004</v>
      </c>
      <c r="AW31" s="178">
        <v>100</v>
      </c>
      <c r="AX31" s="177">
        <v>100</v>
      </c>
      <c r="AY31" s="178">
        <v>4.5999999999999996</v>
      </c>
      <c r="AZ31" s="179">
        <v>30.9</v>
      </c>
      <c r="BA31" s="179">
        <v>2.2000000000000002</v>
      </c>
    </row>
    <row r="32" spans="1:53">
      <c r="A32" s="13"/>
      <c r="B32" s="14" t="s">
        <v>19</v>
      </c>
      <c r="C32" s="57">
        <f t="shared" ref="C32:D32" si="69">C17*100/C17</f>
        <v>100</v>
      </c>
      <c r="D32" s="17">
        <f t="shared" si="69"/>
        <v>100</v>
      </c>
      <c r="E32" s="36">
        <f t="shared" si="49"/>
        <v>2.2023924466171372</v>
      </c>
      <c r="F32" s="37">
        <f t="shared" si="50"/>
        <v>8.2476044661920493</v>
      </c>
      <c r="G32" s="38">
        <f t="shared" si="51"/>
        <v>0.77275767646781224</v>
      </c>
      <c r="H32" s="57">
        <f t="shared" ref="H32:I32" si="70">H17*100/H17</f>
        <v>100</v>
      </c>
      <c r="I32" s="16">
        <f t="shared" si="70"/>
        <v>100</v>
      </c>
      <c r="J32" s="38">
        <f t="shared" si="53"/>
        <v>6.7759378168300097</v>
      </c>
      <c r="K32" s="37">
        <f t="shared" si="54"/>
        <v>82.299314042663539</v>
      </c>
      <c r="L32" s="38">
        <f t="shared" si="55"/>
        <v>1.2285096416883055</v>
      </c>
      <c r="M32" s="13">
        <f t="shared" ref="M32:N32" si="71">M17*100/M17</f>
        <v>100</v>
      </c>
      <c r="N32" s="14">
        <f t="shared" si="71"/>
        <v>100</v>
      </c>
      <c r="O32" s="36">
        <f t="shared" si="57"/>
        <v>2.4618688345428574</v>
      </c>
      <c r="P32" s="37">
        <f t="shared" si="58"/>
        <v>39.166865677658187</v>
      </c>
      <c r="Q32" s="39">
        <f t="shared" si="59"/>
        <v>0.96305056964861702</v>
      </c>
      <c r="S32" s="13"/>
      <c r="T32" s="14" t="s">
        <v>19</v>
      </c>
      <c r="U32" s="57">
        <f t="shared" si="60"/>
        <v>100</v>
      </c>
      <c r="V32" s="17">
        <f t="shared" si="60"/>
        <v>100</v>
      </c>
      <c r="W32" s="36">
        <f t="shared" si="61"/>
        <v>3.7874405150695156</v>
      </c>
      <c r="X32" s="37">
        <f t="shared" si="61"/>
        <v>13.096865561151025</v>
      </c>
      <c r="Y32" s="38">
        <f t="shared" si="62"/>
        <v>1.6619936548856789</v>
      </c>
      <c r="Z32" s="57">
        <f t="shared" si="63"/>
        <v>100</v>
      </c>
      <c r="AA32" s="16">
        <f t="shared" si="63"/>
        <v>100</v>
      </c>
      <c r="AB32" s="38">
        <f t="shared" si="64"/>
        <v>7.7364394993045895</v>
      </c>
      <c r="AC32" s="37">
        <f t="shared" si="64"/>
        <v>83.624236229719742</v>
      </c>
      <c r="AD32" s="38">
        <f t="shared" si="65"/>
        <v>2.0004392460316347</v>
      </c>
      <c r="AE32" s="13">
        <f t="shared" si="66"/>
        <v>100</v>
      </c>
      <c r="AF32" s="14">
        <f t="shared" si="66"/>
        <v>100</v>
      </c>
      <c r="AG32" s="36">
        <f t="shared" si="67"/>
        <v>3.9885938966720391</v>
      </c>
      <c r="AH32" s="37">
        <f t="shared" si="67"/>
        <v>38.089067849650455</v>
      </c>
      <c r="AI32" s="39">
        <f t="shared" si="68"/>
        <v>1.7819258258625184</v>
      </c>
      <c r="AK32" s="180"/>
      <c r="AL32" s="155" t="s">
        <v>19</v>
      </c>
      <c r="AM32" s="178">
        <v>100</v>
      </c>
      <c r="AN32" s="177">
        <v>100</v>
      </c>
      <c r="AO32" s="178">
        <v>5.0999999999999996</v>
      </c>
      <c r="AP32" s="179">
        <v>13.3</v>
      </c>
      <c r="AQ32" s="179">
        <v>2</v>
      </c>
      <c r="AR32" s="177">
        <v>100</v>
      </c>
      <c r="AS32" s="177">
        <v>100</v>
      </c>
      <c r="AT32" s="178">
        <v>9.3000000000000007</v>
      </c>
      <c r="AU32" s="179">
        <v>79.099999999999994</v>
      </c>
      <c r="AV32" s="177">
        <v>2.6</v>
      </c>
      <c r="AW32" s="178">
        <v>100</v>
      </c>
      <c r="AX32" s="177">
        <v>100</v>
      </c>
      <c r="AY32" s="178">
        <v>5.3</v>
      </c>
      <c r="AZ32" s="179">
        <v>30.4</v>
      </c>
      <c r="BA32" s="179">
        <v>2.1</v>
      </c>
    </row>
    <row r="33" spans="1:53">
      <c r="A33" s="13" t="s">
        <v>20</v>
      </c>
      <c r="B33" s="14"/>
      <c r="C33" s="57">
        <f t="shared" ref="C33:D33" si="72">C18*100/C18</f>
        <v>100</v>
      </c>
      <c r="D33" s="17">
        <f t="shared" si="72"/>
        <v>100</v>
      </c>
      <c r="E33" s="36">
        <f t="shared" si="49"/>
        <v>0.11382923581962132</v>
      </c>
      <c r="F33" s="37">
        <f t="shared" si="50"/>
        <v>0.4613567320533668</v>
      </c>
      <c r="G33" s="38">
        <f t="shared" si="51"/>
        <v>4.0319132733616907E-3</v>
      </c>
      <c r="H33" s="57">
        <f t="shared" ref="H33:I33" si="73">H18*100/H18</f>
        <v>100</v>
      </c>
      <c r="I33" s="16">
        <f t="shared" si="73"/>
        <v>100</v>
      </c>
      <c r="J33" s="38">
        <f t="shared" si="53"/>
        <v>0.76039202433254482</v>
      </c>
      <c r="K33" s="37">
        <f t="shared" si="54"/>
        <v>50.873658381861596</v>
      </c>
      <c r="L33" s="38">
        <f t="shared" si="55"/>
        <v>1.025341324649303E-2</v>
      </c>
      <c r="M33" s="13">
        <f t="shared" ref="M33:N33" si="74">M18*100/M18</f>
        <v>100</v>
      </c>
      <c r="N33" s="14">
        <f t="shared" si="74"/>
        <v>100</v>
      </c>
      <c r="O33" s="36">
        <f t="shared" si="57"/>
        <v>0.15051145133303295</v>
      </c>
      <c r="P33" s="37">
        <f t="shared" si="58"/>
        <v>21.510312007987967</v>
      </c>
      <c r="Q33" s="39">
        <f t="shared" si="59"/>
        <v>6.6296140407926911E-3</v>
      </c>
      <c r="S33" s="13" t="s">
        <v>20</v>
      </c>
      <c r="T33" s="14"/>
      <c r="U33" s="57">
        <f t="shared" si="60"/>
        <v>100</v>
      </c>
      <c r="V33" s="17">
        <f t="shared" si="60"/>
        <v>100</v>
      </c>
      <c r="W33" s="36">
        <f t="shared" si="61"/>
        <v>0.16609125688158999</v>
      </c>
      <c r="X33" s="37">
        <f t="shared" si="61"/>
        <v>0.57824680347061808</v>
      </c>
      <c r="Y33" s="38">
        <f t="shared" si="62"/>
        <v>8.8776436465437328E-3</v>
      </c>
      <c r="Z33" s="57">
        <f t="shared" si="63"/>
        <v>100</v>
      </c>
      <c r="AA33" s="16">
        <f t="shared" si="63"/>
        <v>100</v>
      </c>
      <c r="AB33" s="38">
        <f t="shared" si="64"/>
        <v>0.50417246175243391</v>
      </c>
      <c r="AC33" s="37">
        <f t="shared" si="64"/>
        <v>35.272876323053445</v>
      </c>
      <c r="AD33" s="38">
        <f t="shared" si="65"/>
        <v>5.5328029547002952E-3</v>
      </c>
      <c r="AE33" s="13">
        <f t="shared" si="66"/>
        <v>100</v>
      </c>
      <c r="AF33" s="14">
        <f t="shared" si="66"/>
        <v>100</v>
      </c>
      <c r="AG33" s="36">
        <f t="shared" si="67"/>
        <v>0.18331237491365721</v>
      </c>
      <c r="AH33" s="37">
        <f t="shared" si="67"/>
        <v>12.872696335025193</v>
      </c>
      <c r="AI33" s="39">
        <f t="shared" si="68"/>
        <v>7.6923600552100766E-3</v>
      </c>
      <c r="AK33" s="300" t="s">
        <v>20</v>
      </c>
      <c r="AL33" s="301"/>
      <c r="AM33" s="177">
        <v>100</v>
      </c>
      <c r="AN33" s="177">
        <v>100</v>
      </c>
      <c r="AO33" s="178">
        <v>0.3</v>
      </c>
      <c r="AP33" s="179">
        <v>1</v>
      </c>
      <c r="AQ33" s="179">
        <v>0</v>
      </c>
      <c r="AR33" s="177">
        <v>100</v>
      </c>
      <c r="AS33" s="177">
        <v>100</v>
      </c>
      <c r="AT33" s="178">
        <v>1.2</v>
      </c>
      <c r="AU33" s="179">
        <v>37.200000000000003</v>
      </c>
      <c r="AV33" s="177">
        <v>0</v>
      </c>
      <c r="AW33" s="178">
        <v>100</v>
      </c>
      <c r="AX33" s="177">
        <v>100</v>
      </c>
      <c r="AY33" s="178">
        <v>0.4</v>
      </c>
      <c r="AZ33" s="179">
        <v>10.4</v>
      </c>
      <c r="BA33" s="179">
        <v>0</v>
      </c>
    </row>
    <row r="34" spans="1:53" ht="15.75" thickBot="1">
      <c r="A34" s="19" t="s">
        <v>21</v>
      </c>
      <c r="B34" s="20"/>
      <c r="C34" s="59">
        <f t="shared" ref="C34:D34" si="75">C19*100/C19</f>
        <v>100</v>
      </c>
      <c r="D34" s="23">
        <f t="shared" si="75"/>
        <v>100</v>
      </c>
      <c r="E34" s="40">
        <f t="shared" si="49"/>
        <v>0.52442755074039815</v>
      </c>
      <c r="F34" s="41">
        <f t="shared" si="50"/>
        <v>1.6575075788057088</v>
      </c>
      <c r="G34" s="42">
        <f t="shared" si="51"/>
        <v>0.10026520277122915</v>
      </c>
      <c r="H34" s="59">
        <f t="shared" ref="H34:I34" si="76">H19*100/H19</f>
        <v>100</v>
      </c>
      <c r="I34" s="22">
        <f t="shared" si="76"/>
        <v>100</v>
      </c>
      <c r="J34" s="42">
        <f t="shared" si="53"/>
        <v>3.0753632984116255</v>
      </c>
      <c r="K34" s="41">
        <f t="shared" si="54"/>
        <v>62.681337387535272</v>
      </c>
      <c r="L34" s="42">
        <f t="shared" si="55"/>
        <v>0.17695597441551747</v>
      </c>
      <c r="M34" s="19">
        <f t="shared" ref="M34:N34" si="77">M19*100/M19</f>
        <v>100</v>
      </c>
      <c r="N34" s="20">
        <f t="shared" si="77"/>
        <v>100</v>
      </c>
      <c r="O34" s="40">
        <f t="shared" si="57"/>
        <v>0.66915282185004454</v>
      </c>
      <c r="P34" s="41">
        <f t="shared" si="58"/>
        <v>27.137158822126388</v>
      </c>
      <c r="Q34" s="43">
        <f t="shared" si="59"/>
        <v>0.13228636763751689</v>
      </c>
      <c r="S34" s="19" t="s">
        <v>21</v>
      </c>
      <c r="T34" s="20"/>
      <c r="U34" s="59">
        <f t="shared" si="60"/>
        <v>100</v>
      </c>
      <c r="V34" s="23">
        <f t="shared" si="60"/>
        <v>100</v>
      </c>
      <c r="W34" s="40">
        <f t="shared" si="61"/>
        <v>0.6130446953438462</v>
      </c>
      <c r="X34" s="41">
        <f t="shared" si="61"/>
        <v>2.3989409443523102</v>
      </c>
      <c r="Y34" s="42">
        <f t="shared" si="62"/>
        <v>7.1627154301152712E-2</v>
      </c>
      <c r="Z34" s="59">
        <f t="shared" si="63"/>
        <v>100</v>
      </c>
      <c r="AA34" s="22">
        <f t="shared" si="63"/>
        <v>100</v>
      </c>
      <c r="AB34" s="42">
        <f t="shared" si="64"/>
        <v>2.2774687065368568</v>
      </c>
      <c r="AC34" s="41">
        <f t="shared" si="64"/>
        <v>56.092789959960683</v>
      </c>
      <c r="AD34" s="42">
        <f t="shared" si="65"/>
        <v>0.14147805902505056</v>
      </c>
      <c r="AE34" s="19">
        <f t="shared" si="66"/>
        <v>100</v>
      </c>
      <c r="AF34" s="20">
        <f t="shared" si="66"/>
        <v>100</v>
      </c>
      <c r="AG34" s="40">
        <f t="shared" si="67"/>
        <v>0.69782681851189321</v>
      </c>
      <c r="AH34" s="41">
        <f t="shared" si="67"/>
        <v>21.425987090059238</v>
      </c>
      <c r="AI34" s="43">
        <f t="shared" si="68"/>
        <v>9.6379642935644327E-2</v>
      </c>
      <c r="AK34" s="302" t="s">
        <v>21</v>
      </c>
      <c r="AL34" s="303"/>
      <c r="AM34" s="192">
        <v>100</v>
      </c>
      <c r="AN34" s="192">
        <v>100</v>
      </c>
      <c r="AO34" s="193">
        <v>1.3</v>
      </c>
      <c r="AP34" s="194">
        <v>3.3</v>
      </c>
      <c r="AQ34" s="194">
        <v>0.1</v>
      </c>
      <c r="AR34" s="192">
        <v>100</v>
      </c>
      <c r="AS34" s="192">
        <v>100</v>
      </c>
      <c r="AT34" s="193">
        <v>3.1</v>
      </c>
      <c r="AU34" s="194">
        <v>59.6</v>
      </c>
      <c r="AV34" s="192">
        <v>0.1</v>
      </c>
      <c r="AW34" s="193">
        <v>100</v>
      </c>
      <c r="AX34" s="192">
        <v>100</v>
      </c>
      <c r="AY34" s="193">
        <v>1.4</v>
      </c>
      <c r="AZ34" s="194">
        <v>17.899999999999999</v>
      </c>
      <c r="BA34" s="194">
        <v>0.1</v>
      </c>
    </row>
    <row r="35" spans="1:53" ht="15.75" thickBot="1">
      <c r="A35" s="25" t="s">
        <v>3</v>
      </c>
      <c r="B35" s="26"/>
      <c r="C35" s="61">
        <f t="shared" ref="C35:D35" si="78">C20*100/C20</f>
        <v>100</v>
      </c>
      <c r="D35" s="62">
        <f t="shared" si="78"/>
        <v>100</v>
      </c>
      <c r="E35" s="44">
        <f t="shared" si="49"/>
        <v>8.2038356387141356</v>
      </c>
      <c r="F35" s="45">
        <f t="shared" si="50"/>
        <v>23.046172534573781</v>
      </c>
      <c r="G35" s="46">
        <f t="shared" si="51"/>
        <v>5.0096980844747341</v>
      </c>
      <c r="H35" s="61">
        <f t="shared" ref="H35:I35" si="79">H20*100/H20</f>
        <v>100</v>
      </c>
      <c r="I35" s="65">
        <f t="shared" si="79"/>
        <v>100</v>
      </c>
      <c r="J35" s="46">
        <f t="shared" si="53"/>
        <v>17.641094964515037</v>
      </c>
      <c r="K35" s="45">
        <f t="shared" si="54"/>
        <v>91.205417355378273</v>
      </c>
      <c r="L35" s="46">
        <f t="shared" si="55"/>
        <v>12.247824280634577</v>
      </c>
      <c r="M35" s="25">
        <f t="shared" ref="M35:N35" si="80">M20*100/M20</f>
        <v>100</v>
      </c>
      <c r="N35" s="26">
        <f t="shared" si="80"/>
        <v>100</v>
      </c>
      <c r="O35" s="44">
        <f t="shared" si="57"/>
        <v>8.7392508939613265</v>
      </c>
      <c r="P35" s="45">
        <f t="shared" si="58"/>
        <v>51.505117056501774</v>
      </c>
      <c r="Q35" s="47">
        <f t="shared" si="59"/>
        <v>8.0318769891968653</v>
      </c>
      <c r="S35" s="25" t="s">
        <v>3</v>
      </c>
      <c r="T35" s="26"/>
      <c r="U35" s="61">
        <f t="shared" si="60"/>
        <v>100</v>
      </c>
      <c r="V35" s="62">
        <f t="shared" si="60"/>
        <v>100</v>
      </c>
      <c r="W35" s="44">
        <f t="shared" si="61"/>
        <v>9.1714099094895953</v>
      </c>
      <c r="X35" s="45">
        <f t="shared" si="61"/>
        <v>26.178330390622833</v>
      </c>
      <c r="Y35" s="46">
        <f t="shared" si="62"/>
        <v>5.8882006324080214</v>
      </c>
      <c r="Z35" s="61">
        <f t="shared" si="63"/>
        <v>100</v>
      </c>
      <c r="AA35" s="65">
        <f t="shared" si="63"/>
        <v>100</v>
      </c>
      <c r="AB35" s="46">
        <f t="shared" si="64"/>
        <v>14.586230876216968</v>
      </c>
      <c r="AC35" s="45">
        <f t="shared" si="64"/>
        <v>89.059131781123469</v>
      </c>
      <c r="AD35" s="46">
        <f t="shared" si="65"/>
        <v>10.807897154180866</v>
      </c>
      <c r="AE35" s="25">
        <f t="shared" si="66"/>
        <v>100</v>
      </c>
      <c r="AF35" s="26">
        <f t="shared" si="66"/>
        <v>100</v>
      </c>
      <c r="AG35" s="44">
        <f t="shared" si="67"/>
        <v>9.4472290607676097</v>
      </c>
      <c r="AH35" s="45">
        <f t="shared" si="67"/>
        <v>48.460881030422996</v>
      </c>
      <c r="AI35" s="47">
        <f t="shared" si="68"/>
        <v>7.6315528870663361</v>
      </c>
      <c r="AK35" s="295" t="s">
        <v>3</v>
      </c>
      <c r="AL35" s="296"/>
      <c r="AM35" s="195">
        <v>100</v>
      </c>
      <c r="AN35" s="195">
        <v>100</v>
      </c>
      <c r="AO35" s="196">
        <v>11.8</v>
      </c>
      <c r="AP35" s="197">
        <v>26.8</v>
      </c>
      <c r="AQ35" s="197">
        <v>6.3</v>
      </c>
      <c r="AR35" s="195">
        <v>100</v>
      </c>
      <c r="AS35" s="195">
        <v>100</v>
      </c>
      <c r="AT35" s="196">
        <v>18.3</v>
      </c>
      <c r="AU35" s="197">
        <v>86.2</v>
      </c>
      <c r="AV35" s="195">
        <v>15.7</v>
      </c>
      <c r="AW35" s="196">
        <v>100</v>
      </c>
      <c r="AX35" s="195">
        <v>100</v>
      </c>
      <c r="AY35" s="199">
        <v>12</v>
      </c>
      <c r="AZ35" s="197">
        <v>42.2</v>
      </c>
      <c r="BA35" s="197">
        <v>8.6999999999999993</v>
      </c>
    </row>
    <row r="36" spans="1:53">
      <c r="W36" s="66"/>
    </row>
  </sheetData>
  <mergeCells count="54">
    <mergeCell ref="AK34:AL34"/>
    <mergeCell ref="AK35:AL35"/>
    <mergeCell ref="U21:AI21"/>
    <mergeCell ref="AM21:BA21"/>
    <mergeCell ref="AK22:AL22"/>
    <mergeCell ref="AK27:AL27"/>
    <mergeCell ref="AK29:AL29"/>
    <mergeCell ref="AK33:AL33"/>
    <mergeCell ref="AK20:AL20"/>
    <mergeCell ref="AR5:AS5"/>
    <mergeCell ref="AT5:AU5"/>
    <mergeCell ref="AV5:AV6"/>
    <mergeCell ref="AW5:AX5"/>
    <mergeCell ref="AK7:AL7"/>
    <mergeCell ref="AK12:AL12"/>
    <mergeCell ref="AK14:AL14"/>
    <mergeCell ref="AK18:AL18"/>
    <mergeCell ref="AK19:AL19"/>
    <mergeCell ref="AY5:AZ5"/>
    <mergeCell ref="BA5:BA6"/>
    <mergeCell ref="AR4:AV4"/>
    <mergeCell ref="AW4:BA4"/>
    <mergeCell ref="U5:V5"/>
    <mergeCell ref="W5:X5"/>
    <mergeCell ref="Y5:Y6"/>
    <mergeCell ref="Z5:AA5"/>
    <mergeCell ref="AB5:AC5"/>
    <mergeCell ref="AD5:AD6"/>
    <mergeCell ref="AE5:AF5"/>
    <mergeCell ref="AG5:AH5"/>
    <mergeCell ref="AM4:AQ4"/>
    <mergeCell ref="AM5:AN5"/>
    <mergeCell ref="AO5:AP5"/>
    <mergeCell ref="AQ5:AQ6"/>
    <mergeCell ref="S4:T6"/>
    <mergeCell ref="U4:Y4"/>
    <mergeCell ref="Z4:AD4"/>
    <mergeCell ref="AG4:AI4"/>
    <mergeCell ref="AK4:AL6"/>
    <mergeCell ref="AI5:AI6"/>
    <mergeCell ref="C21:Q21"/>
    <mergeCell ref="A4:B6"/>
    <mergeCell ref="C4:G4"/>
    <mergeCell ref="H4:L4"/>
    <mergeCell ref="O4:Q4"/>
    <mergeCell ref="C5:D5"/>
    <mergeCell ref="E5:F5"/>
    <mergeCell ref="G5:G6"/>
    <mergeCell ref="H5:I5"/>
    <mergeCell ref="J5:K5"/>
    <mergeCell ref="L5:L6"/>
    <mergeCell ref="M5:N5"/>
    <mergeCell ref="O5:P5"/>
    <mergeCell ref="Q5:Q6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eht20">
    <tabColor theme="9" tint="0.39997558519241921"/>
  </sheetPr>
  <dimension ref="A1:AI33"/>
  <sheetViews>
    <sheetView workbookViewId="0">
      <selection activeCell="G7" sqref="G7:H16"/>
    </sheetView>
  </sheetViews>
  <sheetFormatPr defaultRowHeight="15"/>
  <cols>
    <col min="18" max="18" width="10.28515625" customWidth="1"/>
    <col min="22" max="22" width="10.28515625" customWidth="1"/>
    <col min="23" max="23" width="10.140625" customWidth="1"/>
    <col min="27" max="27" width="9.140625" customWidth="1"/>
    <col min="28" max="28" width="10.7109375" customWidth="1"/>
    <col min="32" max="32" width="8.42578125" customWidth="1"/>
    <col min="33" max="33" width="9.28515625" customWidth="1"/>
  </cols>
  <sheetData>
    <row r="1" spans="1:35">
      <c r="A1" t="s">
        <v>206</v>
      </c>
      <c r="R1" t="s">
        <v>165</v>
      </c>
    </row>
    <row r="2" spans="1:35" s="200" customFormat="1" ht="15.75" customHeight="1">
      <c r="A2" s="1" t="s">
        <v>182</v>
      </c>
      <c r="R2" s="1" t="s">
        <v>125</v>
      </c>
      <c r="AI2" s="1" t="s">
        <v>126</v>
      </c>
    </row>
    <row r="3" spans="1:35" ht="15.75" thickBot="1">
      <c r="AI3" t="s">
        <v>77</v>
      </c>
    </row>
    <row r="4" spans="1:35" ht="15.75" customHeight="1">
      <c r="A4" s="314" t="s">
        <v>29</v>
      </c>
      <c r="B4" s="317" t="s">
        <v>1</v>
      </c>
      <c r="C4" s="318"/>
      <c r="D4" s="318"/>
      <c r="E4" s="318"/>
      <c r="F4" s="319"/>
      <c r="G4" s="318" t="s">
        <v>2</v>
      </c>
      <c r="H4" s="318"/>
      <c r="I4" s="318"/>
      <c r="J4" s="318"/>
      <c r="K4" s="318"/>
      <c r="L4" s="317" t="s">
        <v>3</v>
      </c>
      <c r="M4" s="318"/>
      <c r="N4" s="318"/>
      <c r="O4" s="318"/>
      <c r="P4" s="319"/>
      <c r="R4" s="314" t="s">
        <v>29</v>
      </c>
      <c r="S4" s="317" t="s">
        <v>1</v>
      </c>
      <c r="T4" s="318"/>
      <c r="U4" s="318"/>
      <c r="V4" s="318"/>
      <c r="W4" s="319"/>
      <c r="X4" s="318" t="s">
        <v>2</v>
      </c>
      <c r="Y4" s="318"/>
      <c r="Z4" s="318"/>
      <c r="AA4" s="318"/>
      <c r="AB4" s="318"/>
      <c r="AC4" s="317" t="s">
        <v>3</v>
      </c>
      <c r="AD4" s="318"/>
      <c r="AE4" s="318"/>
      <c r="AF4" s="318"/>
      <c r="AG4" s="319"/>
    </row>
    <row r="5" spans="1:35" ht="47.25" customHeight="1">
      <c r="A5" s="315"/>
      <c r="B5" s="320" t="s">
        <v>3</v>
      </c>
      <c r="C5" s="310"/>
      <c r="D5" s="309" t="s">
        <v>78</v>
      </c>
      <c r="E5" s="310"/>
      <c r="F5" s="321" t="s">
        <v>99</v>
      </c>
      <c r="G5" s="320" t="s">
        <v>3</v>
      </c>
      <c r="H5" s="310"/>
      <c r="I5" s="309" t="s">
        <v>78</v>
      </c>
      <c r="J5" s="310"/>
      <c r="K5" s="321" t="s">
        <v>99</v>
      </c>
      <c r="L5" s="320" t="s">
        <v>3</v>
      </c>
      <c r="M5" s="310"/>
      <c r="N5" s="309" t="s">
        <v>78</v>
      </c>
      <c r="O5" s="310"/>
      <c r="P5" s="321" t="s">
        <v>99</v>
      </c>
      <c r="R5" s="315"/>
      <c r="S5" s="320" t="s">
        <v>3</v>
      </c>
      <c r="T5" s="310"/>
      <c r="U5" s="309" t="s">
        <v>78</v>
      </c>
      <c r="V5" s="310"/>
      <c r="W5" s="321" t="s">
        <v>99</v>
      </c>
      <c r="X5" s="320" t="s">
        <v>3</v>
      </c>
      <c r="Y5" s="310"/>
      <c r="Z5" s="309" t="s">
        <v>78</v>
      </c>
      <c r="AA5" s="310"/>
      <c r="AB5" s="321" t="s">
        <v>99</v>
      </c>
      <c r="AC5" s="320" t="s">
        <v>3</v>
      </c>
      <c r="AD5" s="310"/>
      <c r="AE5" s="309" t="s">
        <v>78</v>
      </c>
      <c r="AF5" s="310"/>
      <c r="AG5" s="321" t="s">
        <v>99</v>
      </c>
    </row>
    <row r="6" spans="1:35" ht="44.25" customHeight="1" thickBot="1">
      <c r="A6" s="316"/>
      <c r="B6" s="203" t="s">
        <v>26</v>
      </c>
      <c r="C6" s="108" t="s">
        <v>49</v>
      </c>
      <c r="D6" s="69" t="s">
        <v>31</v>
      </c>
      <c r="E6" s="69" t="s">
        <v>32</v>
      </c>
      <c r="F6" s="322"/>
      <c r="G6" s="203" t="s">
        <v>26</v>
      </c>
      <c r="H6" s="108" t="s">
        <v>49</v>
      </c>
      <c r="I6" s="69" t="s">
        <v>31</v>
      </c>
      <c r="J6" s="69" t="s">
        <v>32</v>
      </c>
      <c r="K6" s="322"/>
      <c r="L6" s="203" t="s">
        <v>26</v>
      </c>
      <c r="M6" s="108" t="s">
        <v>49</v>
      </c>
      <c r="N6" s="69" t="s">
        <v>31</v>
      </c>
      <c r="O6" s="69" t="s">
        <v>32</v>
      </c>
      <c r="P6" s="322"/>
      <c r="R6" s="316"/>
      <c r="S6" s="107" t="s">
        <v>26</v>
      </c>
      <c r="T6" s="108" t="s">
        <v>49</v>
      </c>
      <c r="U6" s="69" t="s">
        <v>31</v>
      </c>
      <c r="V6" s="69" t="s">
        <v>32</v>
      </c>
      <c r="W6" s="322"/>
      <c r="X6" s="107" t="s">
        <v>26</v>
      </c>
      <c r="Y6" s="108" t="s">
        <v>49</v>
      </c>
      <c r="Z6" s="69" t="s">
        <v>31</v>
      </c>
      <c r="AA6" s="69" t="s">
        <v>32</v>
      </c>
      <c r="AB6" s="322"/>
      <c r="AC6" s="107" t="s">
        <v>26</v>
      </c>
      <c r="AD6" s="108" t="s">
        <v>49</v>
      </c>
      <c r="AE6" s="69" t="s">
        <v>31</v>
      </c>
      <c r="AF6" s="69" t="s">
        <v>32</v>
      </c>
      <c r="AG6" s="322"/>
    </row>
    <row r="7" spans="1:35">
      <c r="A7" s="74" t="s">
        <v>33</v>
      </c>
      <c r="B7" s="109">
        <v>15987</v>
      </c>
      <c r="C7" s="110">
        <v>3935.3326843867039</v>
      </c>
      <c r="D7" s="75">
        <v>6</v>
      </c>
      <c r="E7" s="76">
        <v>2.1772818455366099</v>
      </c>
      <c r="F7" s="78">
        <v>6.1288966900702091</v>
      </c>
      <c r="G7" s="77">
        <v>985</v>
      </c>
      <c r="H7" s="77">
        <v>236.35961317325913</v>
      </c>
      <c r="I7" s="75"/>
      <c r="J7" s="76"/>
      <c r="K7" s="77"/>
      <c r="L7" s="111">
        <f>B7+G7</f>
        <v>16972</v>
      </c>
      <c r="M7" s="77">
        <f t="shared" ref="M7:P7" si="0">C7+H7</f>
        <v>4171.6922975599628</v>
      </c>
      <c r="N7" s="75">
        <f t="shared" si="0"/>
        <v>6</v>
      </c>
      <c r="O7" s="76">
        <f t="shared" si="0"/>
        <v>2.1772818455366099</v>
      </c>
      <c r="P7" s="78">
        <f t="shared" si="0"/>
        <v>6.1288966900702091</v>
      </c>
      <c r="R7" s="74" t="s">
        <v>33</v>
      </c>
      <c r="S7" s="109">
        <v>24525</v>
      </c>
      <c r="T7" s="110">
        <v>5419.2638361821264</v>
      </c>
      <c r="U7" s="75"/>
      <c r="V7" s="76"/>
      <c r="W7" s="78"/>
      <c r="X7" s="77">
        <v>1142</v>
      </c>
      <c r="Y7" s="77">
        <v>296.26461856791479</v>
      </c>
      <c r="Z7" s="75"/>
      <c r="AA7" s="76"/>
      <c r="AB7" s="77"/>
      <c r="AC7" s="111">
        <v>25667</v>
      </c>
      <c r="AD7" s="77">
        <v>5715.5284547500141</v>
      </c>
      <c r="AE7" s="75"/>
      <c r="AF7" s="76"/>
      <c r="AG7" s="78"/>
    </row>
    <row r="8" spans="1:35">
      <c r="A8" s="74" t="s">
        <v>34</v>
      </c>
      <c r="B8" s="109">
        <v>10281</v>
      </c>
      <c r="C8" s="110">
        <v>7651.7666023835736</v>
      </c>
      <c r="D8" s="79"/>
      <c r="E8" s="80"/>
      <c r="F8" s="78"/>
      <c r="G8" s="77">
        <v>571</v>
      </c>
      <c r="H8" s="77">
        <v>424.85219887753857</v>
      </c>
      <c r="I8" s="79"/>
      <c r="J8" s="80"/>
      <c r="K8" s="77"/>
      <c r="L8" s="111">
        <f t="shared" ref="L8:L16" si="1">B8+G8</f>
        <v>10852</v>
      </c>
      <c r="M8" s="77">
        <f t="shared" ref="M8:M16" si="2">C8+H8</f>
        <v>8076.6188012611119</v>
      </c>
      <c r="N8" s="79">
        <f t="shared" ref="N8:N16" si="3">D8+I8</f>
        <v>0</v>
      </c>
      <c r="O8" s="80">
        <f t="shared" ref="O8:O16" si="4">E8+J8</f>
        <v>0</v>
      </c>
      <c r="P8" s="78">
        <f t="shared" ref="P8:P16" si="5">F8+K8</f>
        <v>0</v>
      </c>
      <c r="R8" s="74" t="s">
        <v>34</v>
      </c>
      <c r="S8" s="109">
        <v>9769</v>
      </c>
      <c r="T8" s="110">
        <v>7314.5315620636684</v>
      </c>
      <c r="U8" s="79"/>
      <c r="V8" s="80"/>
      <c r="W8" s="78"/>
      <c r="X8" s="77">
        <v>580</v>
      </c>
      <c r="Y8" s="77">
        <v>433.7064965159845</v>
      </c>
      <c r="Z8" s="79"/>
      <c r="AA8" s="80"/>
      <c r="AB8" s="77"/>
      <c r="AC8" s="111">
        <v>10349</v>
      </c>
      <c r="AD8" s="77">
        <v>7748.2380585796518</v>
      </c>
      <c r="AE8" s="79"/>
      <c r="AF8" s="80"/>
      <c r="AG8" s="78"/>
    </row>
    <row r="9" spans="1:35">
      <c r="A9" s="74" t="s">
        <v>35</v>
      </c>
      <c r="B9" s="109">
        <v>14287</v>
      </c>
      <c r="C9" s="110">
        <v>21009.633134741307</v>
      </c>
      <c r="D9" s="79">
        <v>3</v>
      </c>
      <c r="E9" s="80">
        <v>3.9854563691073199</v>
      </c>
      <c r="F9" s="78">
        <v>1.6297793380140422</v>
      </c>
      <c r="G9" s="77">
        <v>703</v>
      </c>
      <c r="H9" s="77">
        <v>1026.8800822307139</v>
      </c>
      <c r="I9" s="112"/>
      <c r="J9" s="80"/>
      <c r="K9" s="77"/>
      <c r="L9" s="111">
        <f t="shared" si="1"/>
        <v>14990</v>
      </c>
      <c r="M9" s="77">
        <f t="shared" si="2"/>
        <v>22036.51321697202</v>
      </c>
      <c r="N9" s="79">
        <f t="shared" si="3"/>
        <v>3</v>
      </c>
      <c r="O9" s="80">
        <f t="shared" si="4"/>
        <v>3.9854563691073199</v>
      </c>
      <c r="P9" s="78">
        <f t="shared" si="5"/>
        <v>1.6297793380140422</v>
      </c>
      <c r="R9" s="74" t="s">
        <v>35</v>
      </c>
      <c r="S9" s="109">
        <v>13489</v>
      </c>
      <c r="T9" s="110">
        <v>20013.000537519918</v>
      </c>
      <c r="U9" s="79">
        <v>5</v>
      </c>
      <c r="V9" s="80">
        <v>8.59</v>
      </c>
      <c r="W9" s="78">
        <v>11.700000000000001</v>
      </c>
      <c r="X9" s="77">
        <v>663</v>
      </c>
      <c r="Y9" s="77">
        <v>985.44980979850186</v>
      </c>
      <c r="Z9" s="112"/>
      <c r="AA9" s="80"/>
      <c r="AB9" s="77"/>
      <c r="AC9" s="111">
        <v>14152</v>
      </c>
      <c r="AD9" s="77">
        <v>20998.450347318401</v>
      </c>
      <c r="AE9" s="79">
        <v>5</v>
      </c>
      <c r="AF9" s="80">
        <v>8.59</v>
      </c>
      <c r="AG9" s="78">
        <v>11.700000000000001</v>
      </c>
    </row>
    <row r="10" spans="1:35">
      <c r="A10" s="74" t="s">
        <v>36</v>
      </c>
      <c r="B10" s="109">
        <v>22620</v>
      </c>
      <c r="C10" s="110">
        <v>75018.508646219489</v>
      </c>
      <c r="D10" s="79">
        <v>5</v>
      </c>
      <c r="E10" s="80">
        <v>17.944999999999997</v>
      </c>
      <c r="F10" s="78">
        <v>17.490000000000002</v>
      </c>
      <c r="G10" s="77">
        <v>1110</v>
      </c>
      <c r="H10" s="77">
        <v>3618.9939505445705</v>
      </c>
      <c r="I10" s="79"/>
      <c r="J10" s="80"/>
      <c r="K10" s="77"/>
      <c r="L10" s="111">
        <f t="shared" si="1"/>
        <v>23730</v>
      </c>
      <c r="M10" s="77">
        <f t="shared" si="2"/>
        <v>78637.502596764054</v>
      </c>
      <c r="N10" s="79">
        <f t="shared" si="3"/>
        <v>5</v>
      </c>
      <c r="O10" s="80">
        <f t="shared" si="4"/>
        <v>17.944999999999997</v>
      </c>
      <c r="P10" s="78">
        <f t="shared" si="5"/>
        <v>17.490000000000002</v>
      </c>
      <c r="R10" s="74" t="s">
        <v>36</v>
      </c>
      <c r="S10" s="109">
        <v>22282</v>
      </c>
      <c r="T10" s="110">
        <v>74741.936986893052</v>
      </c>
      <c r="U10" s="79">
        <v>3</v>
      </c>
      <c r="V10" s="80">
        <v>9.76</v>
      </c>
      <c r="W10" s="78">
        <v>3.5999999999999996</v>
      </c>
      <c r="X10" s="77">
        <v>965</v>
      </c>
      <c r="Y10" s="77">
        <v>3192.6910682537291</v>
      </c>
      <c r="Z10" s="79"/>
      <c r="AA10" s="80"/>
      <c r="AB10" s="77"/>
      <c r="AC10" s="111">
        <v>23247</v>
      </c>
      <c r="AD10" s="77">
        <v>77934.628055147041</v>
      </c>
      <c r="AE10" s="79">
        <v>3</v>
      </c>
      <c r="AF10" s="80">
        <v>9.76</v>
      </c>
      <c r="AG10" s="78">
        <v>3.5999999999999996</v>
      </c>
    </row>
    <row r="11" spans="1:35">
      <c r="A11" s="74" t="s">
        <v>37</v>
      </c>
      <c r="B11" s="109">
        <v>16703</v>
      </c>
      <c r="C11" s="110">
        <v>119792.81190779005</v>
      </c>
      <c r="D11" s="79">
        <v>6</v>
      </c>
      <c r="E11" s="80">
        <v>47.92275462962963</v>
      </c>
      <c r="F11" s="78">
        <v>18.47</v>
      </c>
      <c r="G11" s="77">
        <v>878</v>
      </c>
      <c r="H11" s="77">
        <v>6395.1447113571649</v>
      </c>
      <c r="I11" s="79">
        <v>2</v>
      </c>
      <c r="J11" s="80">
        <v>17.2</v>
      </c>
      <c r="K11" s="77">
        <v>24.17</v>
      </c>
      <c r="L11" s="111">
        <f t="shared" si="1"/>
        <v>17581</v>
      </c>
      <c r="M11" s="77">
        <f t="shared" si="2"/>
        <v>126187.95661914721</v>
      </c>
      <c r="N11" s="79">
        <f t="shared" si="3"/>
        <v>8</v>
      </c>
      <c r="O11" s="80">
        <f t="shared" si="4"/>
        <v>65.122754629629625</v>
      </c>
      <c r="P11" s="78">
        <f t="shared" si="5"/>
        <v>42.64</v>
      </c>
      <c r="R11" s="74" t="s">
        <v>37</v>
      </c>
      <c r="S11" s="109">
        <v>17245</v>
      </c>
      <c r="T11" s="110">
        <v>123960.58132972867</v>
      </c>
      <c r="U11" s="79">
        <v>8</v>
      </c>
      <c r="V11" s="80">
        <v>66.814999999999998</v>
      </c>
      <c r="W11" s="78">
        <v>21.45</v>
      </c>
      <c r="X11" s="77">
        <v>842</v>
      </c>
      <c r="Y11" s="77">
        <v>6161.4345728447679</v>
      </c>
      <c r="Z11" s="79"/>
      <c r="AA11" s="80"/>
      <c r="AB11" s="77"/>
      <c r="AC11" s="111">
        <v>18087</v>
      </c>
      <c r="AD11" s="77">
        <v>130122.01590257339</v>
      </c>
      <c r="AE11" s="79">
        <v>8</v>
      </c>
      <c r="AF11" s="80">
        <v>66.814999999999998</v>
      </c>
      <c r="AG11" s="78">
        <v>21.45</v>
      </c>
    </row>
    <row r="12" spans="1:35">
      <c r="A12" s="74" t="s">
        <v>38</v>
      </c>
      <c r="B12" s="109">
        <v>11563</v>
      </c>
      <c r="C12" s="110">
        <v>161548.61833999836</v>
      </c>
      <c r="D12" s="79">
        <v>6</v>
      </c>
      <c r="E12" s="80">
        <v>74.623508771929906</v>
      </c>
      <c r="F12" s="78">
        <v>18.149999999999999</v>
      </c>
      <c r="G12" s="77">
        <v>623</v>
      </c>
      <c r="H12" s="77">
        <v>8739.1219808612277</v>
      </c>
      <c r="I12" s="79">
        <v>1</v>
      </c>
      <c r="J12" s="80">
        <v>19.149999999999999</v>
      </c>
      <c r="K12" s="77">
        <v>28.8</v>
      </c>
      <c r="L12" s="111">
        <f t="shared" si="1"/>
        <v>12186</v>
      </c>
      <c r="M12" s="77">
        <f t="shared" si="2"/>
        <v>170287.74032085959</v>
      </c>
      <c r="N12" s="79">
        <f t="shared" si="3"/>
        <v>7</v>
      </c>
      <c r="O12" s="80">
        <f t="shared" si="4"/>
        <v>93.773508771929897</v>
      </c>
      <c r="P12" s="78">
        <f t="shared" si="5"/>
        <v>46.95</v>
      </c>
      <c r="R12" s="74" t="s">
        <v>38</v>
      </c>
      <c r="S12" s="109">
        <v>12449</v>
      </c>
      <c r="T12" s="110">
        <v>173838.186021286</v>
      </c>
      <c r="U12" s="79">
        <v>8</v>
      </c>
      <c r="V12" s="80">
        <v>112.03</v>
      </c>
      <c r="W12" s="78">
        <v>45.1</v>
      </c>
      <c r="X12" s="77">
        <v>593</v>
      </c>
      <c r="Y12" s="77">
        <v>8365.7763759033314</v>
      </c>
      <c r="Z12" s="79"/>
      <c r="AA12" s="80"/>
      <c r="AB12" s="77"/>
      <c r="AC12" s="111">
        <v>13042</v>
      </c>
      <c r="AD12" s="77">
        <v>182203.96239718955</v>
      </c>
      <c r="AE12" s="79">
        <v>8</v>
      </c>
      <c r="AF12" s="80">
        <v>112.03</v>
      </c>
      <c r="AG12" s="78">
        <v>45.1</v>
      </c>
    </row>
    <row r="13" spans="1:35">
      <c r="A13" s="74" t="s">
        <v>39</v>
      </c>
      <c r="B13" s="109">
        <v>5970</v>
      </c>
      <c r="C13" s="110">
        <v>173553.51345857439</v>
      </c>
      <c r="D13" s="79">
        <v>5</v>
      </c>
      <c r="E13" s="80">
        <v>163.3366666666667</v>
      </c>
      <c r="F13" s="78">
        <v>34.090000000000003</v>
      </c>
      <c r="G13" s="77">
        <v>538</v>
      </c>
      <c r="H13" s="77">
        <v>16559.278285140201</v>
      </c>
      <c r="I13" s="79">
        <v>3</v>
      </c>
      <c r="J13" s="80">
        <v>87.289999999999992</v>
      </c>
      <c r="K13" s="77">
        <v>37.97</v>
      </c>
      <c r="L13" s="111">
        <f t="shared" si="1"/>
        <v>6508</v>
      </c>
      <c r="M13" s="77">
        <f t="shared" si="2"/>
        <v>190112.7917437146</v>
      </c>
      <c r="N13" s="79">
        <f t="shared" si="3"/>
        <v>8</v>
      </c>
      <c r="O13" s="80">
        <f t="shared" si="4"/>
        <v>250.62666666666669</v>
      </c>
      <c r="P13" s="78">
        <f t="shared" si="5"/>
        <v>72.06</v>
      </c>
      <c r="R13" s="74" t="s">
        <v>39</v>
      </c>
      <c r="S13" s="109">
        <v>6370</v>
      </c>
      <c r="T13" s="110">
        <v>185069.1353494229</v>
      </c>
      <c r="U13" s="79">
        <v>5</v>
      </c>
      <c r="V13" s="80">
        <v>168.22</v>
      </c>
      <c r="W13" s="78">
        <v>6.55</v>
      </c>
      <c r="X13" s="77">
        <v>490</v>
      </c>
      <c r="Y13" s="77">
        <v>15210.287354434427</v>
      </c>
      <c r="Z13" s="79">
        <v>1</v>
      </c>
      <c r="AA13" s="80">
        <v>30.28</v>
      </c>
      <c r="AB13" s="77">
        <v>0.5</v>
      </c>
      <c r="AC13" s="111">
        <v>6860</v>
      </c>
      <c r="AD13" s="77">
        <v>200279.42270385736</v>
      </c>
      <c r="AE13" s="79">
        <v>6</v>
      </c>
      <c r="AF13" s="80">
        <v>198.5</v>
      </c>
      <c r="AG13" s="78">
        <v>7.05</v>
      </c>
    </row>
    <row r="14" spans="1:35">
      <c r="A14" s="74" t="s">
        <v>40</v>
      </c>
      <c r="B14" s="109">
        <v>790</v>
      </c>
      <c r="C14" s="110">
        <v>51373.245300328344</v>
      </c>
      <c r="D14" s="79">
        <v>2</v>
      </c>
      <c r="E14" s="80">
        <v>102.05000000000001</v>
      </c>
      <c r="F14" s="78">
        <v>21.14</v>
      </c>
      <c r="G14" s="77">
        <v>189</v>
      </c>
      <c r="H14" s="77">
        <v>13365.853539720749</v>
      </c>
      <c r="I14" s="79">
        <v>1</v>
      </c>
      <c r="J14" s="80">
        <v>72.92</v>
      </c>
      <c r="K14" s="77">
        <v>1.4</v>
      </c>
      <c r="L14" s="111">
        <f t="shared" si="1"/>
        <v>979</v>
      </c>
      <c r="M14" s="77">
        <f t="shared" si="2"/>
        <v>64739.09884004909</v>
      </c>
      <c r="N14" s="79">
        <f t="shared" si="3"/>
        <v>3</v>
      </c>
      <c r="O14" s="80">
        <f t="shared" si="4"/>
        <v>174.97000000000003</v>
      </c>
      <c r="P14" s="78">
        <f t="shared" si="5"/>
        <v>22.54</v>
      </c>
      <c r="R14" s="74" t="s">
        <v>40</v>
      </c>
      <c r="S14" s="109">
        <v>820</v>
      </c>
      <c r="T14" s="110">
        <v>53895.176741704963</v>
      </c>
      <c r="U14" s="79">
        <v>7</v>
      </c>
      <c r="V14" s="80">
        <v>495.76</v>
      </c>
      <c r="W14" s="78">
        <v>85.2</v>
      </c>
      <c r="X14" s="77">
        <v>187</v>
      </c>
      <c r="Y14" s="77">
        <v>13240.751944309677</v>
      </c>
      <c r="Z14" s="79"/>
      <c r="AA14" s="80"/>
      <c r="AB14" s="77"/>
      <c r="AC14" s="111">
        <v>1007</v>
      </c>
      <c r="AD14" s="77">
        <v>67135.928686014697</v>
      </c>
      <c r="AE14" s="79">
        <v>7</v>
      </c>
      <c r="AF14" s="80">
        <v>495.76</v>
      </c>
      <c r="AG14" s="78">
        <v>85.2</v>
      </c>
    </row>
    <row r="15" spans="1:35">
      <c r="A15" s="74" t="s">
        <v>41</v>
      </c>
      <c r="B15" s="109">
        <v>183</v>
      </c>
      <c r="C15" s="110">
        <v>29226.858545402825</v>
      </c>
      <c r="D15" s="79">
        <v>1</v>
      </c>
      <c r="E15" s="80">
        <v>130.91</v>
      </c>
      <c r="F15" s="78">
        <v>8.5</v>
      </c>
      <c r="G15" s="77">
        <v>214</v>
      </c>
      <c r="H15" s="77">
        <v>45640.647660722854</v>
      </c>
      <c r="I15" s="79"/>
      <c r="J15" s="80"/>
      <c r="K15" s="77"/>
      <c r="L15" s="111">
        <f t="shared" si="1"/>
        <v>397</v>
      </c>
      <c r="M15" s="77">
        <f t="shared" si="2"/>
        <v>74867.506206125676</v>
      </c>
      <c r="N15" s="79">
        <f t="shared" si="3"/>
        <v>1</v>
      </c>
      <c r="O15" s="80">
        <f t="shared" si="4"/>
        <v>130.91</v>
      </c>
      <c r="P15" s="78">
        <f t="shared" si="5"/>
        <v>8.5</v>
      </c>
      <c r="R15" s="74" t="s">
        <v>41</v>
      </c>
      <c r="S15" s="109">
        <v>209</v>
      </c>
      <c r="T15" s="110">
        <v>34308.634962820273</v>
      </c>
      <c r="U15" s="79"/>
      <c r="V15" s="80"/>
      <c r="W15" s="78"/>
      <c r="X15" s="77">
        <v>197</v>
      </c>
      <c r="Y15" s="77">
        <v>41652.99490512687</v>
      </c>
      <c r="Z15" s="79">
        <v>1</v>
      </c>
      <c r="AA15" s="80">
        <v>343.82</v>
      </c>
      <c r="AB15" s="77">
        <v>4.0999999999999996</v>
      </c>
      <c r="AC15" s="111">
        <v>406</v>
      </c>
      <c r="AD15" s="77">
        <v>75961.629867947122</v>
      </c>
      <c r="AE15" s="79">
        <v>1</v>
      </c>
      <c r="AF15" s="80">
        <v>343.82</v>
      </c>
      <c r="AG15" s="78">
        <v>4.0999999999999996</v>
      </c>
    </row>
    <row r="16" spans="1:35" ht="15.75" thickBot="1">
      <c r="A16" s="74" t="s">
        <v>42</v>
      </c>
      <c r="B16" s="109">
        <v>9</v>
      </c>
      <c r="C16" s="110">
        <v>6159.5293051076369</v>
      </c>
      <c r="D16" s="79"/>
      <c r="E16" s="80"/>
      <c r="F16" s="78"/>
      <c r="G16" s="77">
        <v>107</v>
      </c>
      <c r="H16" s="77">
        <v>369418.40856480197</v>
      </c>
      <c r="I16" s="79">
        <v>4</v>
      </c>
      <c r="J16" s="80">
        <v>79470.941525514732</v>
      </c>
      <c r="K16" s="77">
        <v>16.60132397191575</v>
      </c>
      <c r="L16" s="111">
        <f t="shared" si="1"/>
        <v>116</v>
      </c>
      <c r="M16" s="77">
        <f t="shared" si="2"/>
        <v>375577.93786990963</v>
      </c>
      <c r="N16" s="79">
        <f t="shared" si="3"/>
        <v>4</v>
      </c>
      <c r="O16" s="80">
        <f t="shared" si="4"/>
        <v>79470.941525514732</v>
      </c>
      <c r="P16" s="78">
        <f t="shared" si="5"/>
        <v>16.60132397191575</v>
      </c>
      <c r="R16" s="74" t="s">
        <v>42</v>
      </c>
      <c r="S16" s="109">
        <v>12</v>
      </c>
      <c r="T16" s="110">
        <v>9685.2452530703558</v>
      </c>
      <c r="U16" s="79"/>
      <c r="V16" s="80"/>
      <c r="W16" s="78"/>
      <c r="X16" s="77">
        <v>93</v>
      </c>
      <c r="Y16" s="77">
        <v>288207.69387193507</v>
      </c>
      <c r="Z16" s="79">
        <v>1</v>
      </c>
      <c r="AA16" s="80">
        <v>592.22858673164001</v>
      </c>
      <c r="AB16" s="77">
        <v>1.6</v>
      </c>
      <c r="AC16" s="111">
        <v>105</v>
      </c>
      <c r="AD16" s="77">
        <v>297892.93912500539</v>
      </c>
      <c r="AE16" s="79">
        <v>1</v>
      </c>
      <c r="AF16" s="80">
        <v>592.22858673164001</v>
      </c>
      <c r="AG16" s="78">
        <v>1.6</v>
      </c>
    </row>
    <row r="17" spans="1:33" ht="15.75" thickBot="1">
      <c r="A17" s="81" t="s">
        <v>3</v>
      </c>
      <c r="B17" s="113">
        <f>SUM(B7:B16)</f>
        <v>98393</v>
      </c>
      <c r="C17" s="114">
        <f t="shared" ref="C17:P17" si="6">SUM(C7:C16)</f>
        <v>649269.81792493281</v>
      </c>
      <c r="D17" s="82">
        <f t="shared" si="6"/>
        <v>34</v>
      </c>
      <c r="E17" s="83">
        <f t="shared" si="6"/>
        <v>542.9506682828702</v>
      </c>
      <c r="F17" s="85">
        <f t="shared" si="6"/>
        <v>125.59867602808426</v>
      </c>
      <c r="G17" s="84">
        <f t="shared" si="6"/>
        <v>5918</v>
      </c>
      <c r="H17" s="84">
        <f t="shared" si="6"/>
        <v>465425.54058743024</v>
      </c>
      <c r="I17" s="82">
        <f t="shared" si="6"/>
        <v>11</v>
      </c>
      <c r="J17" s="83">
        <f t="shared" si="6"/>
        <v>79667.50152551473</v>
      </c>
      <c r="K17" s="84">
        <f t="shared" si="6"/>
        <v>108.94132397191575</v>
      </c>
      <c r="L17" s="115">
        <f t="shared" si="6"/>
        <v>104311</v>
      </c>
      <c r="M17" s="84">
        <f t="shared" si="6"/>
        <v>1114695.3585123629</v>
      </c>
      <c r="N17" s="82">
        <f t="shared" si="6"/>
        <v>45</v>
      </c>
      <c r="O17" s="83">
        <f t="shared" si="6"/>
        <v>80210.45219379761</v>
      </c>
      <c r="P17" s="85">
        <f t="shared" si="6"/>
        <v>234.54</v>
      </c>
      <c r="R17" s="81" t="s">
        <v>3</v>
      </c>
      <c r="S17" s="113">
        <v>107170</v>
      </c>
      <c r="T17" s="114">
        <v>688245.69258068455</v>
      </c>
      <c r="U17" s="82">
        <v>36</v>
      </c>
      <c r="V17" s="83">
        <v>861.17499999999984</v>
      </c>
      <c r="W17" s="85">
        <v>173.59999999999997</v>
      </c>
      <c r="X17" s="84">
        <v>5752</v>
      </c>
      <c r="Y17" s="84">
        <v>377747.05101769028</v>
      </c>
      <c r="Z17" s="82">
        <v>3</v>
      </c>
      <c r="AA17" s="83">
        <v>966.32858673164003</v>
      </c>
      <c r="AB17" s="84">
        <v>6.1999999999999993</v>
      </c>
      <c r="AC17" s="115">
        <v>112922</v>
      </c>
      <c r="AD17" s="84">
        <v>1065992.7435983827</v>
      </c>
      <c r="AE17" s="82">
        <v>39</v>
      </c>
      <c r="AF17" s="83">
        <v>1827.5035867316399</v>
      </c>
      <c r="AG17" s="85">
        <v>179.79999999999998</v>
      </c>
    </row>
    <row r="18" spans="1:33" ht="15.75" thickBot="1">
      <c r="A18" s="323" t="s">
        <v>81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5"/>
      <c r="R18" s="323" t="s">
        <v>81</v>
      </c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5"/>
    </row>
    <row r="19" spans="1:33">
      <c r="A19" s="74" t="s">
        <v>33</v>
      </c>
      <c r="B19" s="109">
        <f>IF(ISBLANK(B7),"",B7*100/B7)</f>
        <v>100</v>
      </c>
      <c r="C19" s="110">
        <f t="shared" ref="C19:M19" si="7">IF(ISBLANK(C7),"",C7*100/C7)</f>
        <v>100</v>
      </c>
      <c r="D19" s="95">
        <f>IF(ISBLANK(D7),"",D7*100/B7)</f>
        <v>3.7530493525989868E-2</v>
      </c>
      <c r="E19" s="96">
        <f>IF(ISBLANK(E7),"",E7*100/C7)</f>
        <v>5.5326500200984279E-2</v>
      </c>
      <c r="F19" s="98">
        <f>IF(ISBLANK(F7),"",F7*100/C7)</f>
        <v>0.15574024311556667</v>
      </c>
      <c r="G19" s="77">
        <f t="shared" ref="G19" si="8">IF(ISBLANK(G7),"",G7*100/G7)</f>
        <v>100</v>
      </c>
      <c r="H19" s="77">
        <f t="shared" si="7"/>
        <v>100</v>
      </c>
      <c r="I19" s="95" t="str">
        <f t="shared" ref="I19:J19" si="9">IF(ISBLANK(I7),"",I7*100/G7)</f>
        <v/>
      </c>
      <c r="J19" s="96" t="str">
        <f t="shared" si="9"/>
        <v/>
      </c>
      <c r="K19" s="97" t="str">
        <f t="shared" ref="K19" si="10">IF(ISBLANK(K7),"",K7*100/H7)</f>
        <v/>
      </c>
      <c r="L19" s="111">
        <f t="shared" ref="L19" si="11">IF(ISBLANK(L7),"",L7*100/L7)</f>
        <v>100</v>
      </c>
      <c r="M19" s="77">
        <f t="shared" si="7"/>
        <v>100</v>
      </c>
      <c r="N19" s="95">
        <f t="shared" ref="N19:O19" si="12">IF(ISBLANK(N7),"",N7*100/L7)</f>
        <v>3.5352345038887581E-2</v>
      </c>
      <c r="O19" s="96">
        <f t="shared" si="12"/>
        <v>5.2191813063732183E-2</v>
      </c>
      <c r="P19" s="98">
        <f t="shared" ref="P19" si="13">IF(ISBLANK(P7),"",P7*100/M7)</f>
        <v>0.14691631723785145</v>
      </c>
      <c r="R19" s="74" t="s">
        <v>33</v>
      </c>
      <c r="S19" s="109">
        <f>S7*100/$S7</f>
        <v>100</v>
      </c>
      <c r="T19" s="110">
        <f>T7*100/$T7</f>
        <v>100</v>
      </c>
      <c r="U19" s="95"/>
      <c r="V19" s="96"/>
      <c r="W19" s="98"/>
      <c r="X19" s="77">
        <f>X7*100/$X7</f>
        <v>100</v>
      </c>
      <c r="Y19" s="77">
        <f>Y7*100/$Y7</f>
        <v>100</v>
      </c>
      <c r="Z19" s="95"/>
      <c r="AA19" s="96"/>
      <c r="AB19" s="97"/>
      <c r="AC19" s="111">
        <f>AC7*100/$AC7</f>
        <v>100</v>
      </c>
      <c r="AD19" s="77">
        <f>AD7*100/$AD7</f>
        <v>100</v>
      </c>
      <c r="AE19" s="95"/>
      <c r="AF19" s="96"/>
      <c r="AG19" s="98"/>
    </row>
    <row r="20" spans="1:33">
      <c r="A20" s="74" t="s">
        <v>34</v>
      </c>
      <c r="B20" s="109">
        <f t="shared" ref="B20:C20" si="14">IF(ISBLANK(B8),"",B8*100/B8)</f>
        <v>100</v>
      </c>
      <c r="C20" s="110">
        <f t="shared" si="14"/>
        <v>100</v>
      </c>
      <c r="D20" s="99" t="str">
        <f t="shared" ref="D20:E20" si="15">IF(ISBLANK(D8),"",D8*100/B8)</f>
        <v/>
      </c>
      <c r="E20" s="100" t="str">
        <f t="shared" si="15"/>
        <v/>
      </c>
      <c r="F20" s="98" t="str">
        <f t="shared" ref="F20:F29" si="16">IF(ISBLANK(F8),"",F8*100/C8)</f>
        <v/>
      </c>
      <c r="G20" s="77">
        <f t="shared" ref="G20:H20" si="17">IF(ISBLANK(G8),"",G8*100/G8)</f>
        <v>100</v>
      </c>
      <c r="H20" s="77">
        <f t="shared" si="17"/>
        <v>100</v>
      </c>
      <c r="I20" s="99" t="str">
        <f t="shared" ref="I20:I29" si="18">IF(ISBLANK(I8),"",I8*100/G8)</f>
        <v/>
      </c>
      <c r="J20" s="100" t="str">
        <f t="shared" ref="J20:J29" si="19">IF(ISBLANK(J8),"",J8*100/H8)</f>
        <v/>
      </c>
      <c r="K20" s="97" t="str">
        <f t="shared" ref="K20:K29" si="20">IF(ISBLANK(K8),"",K8*100/H8)</f>
        <v/>
      </c>
      <c r="L20" s="111">
        <f t="shared" ref="L20:M20" si="21">IF(ISBLANK(L8),"",L8*100/L8)</f>
        <v>100</v>
      </c>
      <c r="M20" s="77">
        <f t="shared" si="21"/>
        <v>100</v>
      </c>
      <c r="N20" s="99">
        <f t="shared" ref="N20:N29" si="22">IF(ISBLANK(N8),"",N8*100/L8)</f>
        <v>0</v>
      </c>
      <c r="O20" s="100">
        <f t="shared" ref="O20:O29" si="23">IF(ISBLANK(O8),"",O8*100/M8)</f>
        <v>0</v>
      </c>
      <c r="P20" s="98">
        <f t="shared" ref="P20:P29" si="24">IF(ISBLANK(P8),"",P8*100/M8)</f>
        <v>0</v>
      </c>
      <c r="R20" s="74" t="s">
        <v>34</v>
      </c>
      <c r="S20" s="109">
        <f t="shared" ref="S20:S29" si="25">S8*100/$S8</f>
        <v>100</v>
      </c>
      <c r="T20" s="110">
        <f t="shared" ref="T20:T29" si="26">T8*100/$T8</f>
        <v>100</v>
      </c>
      <c r="U20" s="99"/>
      <c r="V20" s="100"/>
      <c r="W20" s="98"/>
      <c r="X20" s="77">
        <f t="shared" ref="X20:X29" si="27">X8*100/$X8</f>
        <v>100</v>
      </c>
      <c r="Y20" s="77">
        <f t="shared" ref="Y20:Y29" si="28">Y8*100/$Y8</f>
        <v>100</v>
      </c>
      <c r="Z20" s="99"/>
      <c r="AA20" s="100"/>
      <c r="AB20" s="97"/>
      <c r="AC20" s="111">
        <f t="shared" ref="AC20:AC29" si="29">AC8*100/$AC8</f>
        <v>100</v>
      </c>
      <c r="AD20" s="77">
        <f t="shared" ref="AD20:AD29" si="30">AD8*100/$AD8</f>
        <v>100</v>
      </c>
      <c r="AE20" s="99"/>
      <c r="AF20" s="100"/>
      <c r="AG20" s="98"/>
    </row>
    <row r="21" spans="1:33">
      <c r="A21" s="74" t="s">
        <v>35</v>
      </c>
      <c r="B21" s="109">
        <f t="shared" ref="B21:C21" si="31">IF(ISBLANK(B9),"",B9*100/B9)</f>
        <v>100</v>
      </c>
      <c r="C21" s="110">
        <f t="shared" si="31"/>
        <v>100</v>
      </c>
      <c r="D21" s="130">
        <f t="shared" ref="D21:E21" si="32">IF(ISBLANK(D9),"",D9*100/B9)</f>
        <v>2.0998110170084693E-2</v>
      </c>
      <c r="E21" s="131">
        <f t="shared" si="32"/>
        <v>1.8969661885799481E-2</v>
      </c>
      <c r="F21" s="128">
        <f t="shared" si="16"/>
        <v>7.7572955584791067E-3</v>
      </c>
      <c r="G21" s="77">
        <f t="shared" ref="G21:H21" si="33">IF(ISBLANK(G9),"",G9*100/G9)</f>
        <v>100</v>
      </c>
      <c r="H21" s="77">
        <f t="shared" si="33"/>
        <v>100</v>
      </c>
      <c r="I21" s="99" t="str">
        <f t="shared" si="18"/>
        <v/>
      </c>
      <c r="J21" s="100" t="str">
        <f t="shared" si="19"/>
        <v/>
      </c>
      <c r="K21" s="97" t="str">
        <f t="shared" si="20"/>
        <v/>
      </c>
      <c r="L21" s="111">
        <f t="shared" ref="L21:M21" si="34">IF(ISBLANK(L9),"",L9*100/L9)</f>
        <v>100</v>
      </c>
      <c r="M21" s="77">
        <f t="shared" si="34"/>
        <v>100</v>
      </c>
      <c r="N21" s="130">
        <f t="shared" si="22"/>
        <v>2.0013342228152101E-2</v>
      </c>
      <c r="O21" s="131">
        <f t="shared" si="23"/>
        <v>1.8085694092647164E-2</v>
      </c>
      <c r="P21" s="128">
        <f t="shared" si="24"/>
        <v>7.3958131305401952E-3</v>
      </c>
      <c r="R21" s="74" t="s">
        <v>35</v>
      </c>
      <c r="S21" s="109">
        <f t="shared" si="25"/>
        <v>100</v>
      </c>
      <c r="T21" s="110">
        <f t="shared" si="26"/>
        <v>100</v>
      </c>
      <c r="U21" s="130">
        <f t="shared" ref="U21:U29" si="35">U9*100/$S9</f>
        <v>3.7067239973311586E-2</v>
      </c>
      <c r="V21" s="131">
        <f t="shared" ref="V21:W29" si="36">V9*100/$T9</f>
        <v>4.2922099481762684E-2</v>
      </c>
      <c r="W21" s="128">
        <f t="shared" si="36"/>
        <v>5.8461998129991082E-2</v>
      </c>
      <c r="X21" s="77">
        <f t="shared" si="27"/>
        <v>100</v>
      </c>
      <c r="Y21" s="77">
        <f t="shared" si="28"/>
        <v>100</v>
      </c>
      <c r="Z21" s="99"/>
      <c r="AA21" s="100"/>
      <c r="AB21" s="97"/>
      <c r="AC21" s="111">
        <f t="shared" si="29"/>
        <v>100</v>
      </c>
      <c r="AD21" s="77">
        <f t="shared" si="30"/>
        <v>100</v>
      </c>
      <c r="AE21" s="130">
        <f t="shared" ref="AE21:AE29" si="37">AE9*100/$AC9</f>
        <v>3.5330695308083665E-2</v>
      </c>
      <c r="AF21" s="131">
        <f t="shared" ref="AF21:AG29" si="38">AF9*100/$AD9</f>
        <v>4.0907780611996361E-2</v>
      </c>
      <c r="AG21" s="128">
        <f t="shared" si="38"/>
        <v>5.5718397341135907E-2</v>
      </c>
    </row>
    <row r="22" spans="1:33">
      <c r="A22" s="74" t="s">
        <v>36</v>
      </c>
      <c r="B22" s="109">
        <f t="shared" ref="B22:C22" si="39">IF(ISBLANK(B10),"",B10*100/B10)</f>
        <v>100</v>
      </c>
      <c r="C22" s="110">
        <f t="shared" si="39"/>
        <v>100</v>
      </c>
      <c r="D22" s="130">
        <f t="shared" ref="D22:E22" si="40">IF(ISBLANK(D10),"",D10*100/B10)</f>
        <v>2.2104332449160036E-2</v>
      </c>
      <c r="E22" s="131">
        <f t="shared" si="40"/>
        <v>2.3920763454025721E-2</v>
      </c>
      <c r="F22" s="128">
        <f t="shared" si="16"/>
        <v>2.3314246464804123E-2</v>
      </c>
      <c r="G22" s="77">
        <f t="shared" ref="G22:H22" si="41">IF(ISBLANK(G10),"",G10*100/G10)</f>
        <v>100</v>
      </c>
      <c r="H22" s="77">
        <f t="shared" si="41"/>
        <v>100</v>
      </c>
      <c r="I22" s="99" t="str">
        <f t="shared" si="18"/>
        <v/>
      </c>
      <c r="J22" s="100" t="str">
        <f t="shared" si="19"/>
        <v/>
      </c>
      <c r="K22" s="97" t="str">
        <f t="shared" si="20"/>
        <v/>
      </c>
      <c r="L22" s="111">
        <f t="shared" ref="L22:M22" si="42">IF(ISBLANK(L10),"",L10*100/L10)</f>
        <v>100</v>
      </c>
      <c r="M22" s="77">
        <f t="shared" si="42"/>
        <v>100</v>
      </c>
      <c r="N22" s="130">
        <f t="shared" si="22"/>
        <v>2.1070375052675939E-2</v>
      </c>
      <c r="O22" s="131">
        <f t="shared" si="23"/>
        <v>2.2819900692953133E-2</v>
      </c>
      <c r="P22" s="128">
        <f t="shared" si="24"/>
        <v>2.2241296356631395E-2</v>
      </c>
      <c r="R22" s="74" t="s">
        <v>36</v>
      </c>
      <c r="S22" s="109">
        <f t="shared" si="25"/>
        <v>100</v>
      </c>
      <c r="T22" s="110">
        <f t="shared" si="26"/>
        <v>100</v>
      </c>
      <c r="U22" s="130">
        <f t="shared" si="35"/>
        <v>1.3463782425276008E-2</v>
      </c>
      <c r="V22" s="131">
        <f t="shared" si="36"/>
        <v>1.3058264735247014E-2</v>
      </c>
      <c r="W22" s="128">
        <f t="shared" si="36"/>
        <v>4.8165730580829146E-3</v>
      </c>
      <c r="X22" s="77">
        <f t="shared" si="27"/>
        <v>100</v>
      </c>
      <c r="Y22" s="77">
        <f t="shared" si="28"/>
        <v>100</v>
      </c>
      <c r="Z22" s="99"/>
      <c r="AA22" s="100"/>
      <c r="AB22" s="97"/>
      <c r="AC22" s="111">
        <f t="shared" si="29"/>
        <v>100</v>
      </c>
      <c r="AD22" s="77">
        <f t="shared" si="30"/>
        <v>100</v>
      </c>
      <c r="AE22" s="130">
        <f t="shared" si="37"/>
        <v>1.2904890953671441E-2</v>
      </c>
      <c r="AF22" s="131">
        <f t="shared" si="38"/>
        <v>1.2523316327491499E-2</v>
      </c>
      <c r="AG22" s="128">
        <f t="shared" si="38"/>
        <v>4.6192560224353882E-3</v>
      </c>
    </row>
    <row r="23" spans="1:33">
      <c r="A23" s="74" t="s">
        <v>37</v>
      </c>
      <c r="B23" s="109">
        <f t="shared" ref="B23:C23" si="43">IF(ISBLANK(B11),"",B11*100/B11)</f>
        <v>100</v>
      </c>
      <c r="C23" s="110">
        <f t="shared" si="43"/>
        <v>100</v>
      </c>
      <c r="D23" s="130">
        <f t="shared" ref="D23:E23" si="44">IF(ISBLANK(D11),"",D11*100/B11)</f>
        <v>3.5921690714242949E-2</v>
      </c>
      <c r="E23" s="131">
        <f t="shared" si="44"/>
        <v>4.0004699669724711E-2</v>
      </c>
      <c r="F23" s="128">
        <f t="shared" si="16"/>
        <v>1.5418287379560967E-2</v>
      </c>
      <c r="G23" s="77">
        <f t="shared" ref="G23:H23" si="45">IF(ISBLANK(G11),"",G11*100/G11)</f>
        <v>100</v>
      </c>
      <c r="H23" s="77">
        <f t="shared" si="45"/>
        <v>100.00000000000001</v>
      </c>
      <c r="I23" s="99">
        <f t="shared" si="18"/>
        <v>0.22779043280182232</v>
      </c>
      <c r="J23" s="100">
        <f t="shared" si="19"/>
        <v>0.26895403898295606</v>
      </c>
      <c r="K23" s="97">
        <f t="shared" si="20"/>
        <v>0.37794297222197948</v>
      </c>
      <c r="L23" s="111">
        <f t="shared" ref="L23:M23" si="46">IF(ISBLANK(L11),"",L11*100/L11)</f>
        <v>100</v>
      </c>
      <c r="M23" s="77">
        <f t="shared" si="46"/>
        <v>100</v>
      </c>
      <c r="N23" s="130">
        <f t="shared" si="22"/>
        <v>4.5503668733291619E-2</v>
      </c>
      <c r="O23" s="131">
        <f t="shared" si="23"/>
        <v>5.1607741637483794E-2</v>
      </c>
      <c r="P23" s="128">
        <f t="shared" si="24"/>
        <v>3.3790863361622889E-2</v>
      </c>
      <c r="R23" s="74" t="s">
        <v>37</v>
      </c>
      <c r="S23" s="109">
        <f t="shared" si="25"/>
        <v>100</v>
      </c>
      <c r="T23" s="110">
        <f t="shared" si="26"/>
        <v>100</v>
      </c>
      <c r="U23" s="130">
        <f t="shared" si="35"/>
        <v>4.639025804581038E-2</v>
      </c>
      <c r="V23" s="131">
        <f t="shared" si="36"/>
        <v>5.3900198985252896E-2</v>
      </c>
      <c r="W23" s="128">
        <f t="shared" si="36"/>
        <v>1.7303887872987721E-2</v>
      </c>
      <c r="X23" s="77">
        <f t="shared" si="27"/>
        <v>100</v>
      </c>
      <c r="Y23" s="77">
        <f t="shared" si="28"/>
        <v>100.00000000000001</v>
      </c>
      <c r="Z23" s="99"/>
      <c r="AA23" s="100"/>
      <c r="AB23" s="97"/>
      <c r="AC23" s="111">
        <f t="shared" si="29"/>
        <v>100</v>
      </c>
      <c r="AD23" s="77">
        <f t="shared" si="30"/>
        <v>100</v>
      </c>
      <c r="AE23" s="130">
        <f t="shared" si="37"/>
        <v>4.423066290706032E-2</v>
      </c>
      <c r="AF23" s="131">
        <f t="shared" si="38"/>
        <v>5.1347959479836662E-2</v>
      </c>
      <c r="AG23" s="128">
        <f t="shared" si="38"/>
        <v>1.6484527888086454E-2</v>
      </c>
    </row>
    <row r="24" spans="1:33">
      <c r="A24" s="74" t="s">
        <v>38</v>
      </c>
      <c r="B24" s="109">
        <f t="shared" ref="B24:C24" si="47">IF(ISBLANK(B12),"",B12*100/B12)</f>
        <v>100</v>
      </c>
      <c r="C24" s="110">
        <f t="shared" si="47"/>
        <v>100</v>
      </c>
      <c r="D24" s="130">
        <f t="shared" ref="D24:E24" si="48">IF(ISBLANK(D12),"",D12*100/B12)</f>
        <v>5.1889648015220967E-2</v>
      </c>
      <c r="E24" s="131">
        <f t="shared" si="48"/>
        <v>4.6192601050215006E-2</v>
      </c>
      <c r="F24" s="128">
        <f t="shared" si="16"/>
        <v>1.123500787967196E-2</v>
      </c>
      <c r="G24" s="77">
        <f t="shared" ref="G24:H24" si="49">IF(ISBLANK(G12),"",G12*100/G12)</f>
        <v>100</v>
      </c>
      <c r="H24" s="77">
        <f t="shared" si="49"/>
        <v>100</v>
      </c>
      <c r="I24" s="99">
        <f t="shared" si="18"/>
        <v>0.16051364365971107</v>
      </c>
      <c r="J24" s="100">
        <f t="shared" si="19"/>
        <v>0.21912956521191382</v>
      </c>
      <c r="K24" s="97">
        <f t="shared" si="20"/>
        <v>0.32955255760329599</v>
      </c>
      <c r="L24" s="111">
        <f t="shared" ref="L24:M24" si="50">IF(ISBLANK(L12),"",L12*100/L12)</f>
        <v>100</v>
      </c>
      <c r="M24" s="77">
        <f t="shared" si="50"/>
        <v>100</v>
      </c>
      <c r="N24" s="130">
        <f t="shared" si="22"/>
        <v>5.7442967339570002E-2</v>
      </c>
      <c r="O24" s="131">
        <f t="shared" si="23"/>
        <v>5.5067680500804086E-2</v>
      </c>
      <c r="P24" s="128">
        <f t="shared" si="24"/>
        <v>2.7570980689235681E-2</v>
      </c>
      <c r="R24" s="74" t="s">
        <v>38</v>
      </c>
      <c r="S24" s="109">
        <f t="shared" si="25"/>
        <v>100</v>
      </c>
      <c r="T24" s="110">
        <f t="shared" si="26"/>
        <v>99.999999999999986</v>
      </c>
      <c r="U24" s="130">
        <f t="shared" si="35"/>
        <v>6.4262189734115197E-2</v>
      </c>
      <c r="V24" s="131">
        <f t="shared" si="36"/>
        <v>6.4444989080984907E-2</v>
      </c>
      <c r="W24" s="128">
        <f t="shared" si="36"/>
        <v>2.594366694235847E-2</v>
      </c>
      <c r="X24" s="77">
        <f t="shared" si="27"/>
        <v>100</v>
      </c>
      <c r="Y24" s="77">
        <f t="shared" si="28"/>
        <v>100</v>
      </c>
      <c r="Z24" s="99"/>
      <c r="AA24" s="100"/>
      <c r="AB24" s="97"/>
      <c r="AC24" s="111">
        <f t="shared" si="29"/>
        <v>100</v>
      </c>
      <c r="AD24" s="77">
        <f t="shared" si="30"/>
        <v>100</v>
      </c>
      <c r="AE24" s="130">
        <f t="shared" si="37"/>
        <v>6.1340285232326333E-2</v>
      </c>
      <c r="AF24" s="131">
        <f t="shared" si="38"/>
        <v>6.1486039340782214E-2</v>
      </c>
      <c r="AG24" s="128">
        <f t="shared" si="38"/>
        <v>2.4752480355880371E-2</v>
      </c>
    </row>
    <row r="25" spans="1:33">
      <c r="A25" s="74" t="s">
        <v>39</v>
      </c>
      <c r="B25" s="109">
        <f t="shared" ref="B25:C25" si="51">IF(ISBLANK(B13),"",B13*100/B13)</f>
        <v>100</v>
      </c>
      <c r="C25" s="110">
        <f t="shared" si="51"/>
        <v>99.999999999999986</v>
      </c>
      <c r="D25" s="130">
        <f t="shared" ref="D25:E25" si="52">IF(ISBLANK(D13),"",D13*100/B13)</f>
        <v>8.3752093802345065E-2</v>
      </c>
      <c r="E25" s="131">
        <f t="shared" si="52"/>
        <v>9.4113143209661174E-2</v>
      </c>
      <c r="F25" s="128">
        <f t="shared" si="16"/>
        <v>1.9642356596910365E-2</v>
      </c>
      <c r="G25" s="77">
        <f t="shared" ref="G25:H25" si="53">IF(ISBLANK(G13),"",G13*100/G13)</f>
        <v>100</v>
      </c>
      <c r="H25" s="77">
        <f t="shared" si="53"/>
        <v>100</v>
      </c>
      <c r="I25" s="130">
        <f t="shared" si="18"/>
        <v>0.55762081784386619</v>
      </c>
      <c r="J25" s="131">
        <f t="shared" si="19"/>
        <v>0.52713650013558522</v>
      </c>
      <c r="K25" s="129">
        <f t="shared" si="20"/>
        <v>0.22929743281187043</v>
      </c>
      <c r="L25" s="111">
        <f t="shared" ref="L25:M25" si="54">IF(ISBLANK(L13),"",L13*100/L13)</f>
        <v>100</v>
      </c>
      <c r="M25" s="77">
        <f t="shared" si="54"/>
        <v>100</v>
      </c>
      <c r="N25" s="130">
        <f t="shared" si="22"/>
        <v>0.12292562999385372</v>
      </c>
      <c r="O25" s="131">
        <f t="shared" si="23"/>
        <v>0.13183051196498605</v>
      </c>
      <c r="P25" s="128">
        <f t="shared" si="24"/>
        <v>3.7903814540339795E-2</v>
      </c>
      <c r="R25" s="74" t="s">
        <v>39</v>
      </c>
      <c r="S25" s="109">
        <f t="shared" si="25"/>
        <v>100</v>
      </c>
      <c r="T25" s="110">
        <f t="shared" si="26"/>
        <v>99.999999999999986</v>
      </c>
      <c r="U25" s="130">
        <f t="shared" si="35"/>
        <v>7.8492935635792779E-2</v>
      </c>
      <c r="V25" s="131">
        <f t="shared" si="36"/>
        <v>9.0895761566286787E-2</v>
      </c>
      <c r="W25" s="128">
        <f t="shared" si="36"/>
        <v>3.5392179185541458E-3</v>
      </c>
      <c r="X25" s="77">
        <f t="shared" si="27"/>
        <v>100</v>
      </c>
      <c r="Y25" s="77">
        <f t="shared" si="28"/>
        <v>100</v>
      </c>
      <c r="Z25" s="130">
        <f t="shared" ref="Z25:Z29" si="55">Z13*100/$X13</f>
        <v>0.20408163265306123</v>
      </c>
      <c r="AA25" s="131">
        <f t="shared" ref="AA25:AB29" si="56">AA13*100/$Y13</f>
        <v>0.19907579189272928</v>
      </c>
      <c r="AB25" s="129">
        <f t="shared" si="56"/>
        <v>3.2872488753753187E-3</v>
      </c>
      <c r="AC25" s="111">
        <f t="shared" si="29"/>
        <v>100</v>
      </c>
      <c r="AD25" s="77">
        <f t="shared" si="30"/>
        <v>100</v>
      </c>
      <c r="AE25" s="130">
        <f t="shared" si="37"/>
        <v>8.7463556851311949E-2</v>
      </c>
      <c r="AF25" s="131">
        <f t="shared" si="38"/>
        <v>9.9111529941601384E-2</v>
      </c>
      <c r="AG25" s="128">
        <f t="shared" si="38"/>
        <v>3.5200820457848355E-3</v>
      </c>
    </row>
    <row r="26" spans="1:33">
      <c r="A26" s="74" t="s">
        <v>40</v>
      </c>
      <c r="B26" s="109">
        <f t="shared" ref="B26:C26" si="57">IF(ISBLANK(B14),"",B14*100/B14)</f>
        <v>100</v>
      </c>
      <c r="C26" s="110">
        <f t="shared" si="57"/>
        <v>99.999999999999986</v>
      </c>
      <c r="D26" s="130">
        <f t="shared" ref="D26:E26" si="58">IF(ISBLANK(D14),"",D14*100/B14)</f>
        <v>0.25316455696202533</v>
      </c>
      <c r="E26" s="131">
        <f t="shared" si="58"/>
        <v>0.19864425422885981</v>
      </c>
      <c r="F26" s="128">
        <f t="shared" si="16"/>
        <v>4.1149823952945572E-2</v>
      </c>
      <c r="G26" s="77">
        <f t="shared" ref="G26:H26" si="59">IF(ISBLANK(G14),"",G14*100/G14)</f>
        <v>100</v>
      </c>
      <c r="H26" s="77">
        <f t="shared" si="59"/>
        <v>100</v>
      </c>
      <c r="I26" s="130">
        <f t="shared" si="18"/>
        <v>0.52910052910052907</v>
      </c>
      <c r="J26" s="131">
        <f t="shared" si="19"/>
        <v>0.54556934791553546</v>
      </c>
      <c r="K26" s="129">
        <f t="shared" si="20"/>
        <v>1.0474452647857235E-2</v>
      </c>
      <c r="L26" s="111">
        <f t="shared" ref="L26:M26" si="60">IF(ISBLANK(L14),"",L14*100/L14)</f>
        <v>100</v>
      </c>
      <c r="M26" s="77">
        <f t="shared" si="60"/>
        <v>100</v>
      </c>
      <c r="N26" s="130">
        <f t="shared" si="22"/>
        <v>0.30643513789581206</v>
      </c>
      <c r="O26" s="131">
        <f t="shared" si="23"/>
        <v>0.27026944016057203</v>
      </c>
      <c r="P26" s="128">
        <f t="shared" si="24"/>
        <v>3.4816672465104254E-2</v>
      </c>
      <c r="R26" s="74" t="s">
        <v>40</v>
      </c>
      <c r="S26" s="109">
        <f t="shared" si="25"/>
        <v>100</v>
      </c>
      <c r="T26" s="110">
        <f t="shared" si="26"/>
        <v>100</v>
      </c>
      <c r="U26" s="130">
        <f t="shared" si="35"/>
        <v>0.85365853658536583</v>
      </c>
      <c r="V26" s="131">
        <f t="shared" si="36"/>
        <v>0.91985967942168911</v>
      </c>
      <c r="W26" s="128">
        <f t="shared" si="36"/>
        <v>0.1580846471815554</v>
      </c>
      <c r="X26" s="77">
        <f t="shared" si="27"/>
        <v>100</v>
      </c>
      <c r="Y26" s="77">
        <f t="shared" si="28"/>
        <v>100</v>
      </c>
      <c r="Z26" s="130"/>
      <c r="AA26" s="131"/>
      <c r="AB26" s="129"/>
      <c r="AC26" s="111">
        <f t="shared" si="29"/>
        <v>100</v>
      </c>
      <c r="AD26" s="77">
        <f t="shared" si="30"/>
        <v>100</v>
      </c>
      <c r="AE26" s="130">
        <f t="shared" si="37"/>
        <v>0.69513406156901691</v>
      </c>
      <c r="AF26" s="131">
        <f t="shared" si="38"/>
        <v>0.73844215713258377</v>
      </c>
      <c r="AG26" s="128">
        <f t="shared" si="38"/>
        <v>0.12690671249736996</v>
      </c>
    </row>
    <row r="27" spans="1:33">
      <c r="A27" s="74" t="s">
        <v>41</v>
      </c>
      <c r="B27" s="109">
        <f t="shared" ref="B27:C27" si="61">IF(ISBLANK(B15),"",B15*100/B15)</f>
        <v>100</v>
      </c>
      <c r="C27" s="110">
        <f t="shared" si="61"/>
        <v>100</v>
      </c>
      <c r="D27" s="130">
        <f t="shared" ref="D27:E27" si="62">IF(ISBLANK(D15),"",D15*100/B15)</f>
        <v>0.54644808743169404</v>
      </c>
      <c r="E27" s="131">
        <f t="shared" si="62"/>
        <v>0.44790992434796317</v>
      </c>
      <c r="F27" s="128">
        <f t="shared" si="16"/>
        <v>2.9082838262605507E-2</v>
      </c>
      <c r="G27" s="77">
        <f t="shared" ref="G27:H27" si="63">IF(ISBLANK(G15),"",G15*100/G15)</f>
        <v>100</v>
      </c>
      <c r="H27" s="77">
        <f t="shared" si="63"/>
        <v>100</v>
      </c>
      <c r="I27" s="130" t="str">
        <f t="shared" si="18"/>
        <v/>
      </c>
      <c r="J27" s="131" t="str">
        <f t="shared" si="19"/>
        <v/>
      </c>
      <c r="K27" s="129" t="str">
        <f t="shared" si="20"/>
        <v/>
      </c>
      <c r="L27" s="111">
        <f t="shared" ref="L27:M27" si="64">IF(ISBLANK(L15),"",L15*100/L15)</f>
        <v>100</v>
      </c>
      <c r="M27" s="77">
        <f t="shared" si="64"/>
        <v>100</v>
      </c>
      <c r="N27" s="130">
        <f t="shared" si="22"/>
        <v>0.25188916876574308</v>
      </c>
      <c r="O27" s="131">
        <f t="shared" si="23"/>
        <v>0.17485556369351718</v>
      </c>
      <c r="P27" s="128">
        <f t="shared" si="24"/>
        <v>1.1353390049613443E-2</v>
      </c>
      <c r="R27" s="74" t="s">
        <v>41</v>
      </c>
      <c r="S27" s="109">
        <f t="shared" si="25"/>
        <v>100</v>
      </c>
      <c r="T27" s="110">
        <f t="shared" si="26"/>
        <v>100</v>
      </c>
      <c r="U27" s="130"/>
      <c r="V27" s="131"/>
      <c r="W27" s="128"/>
      <c r="X27" s="77">
        <f t="shared" si="27"/>
        <v>100</v>
      </c>
      <c r="Y27" s="77">
        <f t="shared" si="28"/>
        <v>100</v>
      </c>
      <c r="Z27" s="130">
        <f t="shared" si="55"/>
        <v>0.50761421319796951</v>
      </c>
      <c r="AA27" s="131">
        <f t="shared" si="56"/>
        <v>0.82543884487326702</v>
      </c>
      <c r="AB27" s="129">
        <f t="shared" si="56"/>
        <v>9.8432297829689781E-3</v>
      </c>
      <c r="AC27" s="111">
        <f t="shared" si="29"/>
        <v>100</v>
      </c>
      <c r="AD27" s="77">
        <f t="shared" si="30"/>
        <v>100</v>
      </c>
      <c r="AE27" s="130">
        <f t="shared" si="37"/>
        <v>0.24630541871921183</v>
      </c>
      <c r="AF27" s="131">
        <f t="shared" si="38"/>
        <v>0.452623252815536</v>
      </c>
      <c r="AG27" s="128">
        <f t="shared" si="38"/>
        <v>5.39746185953027E-3</v>
      </c>
    </row>
    <row r="28" spans="1:33" ht="15.75" thickBot="1">
      <c r="A28" s="74" t="s">
        <v>42</v>
      </c>
      <c r="B28" s="109">
        <f t="shared" ref="B28:C28" si="65">IF(ISBLANK(B16),"",B16*100/B16)</f>
        <v>100</v>
      </c>
      <c r="C28" s="110">
        <f t="shared" si="65"/>
        <v>100</v>
      </c>
      <c r="D28" s="130" t="str">
        <f t="shared" ref="D28:E28" si="66">IF(ISBLANK(D16),"",D16*100/B16)</f>
        <v/>
      </c>
      <c r="E28" s="131" t="str">
        <f t="shared" si="66"/>
        <v/>
      </c>
      <c r="F28" s="128" t="str">
        <f t="shared" si="16"/>
        <v/>
      </c>
      <c r="G28" s="77">
        <f t="shared" ref="G28:H28" si="67">IF(ISBLANK(G16),"",G16*100/G16)</f>
        <v>100</v>
      </c>
      <c r="H28" s="77">
        <f t="shared" si="67"/>
        <v>100</v>
      </c>
      <c r="I28" s="130">
        <f t="shared" si="18"/>
        <v>3.7383177570093458</v>
      </c>
      <c r="J28" s="131">
        <f t="shared" si="19"/>
        <v>21.51244758870056</v>
      </c>
      <c r="K28" s="129">
        <f t="shared" si="20"/>
        <v>4.4939081504931583E-3</v>
      </c>
      <c r="L28" s="111">
        <f t="shared" ref="L28:M28" si="68">IF(ISBLANK(L16),"",L16*100/L16)</f>
        <v>100</v>
      </c>
      <c r="M28" s="77">
        <f t="shared" si="68"/>
        <v>100</v>
      </c>
      <c r="N28" s="130">
        <f t="shared" si="22"/>
        <v>3.4482758620689653</v>
      </c>
      <c r="O28" s="131">
        <f t="shared" si="23"/>
        <v>21.159640519950187</v>
      </c>
      <c r="P28" s="128">
        <f t="shared" si="24"/>
        <v>4.4202074451098394E-3</v>
      </c>
      <c r="R28" s="74" t="s">
        <v>42</v>
      </c>
      <c r="S28" s="109">
        <f t="shared" si="25"/>
        <v>100</v>
      </c>
      <c r="T28" s="110">
        <f t="shared" si="26"/>
        <v>100</v>
      </c>
      <c r="U28" s="130"/>
      <c r="V28" s="131"/>
      <c r="W28" s="128"/>
      <c r="X28" s="77">
        <f t="shared" si="27"/>
        <v>100</v>
      </c>
      <c r="Y28" s="77">
        <f t="shared" si="28"/>
        <v>100</v>
      </c>
      <c r="Z28" s="130">
        <f t="shared" si="55"/>
        <v>1.075268817204301</v>
      </c>
      <c r="AA28" s="131">
        <f t="shared" si="56"/>
        <v>0.20548673728148162</v>
      </c>
      <c r="AB28" s="129">
        <f t="shared" si="56"/>
        <v>5.5515520023242655E-4</v>
      </c>
      <c r="AC28" s="111">
        <f t="shared" si="29"/>
        <v>100</v>
      </c>
      <c r="AD28" s="77">
        <f t="shared" si="30"/>
        <v>100</v>
      </c>
      <c r="AE28" s="130">
        <f t="shared" si="37"/>
        <v>0.95238095238095233</v>
      </c>
      <c r="AF28" s="131">
        <f t="shared" si="38"/>
        <v>0.19880584899769041</v>
      </c>
      <c r="AG28" s="128">
        <f t="shared" si="38"/>
        <v>5.3710571479124211E-4</v>
      </c>
    </row>
    <row r="29" spans="1:33" ht="15.75" thickBot="1">
      <c r="A29" s="81" t="s">
        <v>3</v>
      </c>
      <c r="B29" s="113">
        <f t="shared" ref="B29:C29" si="69">IF(ISBLANK(B17),"",B17*100/B17)</f>
        <v>100</v>
      </c>
      <c r="C29" s="114">
        <f t="shared" si="69"/>
        <v>100</v>
      </c>
      <c r="D29" s="132">
        <f t="shared" ref="D29:E29" si="70">IF(ISBLANK(D17),"",D17*100/B17)</f>
        <v>3.4555303730956471E-2</v>
      </c>
      <c r="E29" s="133">
        <f t="shared" si="70"/>
        <v>8.3624812565312401E-2</v>
      </c>
      <c r="F29" s="134">
        <f t="shared" si="16"/>
        <v>1.9344604132300158E-2</v>
      </c>
      <c r="G29" s="84">
        <f t="shared" ref="G29:H29" si="71">IF(ISBLANK(G17),"",G17*100/G17)</f>
        <v>100</v>
      </c>
      <c r="H29" s="84">
        <f t="shared" si="71"/>
        <v>100</v>
      </c>
      <c r="I29" s="132">
        <f t="shared" si="18"/>
        <v>0.18587360594795538</v>
      </c>
      <c r="J29" s="133">
        <f t="shared" si="19"/>
        <v>17.117131437385993</v>
      </c>
      <c r="K29" s="135">
        <f t="shared" si="20"/>
        <v>2.3406821171527675E-2</v>
      </c>
      <c r="L29" s="115">
        <f t="shared" ref="L29:M29" si="72">IF(ISBLANK(L17),"",L17*100/L17)</f>
        <v>100</v>
      </c>
      <c r="M29" s="84">
        <f t="shared" si="72"/>
        <v>100</v>
      </c>
      <c r="N29" s="132">
        <f t="shared" si="22"/>
        <v>4.3140224904372498E-2</v>
      </c>
      <c r="O29" s="133">
        <f t="shared" si="23"/>
        <v>7.1957285532115192</v>
      </c>
      <c r="P29" s="134">
        <f t="shared" si="24"/>
        <v>2.1040726348139607E-2</v>
      </c>
      <c r="R29" s="81" t="s">
        <v>3</v>
      </c>
      <c r="S29" s="113">
        <f t="shared" si="25"/>
        <v>100</v>
      </c>
      <c r="T29" s="114">
        <f t="shared" si="26"/>
        <v>100</v>
      </c>
      <c r="U29" s="132">
        <f t="shared" si="35"/>
        <v>3.3591490155827193E-2</v>
      </c>
      <c r="V29" s="133">
        <f t="shared" si="36"/>
        <v>0.12512610093800805</v>
      </c>
      <c r="W29" s="134">
        <f t="shared" si="36"/>
        <v>2.5223550524386094E-2</v>
      </c>
      <c r="X29" s="84">
        <f t="shared" si="27"/>
        <v>100</v>
      </c>
      <c r="Y29" s="84">
        <f t="shared" si="28"/>
        <v>100</v>
      </c>
      <c r="Z29" s="132">
        <f t="shared" si="55"/>
        <v>5.2155771905424197E-2</v>
      </c>
      <c r="AA29" s="133">
        <f t="shared" si="56"/>
        <v>0.25581366793685067</v>
      </c>
      <c r="AB29" s="135">
        <f t="shared" si="56"/>
        <v>1.6413099674230539E-3</v>
      </c>
      <c r="AC29" s="115">
        <f t="shared" si="29"/>
        <v>100</v>
      </c>
      <c r="AD29" s="84">
        <f t="shared" si="30"/>
        <v>100</v>
      </c>
      <c r="AE29" s="132">
        <f t="shared" si="37"/>
        <v>3.4537114114167301E-2</v>
      </c>
      <c r="AF29" s="133">
        <f t="shared" si="38"/>
        <v>0.17143677550399533</v>
      </c>
      <c r="AG29" s="134">
        <f t="shared" si="38"/>
        <v>1.6866906560082592E-2</v>
      </c>
    </row>
    <row r="30" spans="1:33">
      <c r="R30" s="93"/>
      <c r="S30" s="94"/>
      <c r="T30" s="94"/>
    </row>
    <row r="31" spans="1:33" ht="45" customHeight="1">
      <c r="R31" s="339" t="s">
        <v>80</v>
      </c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</row>
    <row r="32" spans="1:33" ht="15" customHeight="1"/>
    <row r="33" ht="30.75" customHeight="1"/>
  </sheetData>
  <mergeCells count="29">
    <mergeCell ref="AC5:AD5"/>
    <mergeCell ref="AE5:AF5"/>
    <mergeCell ref="AG5:AG6"/>
    <mergeCell ref="R18:AG18"/>
    <mergeCell ref="R31:AG31"/>
    <mergeCell ref="R4:R6"/>
    <mergeCell ref="S4:W4"/>
    <mergeCell ref="X4:AB4"/>
    <mergeCell ref="AC4:AG4"/>
    <mergeCell ref="S5:T5"/>
    <mergeCell ref="U5:V5"/>
    <mergeCell ref="W5:W6"/>
    <mergeCell ref="X5:Y5"/>
    <mergeCell ref="Z5:AA5"/>
    <mergeCell ref="AB5:AB6"/>
    <mergeCell ref="A18:P18"/>
    <mergeCell ref="A4:A6"/>
    <mergeCell ref="B4:F4"/>
    <mergeCell ref="G4:K4"/>
    <mergeCell ref="L4:P4"/>
    <mergeCell ref="B5:C5"/>
    <mergeCell ref="D5:E5"/>
    <mergeCell ref="F5:F6"/>
    <mergeCell ref="G5:H5"/>
    <mergeCell ref="I5:J5"/>
    <mergeCell ref="K5:K6"/>
    <mergeCell ref="L5:M5"/>
    <mergeCell ref="N5:O5"/>
    <mergeCell ref="P5:P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eht21">
    <tabColor theme="9" tint="0.39997558519241921"/>
  </sheetPr>
  <dimension ref="A1:AO87"/>
  <sheetViews>
    <sheetView workbookViewId="0">
      <selection activeCell="A7" sqref="A7:I16"/>
    </sheetView>
  </sheetViews>
  <sheetFormatPr defaultRowHeight="15"/>
  <cols>
    <col min="15" max="15" width="10.85546875" customWidth="1"/>
    <col min="16" max="16" width="6.7109375" customWidth="1"/>
    <col min="17" max="17" width="8.140625" customWidth="1"/>
    <col min="20" max="20" width="5.28515625" customWidth="1"/>
    <col min="21" max="21" width="9.140625" customWidth="1"/>
    <col min="22" max="22" width="7.5703125" bestFit="1" customWidth="1"/>
    <col min="24" max="24" width="6" bestFit="1" customWidth="1"/>
    <col min="25" max="25" width="9" customWidth="1"/>
    <col min="26" max="26" width="7.5703125" bestFit="1" customWidth="1"/>
  </cols>
  <sheetData>
    <row r="1" spans="1:41">
      <c r="A1" t="s">
        <v>207</v>
      </c>
      <c r="O1" t="s">
        <v>166</v>
      </c>
      <c r="AC1" t="s">
        <v>167</v>
      </c>
    </row>
    <row r="2" spans="1:41" s="200" customFormat="1" ht="15.75" customHeight="1">
      <c r="A2" s="1" t="s">
        <v>182</v>
      </c>
      <c r="O2" s="1" t="s">
        <v>125</v>
      </c>
      <c r="AC2" s="1" t="s">
        <v>126</v>
      </c>
    </row>
    <row r="3" spans="1:41" ht="15.75" customHeight="1" thickBot="1"/>
    <row r="4" spans="1:41" ht="15.75" customHeight="1">
      <c r="A4" s="304" t="s">
        <v>29</v>
      </c>
      <c r="B4" s="307" t="s">
        <v>1</v>
      </c>
      <c r="C4" s="307"/>
      <c r="D4" s="307"/>
      <c r="E4" s="307"/>
      <c r="F4" s="307" t="s">
        <v>2</v>
      </c>
      <c r="G4" s="307"/>
      <c r="H4" s="307"/>
      <c r="I4" s="307"/>
      <c r="J4" s="307" t="s">
        <v>3</v>
      </c>
      <c r="K4" s="307"/>
      <c r="L4" s="307"/>
      <c r="M4" s="308"/>
      <c r="O4" s="304" t="s">
        <v>29</v>
      </c>
      <c r="P4" s="307" t="s">
        <v>1</v>
      </c>
      <c r="Q4" s="307"/>
      <c r="R4" s="307"/>
      <c r="S4" s="307"/>
      <c r="T4" s="307" t="s">
        <v>2</v>
      </c>
      <c r="U4" s="307"/>
      <c r="V4" s="307"/>
      <c r="W4" s="307"/>
      <c r="X4" s="307" t="s">
        <v>3</v>
      </c>
      <c r="Y4" s="307"/>
      <c r="Z4" s="307"/>
      <c r="AA4" s="308"/>
      <c r="AC4" s="304" t="s">
        <v>29</v>
      </c>
      <c r="AD4" s="307" t="s">
        <v>1</v>
      </c>
      <c r="AE4" s="307"/>
      <c r="AF4" s="307"/>
      <c r="AG4" s="307"/>
      <c r="AH4" s="307" t="s">
        <v>2</v>
      </c>
      <c r="AI4" s="307"/>
      <c r="AJ4" s="307"/>
      <c r="AK4" s="307"/>
      <c r="AL4" s="307" t="s">
        <v>3</v>
      </c>
      <c r="AM4" s="307"/>
      <c r="AN4" s="307"/>
      <c r="AO4" s="308"/>
    </row>
    <row r="5" spans="1:41" ht="43.5" customHeight="1">
      <c r="A5" s="305"/>
      <c r="B5" s="309" t="s">
        <v>82</v>
      </c>
      <c r="C5" s="310"/>
      <c r="D5" s="309" t="s">
        <v>83</v>
      </c>
      <c r="E5" s="310"/>
      <c r="F5" s="309" t="s">
        <v>82</v>
      </c>
      <c r="G5" s="310"/>
      <c r="H5" s="309" t="s">
        <v>83</v>
      </c>
      <c r="I5" s="310"/>
      <c r="J5" s="309" t="s">
        <v>82</v>
      </c>
      <c r="K5" s="310"/>
      <c r="L5" s="309" t="s">
        <v>83</v>
      </c>
      <c r="M5" s="310"/>
      <c r="O5" s="305"/>
      <c r="P5" s="309" t="s">
        <v>82</v>
      </c>
      <c r="Q5" s="310"/>
      <c r="R5" s="309" t="s">
        <v>83</v>
      </c>
      <c r="S5" s="310"/>
      <c r="T5" s="309" t="s">
        <v>82</v>
      </c>
      <c r="U5" s="310"/>
      <c r="V5" s="309" t="s">
        <v>83</v>
      </c>
      <c r="W5" s="310"/>
      <c r="X5" s="309" t="s">
        <v>82</v>
      </c>
      <c r="Y5" s="310"/>
      <c r="Z5" s="309" t="s">
        <v>83</v>
      </c>
      <c r="AA5" s="310"/>
      <c r="AC5" s="305"/>
      <c r="AD5" s="309" t="s">
        <v>82</v>
      </c>
      <c r="AE5" s="310"/>
      <c r="AF5" s="309" t="s">
        <v>83</v>
      </c>
      <c r="AG5" s="310"/>
      <c r="AH5" s="309" t="s">
        <v>82</v>
      </c>
      <c r="AI5" s="310"/>
      <c r="AJ5" s="309" t="s">
        <v>83</v>
      </c>
      <c r="AK5" s="310"/>
      <c r="AL5" s="309" t="s">
        <v>82</v>
      </c>
      <c r="AM5" s="310"/>
      <c r="AN5" s="309" t="s">
        <v>83</v>
      </c>
      <c r="AO5" s="310"/>
    </row>
    <row r="6" spans="1:41" ht="44.25" customHeight="1" thickBot="1">
      <c r="A6" s="306"/>
      <c r="B6" s="69" t="s">
        <v>31</v>
      </c>
      <c r="C6" s="69" t="s">
        <v>32</v>
      </c>
      <c r="D6" s="70" t="s">
        <v>8</v>
      </c>
      <c r="E6" s="71" t="s">
        <v>9</v>
      </c>
      <c r="F6" s="69" t="s">
        <v>31</v>
      </c>
      <c r="G6" s="69" t="s">
        <v>32</v>
      </c>
      <c r="H6" s="70" t="s">
        <v>8</v>
      </c>
      <c r="I6" s="71" t="s">
        <v>9</v>
      </c>
      <c r="J6" s="69" t="s">
        <v>31</v>
      </c>
      <c r="K6" s="69" t="s">
        <v>32</v>
      </c>
      <c r="L6" s="70" t="s">
        <v>8</v>
      </c>
      <c r="M6" s="71" t="s">
        <v>9</v>
      </c>
      <c r="O6" s="306"/>
      <c r="P6" s="69" t="s">
        <v>31</v>
      </c>
      <c r="Q6" s="69" t="s">
        <v>32</v>
      </c>
      <c r="R6" s="70" t="s">
        <v>8</v>
      </c>
      <c r="S6" s="71" t="s">
        <v>9</v>
      </c>
      <c r="T6" s="69" t="s">
        <v>31</v>
      </c>
      <c r="U6" s="69" t="s">
        <v>32</v>
      </c>
      <c r="V6" s="70" t="s">
        <v>8</v>
      </c>
      <c r="W6" s="71" t="s">
        <v>9</v>
      </c>
      <c r="X6" s="69" t="s">
        <v>31</v>
      </c>
      <c r="Y6" s="69" t="s">
        <v>32</v>
      </c>
      <c r="Z6" s="70" t="s">
        <v>8</v>
      </c>
      <c r="AA6" s="71" t="s">
        <v>9</v>
      </c>
      <c r="AC6" s="306"/>
      <c r="AD6" s="69" t="s">
        <v>31</v>
      </c>
      <c r="AE6" s="69" t="s">
        <v>32</v>
      </c>
      <c r="AF6" s="70" t="s">
        <v>8</v>
      </c>
      <c r="AG6" s="71" t="s">
        <v>9</v>
      </c>
      <c r="AH6" s="69" t="s">
        <v>31</v>
      </c>
      <c r="AI6" s="69" t="s">
        <v>32</v>
      </c>
      <c r="AJ6" s="70" t="s">
        <v>8</v>
      </c>
      <c r="AK6" s="71" t="s">
        <v>9</v>
      </c>
      <c r="AL6" s="69" t="s">
        <v>31</v>
      </c>
      <c r="AM6" s="69" t="s">
        <v>32</v>
      </c>
      <c r="AN6" s="70" t="s">
        <v>8</v>
      </c>
      <c r="AO6" s="71" t="s">
        <v>9</v>
      </c>
    </row>
    <row r="7" spans="1:41">
      <c r="A7" s="74" t="s">
        <v>33</v>
      </c>
      <c r="B7" s="75">
        <v>40</v>
      </c>
      <c r="C7" s="76">
        <v>14.82218873467658</v>
      </c>
      <c r="D7" s="77">
        <v>6.5162238374209736</v>
      </c>
      <c r="E7" s="77">
        <v>228.77479826247387</v>
      </c>
      <c r="F7" s="75"/>
      <c r="G7" s="76"/>
      <c r="H7" s="77"/>
      <c r="I7" s="77"/>
      <c r="J7" s="75">
        <f>B7+F7</f>
        <v>40</v>
      </c>
      <c r="K7" s="76">
        <f t="shared" ref="K7:M7" si="0">C7+G7</f>
        <v>14.82218873467658</v>
      </c>
      <c r="L7" s="77">
        <f t="shared" si="0"/>
        <v>6.5162238374209736</v>
      </c>
      <c r="M7" s="78">
        <f t="shared" si="0"/>
        <v>228.77479826247387</v>
      </c>
      <c r="O7" s="74" t="s">
        <v>33</v>
      </c>
      <c r="P7" s="75">
        <v>37</v>
      </c>
      <c r="Q7" s="76">
        <v>12.825530068664785</v>
      </c>
      <c r="R7" s="77">
        <v>10.958091614022807</v>
      </c>
      <c r="S7" s="77">
        <v>347.57204704100252</v>
      </c>
      <c r="T7" s="75">
        <v>1</v>
      </c>
      <c r="U7" s="76">
        <v>0.2</v>
      </c>
      <c r="V7" s="77">
        <v>0.2</v>
      </c>
      <c r="W7" s="77">
        <v>10</v>
      </c>
      <c r="X7" s="75">
        <v>38</v>
      </c>
      <c r="Y7" s="76">
        <v>13.025530068664784</v>
      </c>
      <c r="Z7" s="77">
        <v>11.158091614022807</v>
      </c>
      <c r="AA7" s="78">
        <v>357.57204704100252</v>
      </c>
      <c r="AC7" s="74" t="s">
        <v>33</v>
      </c>
      <c r="AD7" s="75">
        <v>40</v>
      </c>
      <c r="AE7" s="76">
        <v>12.6227</v>
      </c>
      <c r="AF7" s="77">
        <v>12.739989999999999</v>
      </c>
      <c r="AG7" s="77">
        <v>317.25549999999998</v>
      </c>
      <c r="AH7" s="75">
        <v>3</v>
      </c>
      <c r="AI7" s="76">
        <v>1.18</v>
      </c>
      <c r="AJ7" s="77">
        <v>1.3</v>
      </c>
      <c r="AK7" s="77">
        <v>77.5</v>
      </c>
      <c r="AL7" s="75">
        <v>43</v>
      </c>
      <c r="AM7" s="76">
        <v>13.8027</v>
      </c>
      <c r="AN7" s="77">
        <v>14.03999</v>
      </c>
      <c r="AO7" s="78">
        <v>394.75549999999998</v>
      </c>
    </row>
    <row r="8" spans="1:41">
      <c r="A8" s="74" t="s">
        <v>34</v>
      </c>
      <c r="B8" s="79">
        <v>50</v>
      </c>
      <c r="C8" s="80">
        <v>38.927452851581599</v>
      </c>
      <c r="D8" s="77">
        <v>15.733942295246518</v>
      </c>
      <c r="E8" s="77">
        <v>974.8174488098083</v>
      </c>
      <c r="F8" s="79">
        <v>6</v>
      </c>
      <c r="G8" s="80">
        <v>5.0562300659836055</v>
      </c>
      <c r="H8" s="77">
        <v>2.8502480650071833</v>
      </c>
      <c r="I8" s="77">
        <v>145.75718788190648</v>
      </c>
      <c r="J8" s="79">
        <f t="shared" ref="J8:J16" si="1">B8+F8</f>
        <v>56</v>
      </c>
      <c r="K8" s="80">
        <f t="shared" ref="K8:K16" si="2">C8+G8</f>
        <v>43.983682917565204</v>
      </c>
      <c r="L8" s="77">
        <f t="shared" ref="L8:L16" si="3">D8+H8</f>
        <v>18.5841903602537</v>
      </c>
      <c r="M8" s="78">
        <f t="shared" ref="M8:M16" si="4">E8+I8</f>
        <v>1120.5746366917147</v>
      </c>
      <c r="O8" s="74" t="s">
        <v>34</v>
      </c>
      <c r="P8" s="79">
        <v>78</v>
      </c>
      <c r="Q8" s="80">
        <v>55.389119287476859</v>
      </c>
      <c r="R8" s="77">
        <v>36.159491441669076</v>
      </c>
      <c r="S8" s="77">
        <v>1205.7191814213295</v>
      </c>
      <c r="T8" s="79"/>
      <c r="U8" s="80"/>
      <c r="V8" s="77"/>
      <c r="W8" s="77"/>
      <c r="X8" s="79">
        <v>78</v>
      </c>
      <c r="Y8" s="80">
        <v>55.389119287476859</v>
      </c>
      <c r="Z8" s="77">
        <v>36.159491441669076</v>
      </c>
      <c r="AA8" s="78">
        <v>1205.7191814213295</v>
      </c>
      <c r="AC8" s="74" t="s">
        <v>34</v>
      </c>
      <c r="AD8" s="79">
        <v>64</v>
      </c>
      <c r="AE8" s="80">
        <v>47.264900000000019</v>
      </c>
      <c r="AF8" s="77">
        <v>27.748560000000012</v>
      </c>
      <c r="AG8" s="77">
        <v>800.95570000000009</v>
      </c>
      <c r="AH8" s="79">
        <v>4</v>
      </c>
      <c r="AI8" s="80">
        <v>2.5499999999999998</v>
      </c>
      <c r="AJ8" s="77">
        <v>3.7399999999999998</v>
      </c>
      <c r="AK8" s="77">
        <v>96.4</v>
      </c>
      <c r="AL8" s="79">
        <v>68</v>
      </c>
      <c r="AM8" s="80">
        <v>49.814900000000016</v>
      </c>
      <c r="AN8" s="77">
        <v>31.48856000000001</v>
      </c>
      <c r="AO8" s="78">
        <v>897.35570000000007</v>
      </c>
    </row>
    <row r="9" spans="1:41">
      <c r="A9" s="74" t="s">
        <v>35</v>
      </c>
      <c r="B9" s="79">
        <v>126</v>
      </c>
      <c r="C9" s="80">
        <v>182.61193879110149</v>
      </c>
      <c r="D9" s="77">
        <v>85.13939270291948</v>
      </c>
      <c r="E9" s="77">
        <v>3548.4514581792619</v>
      </c>
      <c r="F9" s="79">
        <v>8</v>
      </c>
      <c r="G9" s="80">
        <v>11.34</v>
      </c>
      <c r="H9" s="77">
        <v>6.1933333333333334</v>
      </c>
      <c r="I9" s="77">
        <v>672.5</v>
      </c>
      <c r="J9" s="79">
        <f t="shared" si="1"/>
        <v>134</v>
      </c>
      <c r="K9" s="80">
        <f t="shared" si="2"/>
        <v>193.9519387911015</v>
      </c>
      <c r="L9" s="77">
        <f t="shared" si="3"/>
        <v>91.332726036252808</v>
      </c>
      <c r="M9" s="78">
        <f t="shared" si="4"/>
        <v>4220.9514581792619</v>
      </c>
      <c r="O9" s="74" t="s">
        <v>35</v>
      </c>
      <c r="P9" s="79">
        <v>173</v>
      </c>
      <c r="Q9" s="80">
        <v>258.22515009388172</v>
      </c>
      <c r="R9" s="77">
        <v>122.38590906069952</v>
      </c>
      <c r="S9" s="77">
        <v>4787.5205511958056</v>
      </c>
      <c r="T9" s="79">
        <v>3</v>
      </c>
      <c r="U9" s="80">
        <v>4.08261904761906</v>
      </c>
      <c r="V9" s="77">
        <v>0.9438095238095261</v>
      </c>
      <c r="W9" s="77">
        <v>53.1880952380954</v>
      </c>
      <c r="X9" s="79">
        <v>176</v>
      </c>
      <c r="Y9" s="80">
        <v>262.30776914150078</v>
      </c>
      <c r="Z9" s="77">
        <v>123.32971858450905</v>
      </c>
      <c r="AA9" s="78">
        <v>4840.7086464339009</v>
      </c>
      <c r="AC9" s="74" t="s">
        <v>35</v>
      </c>
      <c r="AD9" s="79">
        <v>158</v>
      </c>
      <c r="AE9" s="80">
        <v>236.14210000000014</v>
      </c>
      <c r="AF9" s="77">
        <v>97.870350000000002</v>
      </c>
      <c r="AG9" s="77">
        <v>3192.6279000000009</v>
      </c>
      <c r="AH9" s="79">
        <v>5</v>
      </c>
      <c r="AI9" s="80">
        <v>8.0914999999999999</v>
      </c>
      <c r="AJ9" s="77">
        <v>6.6472499999999997</v>
      </c>
      <c r="AK9" s="77">
        <v>250.55250000000001</v>
      </c>
      <c r="AL9" s="79">
        <v>163</v>
      </c>
      <c r="AM9" s="80">
        <v>244.23360000000014</v>
      </c>
      <c r="AN9" s="77">
        <v>104.5176</v>
      </c>
      <c r="AO9" s="78">
        <v>3443.1804000000006</v>
      </c>
    </row>
    <row r="10" spans="1:41">
      <c r="A10" s="74" t="s">
        <v>36</v>
      </c>
      <c r="B10" s="79">
        <v>546</v>
      </c>
      <c r="C10" s="80">
        <v>1924.9777858716066</v>
      </c>
      <c r="D10" s="77">
        <v>600.97468770368926</v>
      </c>
      <c r="E10" s="77">
        <v>28123.200880771936</v>
      </c>
      <c r="F10" s="79">
        <v>36</v>
      </c>
      <c r="G10" s="80">
        <v>124.86833333333335</v>
      </c>
      <c r="H10" s="77">
        <v>45.220000000000006</v>
      </c>
      <c r="I10" s="77">
        <v>2003.1666666666667</v>
      </c>
      <c r="J10" s="79">
        <f t="shared" si="1"/>
        <v>582</v>
      </c>
      <c r="K10" s="80">
        <f t="shared" si="2"/>
        <v>2049.8461192049399</v>
      </c>
      <c r="L10" s="77">
        <f t="shared" si="3"/>
        <v>646.19468770368928</v>
      </c>
      <c r="M10" s="78">
        <f t="shared" si="4"/>
        <v>30126.367547438604</v>
      </c>
      <c r="O10" s="74" t="s">
        <v>36</v>
      </c>
      <c r="P10" s="79">
        <v>596</v>
      </c>
      <c r="Q10" s="80">
        <v>2082.1374010181103</v>
      </c>
      <c r="R10" s="77">
        <v>658.62586897641222</v>
      </c>
      <c r="S10" s="77">
        <v>25330.71165804777</v>
      </c>
      <c r="T10" s="79">
        <v>27</v>
      </c>
      <c r="U10" s="80">
        <v>92.810112403667176</v>
      </c>
      <c r="V10" s="77">
        <v>31.597314858305928</v>
      </c>
      <c r="W10" s="77">
        <v>1174.2587982533964</v>
      </c>
      <c r="X10" s="79">
        <v>623</v>
      </c>
      <c r="Y10" s="80">
        <v>2174.9475134217787</v>
      </c>
      <c r="Z10" s="77">
        <v>690.22318383471838</v>
      </c>
      <c r="AA10" s="78">
        <v>26504.970456301169</v>
      </c>
      <c r="AC10" s="74" t="s">
        <v>36</v>
      </c>
      <c r="AD10" s="79">
        <v>597</v>
      </c>
      <c r="AE10" s="80">
        <v>2099.2192000000014</v>
      </c>
      <c r="AF10" s="77">
        <v>632.20821999999998</v>
      </c>
      <c r="AG10" s="77">
        <v>21781.140200000002</v>
      </c>
      <c r="AH10" s="79">
        <v>21</v>
      </c>
      <c r="AI10" s="80">
        <v>73.606399999999994</v>
      </c>
      <c r="AJ10" s="77">
        <v>27.216569999999997</v>
      </c>
      <c r="AK10" s="77">
        <v>1012.8276</v>
      </c>
      <c r="AL10" s="79">
        <v>618</v>
      </c>
      <c r="AM10" s="80">
        <v>2172.8256000000019</v>
      </c>
      <c r="AN10" s="77">
        <v>659.42479000000026</v>
      </c>
      <c r="AO10" s="78">
        <v>22793.967800000002</v>
      </c>
    </row>
    <row r="11" spans="1:41">
      <c r="A11" s="74" t="s">
        <v>37</v>
      </c>
      <c r="B11" s="79">
        <v>733</v>
      </c>
      <c r="C11" s="80">
        <v>5463.5959369682614</v>
      </c>
      <c r="D11" s="77">
        <v>1231.9954234037318</v>
      </c>
      <c r="E11" s="77">
        <v>50091.989129249632</v>
      </c>
      <c r="F11" s="79">
        <v>56</v>
      </c>
      <c r="G11" s="80">
        <v>414.66554043959707</v>
      </c>
      <c r="H11" s="77">
        <v>97.046371227479668</v>
      </c>
      <c r="I11" s="77">
        <v>4151.1301964734885</v>
      </c>
      <c r="J11" s="79">
        <f t="shared" si="1"/>
        <v>789</v>
      </c>
      <c r="K11" s="80">
        <f t="shared" si="2"/>
        <v>5878.2614774078584</v>
      </c>
      <c r="L11" s="77">
        <f t="shared" si="3"/>
        <v>1329.0417946312116</v>
      </c>
      <c r="M11" s="78">
        <f t="shared" si="4"/>
        <v>54243.119325723121</v>
      </c>
      <c r="O11" s="74" t="s">
        <v>37</v>
      </c>
      <c r="P11" s="79">
        <v>886</v>
      </c>
      <c r="Q11" s="80">
        <v>6569.6931436114328</v>
      </c>
      <c r="R11" s="77">
        <v>1635.2717325874266</v>
      </c>
      <c r="S11" s="77">
        <v>62644.427008458384</v>
      </c>
      <c r="T11" s="79">
        <v>41</v>
      </c>
      <c r="U11" s="80">
        <v>312.93983333333347</v>
      </c>
      <c r="V11" s="77">
        <v>80.206750000000014</v>
      </c>
      <c r="W11" s="77">
        <v>3130.4749999999999</v>
      </c>
      <c r="X11" s="79">
        <v>927</v>
      </c>
      <c r="Y11" s="80">
        <v>6882.6329769447666</v>
      </c>
      <c r="Z11" s="77">
        <v>1715.4784825874262</v>
      </c>
      <c r="AA11" s="78">
        <v>65774.90200845839</v>
      </c>
      <c r="AC11" s="74" t="s">
        <v>37</v>
      </c>
      <c r="AD11" s="79">
        <v>852</v>
      </c>
      <c r="AE11" s="80">
        <v>6291.2026000000023</v>
      </c>
      <c r="AF11" s="77">
        <v>1526.9110200000002</v>
      </c>
      <c r="AG11" s="77">
        <v>51631.262499999983</v>
      </c>
      <c r="AH11" s="79">
        <v>37</v>
      </c>
      <c r="AI11" s="80">
        <v>266.32249999999999</v>
      </c>
      <c r="AJ11" s="77">
        <v>77.599999999999994</v>
      </c>
      <c r="AK11" s="77">
        <v>2853</v>
      </c>
      <c r="AL11" s="79">
        <v>889</v>
      </c>
      <c r="AM11" s="80">
        <v>6557.5251000000035</v>
      </c>
      <c r="AN11" s="77">
        <v>1604.5110200000011</v>
      </c>
      <c r="AO11" s="78">
        <v>54484.262499999983</v>
      </c>
    </row>
    <row r="12" spans="1:41">
      <c r="A12" s="74" t="s">
        <v>38</v>
      </c>
      <c r="B12" s="79">
        <v>864</v>
      </c>
      <c r="C12" s="80">
        <v>12517.443123079565</v>
      </c>
      <c r="D12" s="77">
        <v>2142.8335182923593</v>
      </c>
      <c r="E12" s="77">
        <v>82503.057462224097</v>
      </c>
      <c r="F12" s="79">
        <v>74</v>
      </c>
      <c r="G12" s="80">
        <v>1064.367367249062</v>
      </c>
      <c r="H12" s="77">
        <v>127.46373677510604</v>
      </c>
      <c r="I12" s="77">
        <v>4960.836103253183</v>
      </c>
      <c r="J12" s="79">
        <f t="shared" si="1"/>
        <v>938</v>
      </c>
      <c r="K12" s="80">
        <f t="shared" si="2"/>
        <v>13581.810490328628</v>
      </c>
      <c r="L12" s="77">
        <f t="shared" si="3"/>
        <v>2270.2972550674654</v>
      </c>
      <c r="M12" s="78">
        <f t="shared" si="4"/>
        <v>87463.893565477279</v>
      </c>
      <c r="O12" s="74" t="s">
        <v>38</v>
      </c>
      <c r="P12" s="79">
        <v>1017</v>
      </c>
      <c r="Q12" s="80">
        <v>14432.748215514877</v>
      </c>
      <c r="R12" s="77">
        <v>2623.3774404287446</v>
      </c>
      <c r="S12" s="77">
        <v>96959.886320576712</v>
      </c>
      <c r="T12" s="79">
        <v>51</v>
      </c>
      <c r="U12" s="80">
        <v>732.57883004700602</v>
      </c>
      <c r="V12" s="77">
        <v>143.61978939257739</v>
      </c>
      <c r="W12" s="77">
        <v>5438.8230062925395</v>
      </c>
      <c r="X12" s="79">
        <v>1068</v>
      </c>
      <c r="Y12" s="80">
        <v>15165.32704556188</v>
      </c>
      <c r="Z12" s="77">
        <v>2766.997229821322</v>
      </c>
      <c r="AA12" s="78">
        <v>102398.70932686924</v>
      </c>
      <c r="AC12" s="74" t="s">
        <v>38</v>
      </c>
      <c r="AD12" s="79">
        <v>1022</v>
      </c>
      <c r="AE12" s="80">
        <v>14517.149100000017</v>
      </c>
      <c r="AF12" s="77">
        <v>2543.7250000000004</v>
      </c>
      <c r="AG12" s="77">
        <v>88037.694399999978</v>
      </c>
      <c r="AH12" s="79">
        <v>55</v>
      </c>
      <c r="AI12" s="80">
        <v>810.86579999999969</v>
      </c>
      <c r="AJ12" s="77">
        <v>179.56989999999999</v>
      </c>
      <c r="AK12" s="77">
        <v>5814.3369999999995</v>
      </c>
      <c r="AL12" s="79">
        <v>1077</v>
      </c>
      <c r="AM12" s="80">
        <v>15328.01490000002</v>
      </c>
      <c r="AN12" s="77">
        <v>2723.2948999999994</v>
      </c>
      <c r="AO12" s="78">
        <v>93852.031399999978</v>
      </c>
    </row>
    <row r="13" spans="1:41">
      <c r="A13" s="74" t="s">
        <v>39</v>
      </c>
      <c r="B13" s="79">
        <v>750</v>
      </c>
      <c r="C13" s="80">
        <v>23177.296106666025</v>
      </c>
      <c r="D13" s="77">
        <v>2470.8929387977128</v>
      </c>
      <c r="E13" s="77">
        <v>89569.761578178732</v>
      </c>
      <c r="F13" s="79">
        <v>105</v>
      </c>
      <c r="G13" s="80">
        <v>3479.5633389815243</v>
      </c>
      <c r="H13" s="77">
        <v>350.07499896492646</v>
      </c>
      <c r="I13" s="77">
        <v>11200.54096212263</v>
      </c>
      <c r="J13" s="79">
        <f t="shared" si="1"/>
        <v>855</v>
      </c>
      <c r="K13" s="80">
        <f t="shared" si="2"/>
        <v>26656.859445647548</v>
      </c>
      <c r="L13" s="77">
        <f t="shared" si="3"/>
        <v>2820.9679377626394</v>
      </c>
      <c r="M13" s="78">
        <f t="shared" si="4"/>
        <v>100770.30254030136</v>
      </c>
      <c r="O13" s="74" t="s">
        <v>39</v>
      </c>
      <c r="P13" s="79">
        <v>800</v>
      </c>
      <c r="Q13" s="80">
        <v>24755.857942830597</v>
      </c>
      <c r="R13" s="77">
        <v>2859.5762528425221</v>
      </c>
      <c r="S13" s="77">
        <v>101842.72706942171</v>
      </c>
      <c r="T13" s="79">
        <v>92</v>
      </c>
      <c r="U13" s="80">
        <v>2927.6460589758644</v>
      </c>
      <c r="V13" s="77">
        <v>340.00904070504293</v>
      </c>
      <c r="W13" s="77">
        <v>11059.56840231627</v>
      </c>
      <c r="X13" s="79">
        <v>892</v>
      </c>
      <c r="Y13" s="80">
        <v>27683.504001806457</v>
      </c>
      <c r="Z13" s="77">
        <v>3199.5852935475646</v>
      </c>
      <c r="AA13" s="78">
        <v>112902.29547173798</v>
      </c>
      <c r="AC13" s="74" t="s">
        <v>39</v>
      </c>
      <c r="AD13" s="79">
        <v>949</v>
      </c>
      <c r="AE13" s="80">
        <v>29163.118699999992</v>
      </c>
      <c r="AF13" s="77">
        <v>3315.695879999997</v>
      </c>
      <c r="AG13" s="77">
        <v>107081.9552</v>
      </c>
      <c r="AH13" s="79">
        <v>85</v>
      </c>
      <c r="AI13" s="80">
        <v>2793.7470000000008</v>
      </c>
      <c r="AJ13" s="77">
        <v>287.94565000000006</v>
      </c>
      <c r="AK13" s="77">
        <v>9443.4714999999997</v>
      </c>
      <c r="AL13" s="79">
        <v>1034</v>
      </c>
      <c r="AM13" s="80">
        <v>31956.865699999988</v>
      </c>
      <c r="AN13" s="77">
        <v>3603.6415299999962</v>
      </c>
      <c r="AO13" s="78">
        <v>116525.4267</v>
      </c>
    </row>
    <row r="14" spans="1:41">
      <c r="A14" s="74" t="s">
        <v>40</v>
      </c>
      <c r="B14" s="79">
        <v>214</v>
      </c>
      <c r="C14" s="80">
        <v>14121.86120405146</v>
      </c>
      <c r="D14" s="77">
        <v>901.33142549682452</v>
      </c>
      <c r="E14" s="77">
        <v>30130.27560836705</v>
      </c>
      <c r="F14" s="79">
        <v>80</v>
      </c>
      <c r="G14" s="80">
        <v>5708.836692965896</v>
      </c>
      <c r="H14" s="77">
        <v>335.43999999999994</v>
      </c>
      <c r="I14" s="77">
        <v>11575.433333333332</v>
      </c>
      <c r="J14" s="79">
        <f t="shared" si="1"/>
        <v>294</v>
      </c>
      <c r="K14" s="80">
        <f t="shared" si="2"/>
        <v>19830.697897017355</v>
      </c>
      <c r="L14" s="77">
        <f t="shared" si="3"/>
        <v>1236.7714254968246</v>
      </c>
      <c r="M14" s="78">
        <f t="shared" si="4"/>
        <v>41705.708941700381</v>
      </c>
      <c r="O14" s="74" t="s">
        <v>40</v>
      </c>
      <c r="P14" s="79">
        <v>201</v>
      </c>
      <c r="Q14" s="80">
        <v>13580.624426299983</v>
      </c>
      <c r="R14" s="77">
        <v>1042.8416666666669</v>
      </c>
      <c r="S14" s="77">
        <v>37672.416666666672</v>
      </c>
      <c r="T14" s="79">
        <v>64</v>
      </c>
      <c r="U14" s="80">
        <v>4665.3284173133788</v>
      </c>
      <c r="V14" s="77">
        <v>286.19667147396075</v>
      </c>
      <c r="W14" s="77">
        <v>9631.641858438581</v>
      </c>
      <c r="X14" s="79">
        <v>265</v>
      </c>
      <c r="Y14" s="80">
        <v>18245.952843613366</v>
      </c>
      <c r="Z14" s="77">
        <v>1329.0383381406275</v>
      </c>
      <c r="AA14" s="78">
        <v>47304.058525105254</v>
      </c>
      <c r="AC14" s="74" t="s">
        <v>40</v>
      </c>
      <c r="AD14" s="79">
        <v>254</v>
      </c>
      <c r="AE14" s="80">
        <v>17064.485299999997</v>
      </c>
      <c r="AF14" s="77">
        <v>1317.5462</v>
      </c>
      <c r="AG14" s="77">
        <v>41105.799699999996</v>
      </c>
      <c r="AH14" s="79">
        <v>68</v>
      </c>
      <c r="AI14" s="80">
        <v>4955.6904000000004</v>
      </c>
      <c r="AJ14" s="77">
        <v>327.74998000000011</v>
      </c>
      <c r="AK14" s="77">
        <v>11115.308999999999</v>
      </c>
      <c r="AL14" s="79">
        <v>322</v>
      </c>
      <c r="AM14" s="80">
        <v>22020.175700000007</v>
      </c>
      <c r="AN14" s="77">
        <v>1645.29618</v>
      </c>
      <c r="AO14" s="78">
        <v>52221.108699999997</v>
      </c>
    </row>
    <row r="15" spans="1:41">
      <c r="A15" s="74" t="s">
        <v>41</v>
      </c>
      <c r="B15" s="79">
        <v>95</v>
      </c>
      <c r="C15" s="80">
        <v>16382.013030135122</v>
      </c>
      <c r="D15" s="77">
        <v>622.89543931905541</v>
      </c>
      <c r="E15" s="77">
        <v>20021.351317957167</v>
      </c>
      <c r="F15" s="79">
        <v>136</v>
      </c>
      <c r="G15" s="80">
        <v>30693.998656466152</v>
      </c>
      <c r="H15" s="77">
        <v>1511.2447886954071</v>
      </c>
      <c r="I15" s="77">
        <v>51964.511416609537</v>
      </c>
      <c r="J15" s="79">
        <f t="shared" si="1"/>
        <v>231</v>
      </c>
      <c r="K15" s="80">
        <f t="shared" si="2"/>
        <v>47076.011686601276</v>
      </c>
      <c r="L15" s="77">
        <f t="shared" si="3"/>
        <v>2134.1402280144625</v>
      </c>
      <c r="M15" s="78">
        <f t="shared" si="4"/>
        <v>71985.862734566705</v>
      </c>
      <c r="O15" s="74" t="s">
        <v>41</v>
      </c>
      <c r="P15" s="79">
        <v>99</v>
      </c>
      <c r="Q15" s="80">
        <v>17881.927433436049</v>
      </c>
      <c r="R15" s="77">
        <v>593.89349750367126</v>
      </c>
      <c r="S15" s="77">
        <v>20199.454104258442</v>
      </c>
      <c r="T15" s="79">
        <v>125</v>
      </c>
      <c r="U15" s="80">
        <v>29152.734768478858</v>
      </c>
      <c r="V15" s="77">
        <v>1190.1529725092209</v>
      </c>
      <c r="W15" s="77">
        <v>42352.005809914197</v>
      </c>
      <c r="X15" s="79">
        <v>224</v>
      </c>
      <c r="Y15" s="80">
        <v>47034.662201914871</v>
      </c>
      <c r="Z15" s="77">
        <v>1784.0464700128928</v>
      </c>
      <c r="AA15" s="78">
        <v>62551.459914172643</v>
      </c>
      <c r="AC15" s="74" t="s">
        <v>41</v>
      </c>
      <c r="AD15" s="79">
        <v>117</v>
      </c>
      <c r="AE15" s="80">
        <v>21955.714100000001</v>
      </c>
      <c r="AF15" s="77">
        <v>1089.0277800000001</v>
      </c>
      <c r="AG15" s="77">
        <v>34618.290699999998</v>
      </c>
      <c r="AH15" s="79">
        <v>104</v>
      </c>
      <c r="AI15" s="80">
        <v>25168.245100000007</v>
      </c>
      <c r="AJ15" s="77">
        <v>1698.6754599999999</v>
      </c>
      <c r="AK15" s="77">
        <v>58197.679299999996</v>
      </c>
      <c r="AL15" s="79">
        <v>221</v>
      </c>
      <c r="AM15" s="80">
        <v>47123.959199999947</v>
      </c>
      <c r="AN15" s="77">
        <v>2787.7032399999994</v>
      </c>
      <c r="AO15" s="78">
        <v>92815.97</v>
      </c>
    </row>
    <row r="16" spans="1:41" ht="15.75" thickBot="1">
      <c r="A16" s="74" t="s">
        <v>42</v>
      </c>
      <c r="B16" s="79">
        <v>8</v>
      </c>
      <c r="C16" s="80">
        <v>5652.159305107637</v>
      </c>
      <c r="D16" s="77">
        <v>97.405000000000001</v>
      </c>
      <c r="E16" s="77">
        <v>3095.5</v>
      </c>
      <c r="F16" s="79">
        <v>101</v>
      </c>
      <c r="G16" s="80">
        <v>365497.26656431024</v>
      </c>
      <c r="H16" s="77">
        <v>13307.098531089785</v>
      </c>
      <c r="I16" s="77">
        <v>519561.9444516591</v>
      </c>
      <c r="J16" s="79">
        <f t="shared" si="1"/>
        <v>109</v>
      </c>
      <c r="K16" s="80">
        <f t="shared" si="2"/>
        <v>371149.4258694179</v>
      </c>
      <c r="L16" s="77">
        <f t="shared" si="3"/>
        <v>13404.503531089786</v>
      </c>
      <c r="M16" s="78">
        <f t="shared" si="4"/>
        <v>522657.4444516591</v>
      </c>
      <c r="O16" s="74" t="s">
        <v>42</v>
      </c>
      <c r="P16" s="79">
        <v>9</v>
      </c>
      <c r="Q16" s="80">
        <v>7219.2413121836544</v>
      </c>
      <c r="R16" s="77">
        <v>113.483170212766</v>
      </c>
      <c r="S16" s="77">
        <v>3930.60067375886</v>
      </c>
      <c r="T16" s="79">
        <v>88</v>
      </c>
      <c r="U16" s="80">
        <v>283868.7132095556</v>
      </c>
      <c r="V16" s="77">
        <v>8244.900530202478</v>
      </c>
      <c r="W16" s="77">
        <v>341810.0037487002</v>
      </c>
      <c r="X16" s="79">
        <v>97</v>
      </c>
      <c r="Y16" s="80">
        <v>291087.95452173927</v>
      </c>
      <c r="Z16" s="77">
        <v>8358.383700415241</v>
      </c>
      <c r="AA16" s="78">
        <v>345740.60442245903</v>
      </c>
      <c r="AC16" s="74" t="s">
        <v>42</v>
      </c>
      <c r="AD16" s="79">
        <v>8</v>
      </c>
      <c r="AE16" s="80">
        <v>5610.2083000000002</v>
      </c>
      <c r="AF16" s="77">
        <v>180.87295</v>
      </c>
      <c r="AG16" s="77">
        <v>4582.42</v>
      </c>
      <c r="AH16" s="79">
        <v>64</v>
      </c>
      <c r="AI16" s="80">
        <v>181447.70819999999</v>
      </c>
      <c r="AJ16" s="77">
        <v>8840.6012799999971</v>
      </c>
      <c r="AK16" s="77">
        <v>314787.18719999999</v>
      </c>
      <c r="AL16" s="79">
        <v>72</v>
      </c>
      <c r="AM16" s="80">
        <v>187057.91649999999</v>
      </c>
      <c r="AN16" s="77">
        <v>9021.474229999998</v>
      </c>
      <c r="AO16" s="78">
        <v>319369.60719999997</v>
      </c>
    </row>
    <row r="17" spans="1:41" ht="15.75" thickBot="1">
      <c r="A17" s="81" t="s">
        <v>3</v>
      </c>
      <c r="B17" s="82">
        <f>SUM(B7:B16)</f>
        <v>3426</v>
      </c>
      <c r="C17" s="83">
        <f t="shared" ref="C17:M17" si="5">SUM(C7:C16)</f>
        <v>79475.708072257024</v>
      </c>
      <c r="D17" s="84">
        <f t="shared" si="5"/>
        <v>8175.7179918489601</v>
      </c>
      <c r="E17" s="84">
        <f t="shared" si="5"/>
        <v>308287.17968200013</v>
      </c>
      <c r="F17" s="82">
        <f t="shared" si="5"/>
        <v>602</v>
      </c>
      <c r="G17" s="83">
        <f t="shared" si="5"/>
        <v>406999.9627238118</v>
      </c>
      <c r="H17" s="84">
        <f t="shared" si="5"/>
        <v>15782.632008151046</v>
      </c>
      <c r="I17" s="84">
        <f t="shared" si="5"/>
        <v>606235.82031799981</v>
      </c>
      <c r="J17" s="82">
        <f t="shared" si="5"/>
        <v>4028</v>
      </c>
      <c r="K17" s="83">
        <f t="shared" si="5"/>
        <v>486475.67079606885</v>
      </c>
      <c r="L17" s="84">
        <f t="shared" si="5"/>
        <v>23958.350000000006</v>
      </c>
      <c r="M17" s="85">
        <f t="shared" si="5"/>
        <v>914523</v>
      </c>
      <c r="O17" s="81" t="s">
        <v>3</v>
      </c>
      <c r="P17" s="82">
        <v>3896</v>
      </c>
      <c r="Q17" s="83">
        <v>86848.669674344652</v>
      </c>
      <c r="R17" s="84">
        <v>9696.5731213346171</v>
      </c>
      <c r="S17" s="84">
        <v>354921.0352808467</v>
      </c>
      <c r="T17" s="82">
        <v>492</v>
      </c>
      <c r="U17" s="83">
        <v>321757.03384915536</v>
      </c>
      <c r="V17" s="84">
        <v>10317.826878665393</v>
      </c>
      <c r="W17" s="84">
        <v>414659.9647191533</v>
      </c>
      <c r="X17" s="82">
        <v>4388</v>
      </c>
      <c r="Y17" s="83">
        <v>408605.70352350001</v>
      </c>
      <c r="Z17" s="84">
        <v>20014.399999999994</v>
      </c>
      <c r="AA17" s="85">
        <v>769581</v>
      </c>
      <c r="AC17" s="81" t="s">
        <v>3</v>
      </c>
      <c r="AD17" s="82">
        <v>4061</v>
      </c>
      <c r="AE17" s="83">
        <v>96997.127000000037</v>
      </c>
      <c r="AF17" s="84">
        <v>10744.345950000001</v>
      </c>
      <c r="AG17" s="84">
        <v>353149.40179999993</v>
      </c>
      <c r="AH17" s="82">
        <v>446</v>
      </c>
      <c r="AI17" s="83">
        <v>215528.00690000001</v>
      </c>
      <c r="AJ17" s="84">
        <v>11451.046089999998</v>
      </c>
      <c r="AK17" s="84">
        <v>403648.26410000003</v>
      </c>
      <c r="AL17" s="82">
        <v>4507</v>
      </c>
      <c r="AM17" s="83">
        <v>312525.13389999996</v>
      </c>
      <c r="AN17" s="84">
        <v>22195.392039999992</v>
      </c>
      <c r="AO17" s="85">
        <v>756797.66589999991</v>
      </c>
    </row>
    <row r="18" spans="1:41" ht="15.75" thickBot="1">
      <c r="A18" s="86" t="s">
        <v>188</v>
      </c>
      <c r="B18" s="87">
        <f>P17</f>
        <v>3896</v>
      </c>
      <c r="C18" s="88">
        <f t="shared" ref="C18:M18" si="6">Q17</f>
        <v>86848.669674344652</v>
      </c>
      <c r="D18" s="89">
        <f t="shared" si="6"/>
        <v>9696.5731213346171</v>
      </c>
      <c r="E18" s="89">
        <f t="shared" si="6"/>
        <v>354921.0352808467</v>
      </c>
      <c r="F18" s="87">
        <f t="shared" si="6"/>
        <v>492</v>
      </c>
      <c r="G18" s="88">
        <f t="shared" si="6"/>
        <v>321757.03384915536</v>
      </c>
      <c r="H18" s="89">
        <f t="shared" si="6"/>
        <v>10317.826878665393</v>
      </c>
      <c r="I18" s="89">
        <f t="shared" si="6"/>
        <v>414659.9647191533</v>
      </c>
      <c r="J18" s="87">
        <f t="shared" si="6"/>
        <v>4388</v>
      </c>
      <c r="K18" s="88">
        <f t="shared" si="6"/>
        <v>408605.70352350001</v>
      </c>
      <c r="L18" s="89">
        <f t="shared" si="6"/>
        <v>20014.399999999994</v>
      </c>
      <c r="M18" s="90">
        <f t="shared" si="6"/>
        <v>769581</v>
      </c>
      <c r="O18" s="86" t="s">
        <v>66</v>
      </c>
      <c r="P18" s="87">
        <v>4061</v>
      </c>
      <c r="Q18" s="88">
        <v>96997.127000000037</v>
      </c>
      <c r="R18" s="89">
        <v>10744.345950000001</v>
      </c>
      <c r="S18" s="89">
        <v>353149.40179999993</v>
      </c>
      <c r="T18" s="87">
        <v>446</v>
      </c>
      <c r="U18" s="88">
        <v>215528.00690000001</v>
      </c>
      <c r="V18" s="89">
        <v>11451.046089999998</v>
      </c>
      <c r="W18" s="89">
        <v>403648.26410000003</v>
      </c>
      <c r="X18" s="87">
        <v>4507</v>
      </c>
      <c r="Y18" s="88">
        <v>312525.13389999996</v>
      </c>
      <c r="Z18" s="89">
        <v>22195.392039999992</v>
      </c>
      <c r="AA18" s="90">
        <v>756797.66589999991</v>
      </c>
      <c r="AC18" s="93"/>
    </row>
    <row r="19" spans="1:41" ht="15.75" thickBot="1">
      <c r="A19" s="250" t="s">
        <v>45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2"/>
      <c r="O19" s="323" t="s">
        <v>67</v>
      </c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5"/>
      <c r="AC19" s="323" t="s">
        <v>67</v>
      </c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5"/>
    </row>
    <row r="20" spans="1:41">
      <c r="A20" s="74" t="s">
        <v>33</v>
      </c>
      <c r="B20" s="95">
        <f>IF(B7=0,"",B7*100/B$17)</f>
        <v>1.1675423234092235</v>
      </c>
      <c r="C20" s="96">
        <f t="shared" ref="C20:M20" si="7">IF(C7=0,"",C7*100/C$17)</f>
        <v>1.8649961219849305E-2</v>
      </c>
      <c r="D20" s="97">
        <f t="shared" si="7"/>
        <v>7.9702160029461983E-2</v>
      </c>
      <c r="E20" s="97">
        <f t="shared" si="7"/>
        <v>7.4208339931117556E-2</v>
      </c>
      <c r="F20" s="95" t="str">
        <f t="shared" si="7"/>
        <v/>
      </c>
      <c r="G20" s="96" t="str">
        <f t="shared" si="7"/>
        <v/>
      </c>
      <c r="H20" s="97" t="str">
        <f t="shared" si="7"/>
        <v/>
      </c>
      <c r="I20" s="97" t="str">
        <f t="shared" si="7"/>
        <v/>
      </c>
      <c r="J20" s="95">
        <f t="shared" si="7"/>
        <v>0.99304865938430986</v>
      </c>
      <c r="K20" s="96">
        <f t="shared" si="7"/>
        <v>3.0468509782660964E-3</v>
      </c>
      <c r="L20" s="97">
        <f t="shared" si="7"/>
        <v>2.7198132748795185E-2</v>
      </c>
      <c r="M20" s="98">
        <f t="shared" si="7"/>
        <v>2.5015751190781844E-2</v>
      </c>
      <c r="O20" s="74" t="s">
        <v>33</v>
      </c>
      <c r="P20" s="95">
        <f>P7*100/P$17</f>
        <v>0.94969199178644759</v>
      </c>
      <c r="Q20" s="96">
        <f t="shared" ref="Q20:AA30" si="8">Q7*100/Q$17</f>
        <v>1.4767675908861369E-2</v>
      </c>
      <c r="R20" s="97">
        <f t="shared" si="8"/>
        <v>0.11300994152163479</v>
      </c>
      <c r="S20" s="97">
        <f t="shared" si="8"/>
        <v>9.7929401892443771E-2</v>
      </c>
      <c r="T20" s="95">
        <f t="shared" si="8"/>
        <v>0.2032520325203252</v>
      </c>
      <c r="U20" s="96">
        <f t="shared" si="8"/>
        <v>6.2158703294661492E-5</v>
      </c>
      <c r="V20" s="97">
        <f t="shared" si="8"/>
        <v>1.9383926707817558E-3</v>
      </c>
      <c r="W20" s="97">
        <f t="shared" si="8"/>
        <v>2.4116145398249238E-3</v>
      </c>
      <c r="X20" s="95">
        <f t="shared" si="8"/>
        <v>0.86599817684594349</v>
      </c>
      <c r="Y20" s="96">
        <f t="shared" si="8"/>
        <v>3.1877993763529664E-3</v>
      </c>
      <c r="Z20" s="97">
        <f t="shared" si="8"/>
        <v>5.5750317841268333E-2</v>
      </c>
      <c r="AA20" s="98">
        <f t="shared" si="8"/>
        <v>4.6463211415172997E-2</v>
      </c>
      <c r="AC20" s="74" t="s">
        <v>33</v>
      </c>
      <c r="AD20" s="95">
        <v>0.98497906919477962</v>
      </c>
      <c r="AE20" s="96">
        <v>1.3013478223947803E-2</v>
      </c>
      <c r="AF20" s="97">
        <v>0.11857389979145261</v>
      </c>
      <c r="AG20" s="97">
        <v>8.9836057595723232E-2</v>
      </c>
      <c r="AH20" s="95">
        <v>0.67264573991031396</v>
      </c>
      <c r="AI20" s="96">
        <v>5.474926516383055E-4</v>
      </c>
      <c r="AJ20" s="97">
        <v>1.1352674592195272E-2</v>
      </c>
      <c r="AK20" s="97">
        <v>1.9199884377751247E-2</v>
      </c>
      <c r="AL20" s="95">
        <v>0.95407144441979141</v>
      </c>
      <c r="AM20" s="96">
        <v>4.4165087869113629E-3</v>
      </c>
      <c r="AN20" s="97">
        <v>6.3256328046368701E-2</v>
      </c>
      <c r="AO20" s="98">
        <v>5.2161299880668671E-2</v>
      </c>
    </row>
    <row r="21" spans="1:41">
      <c r="A21" s="74" t="s">
        <v>34</v>
      </c>
      <c r="B21" s="99">
        <f t="shared" ref="B21:M30" si="9">IF(B8=0,"",B8*100/B$17)</f>
        <v>1.4594279042615295</v>
      </c>
      <c r="C21" s="100">
        <f t="shared" si="9"/>
        <v>4.8980315867321218E-2</v>
      </c>
      <c r="D21" s="97">
        <f t="shared" si="9"/>
        <v>0.19244722372925493</v>
      </c>
      <c r="E21" s="97">
        <f t="shared" si="9"/>
        <v>0.31620434226792615</v>
      </c>
      <c r="F21" s="99">
        <f t="shared" si="9"/>
        <v>0.99667774086378735</v>
      </c>
      <c r="G21" s="100">
        <f t="shared" si="9"/>
        <v>1.2423170833100884E-3</v>
      </c>
      <c r="H21" s="97">
        <f t="shared" si="9"/>
        <v>1.8059396325879953E-2</v>
      </c>
      <c r="I21" s="97">
        <f t="shared" si="9"/>
        <v>2.40429850887811E-2</v>
      </c>
      <c r="J21" s="99">
        <f t="shared" si="9"/>
        <v>1.3902681231380338</v>
      </c>
      <c r="K21" s="100">
        <f t="shared" si="9"/>
        <v>9.0412913857727557E-3</v>
      </c>
      <c r="L21" s="97">
        <f t="shared" si="9"/>
        <v>7.7568740586282853E-2</v>
      </c>
      <c r="M21" s="98">
        <f t="shared" si="9"/>
        <v>0.12253105025152071</v>
      </c>
      <c r="O21" s="74" t="s">
        <v>34</v>
      </c>
      <c r="P21" s="99">
        <f t="shared" ref="P21:R30" si="10">P8*100/P$17</f>
        <v>2.0020533880903493</v>
      </c>
      <c r="Q21" s="100">
        <f t="shared" si="10"/>
        <v>6.377658920415101E-2</v>
      </c>
      <c r="R21" s="97">
        <f t="shared" si="10"/>
        <v>0.37291000634141719</v>
      </c>
      <c r="S21" s="97">
        <f t="shared" si="8"/>
        <v>0.33971477077070167</v>
      </c>
      <c r="T21" s="99"/>
      <c r="U21" s="100"/>
      <c r="V21" s="97"/>
      <c r="W21" s="97"/>
      <c r="X21" s="99">
        <f t="shared" si="8"/>
        <v>1.7775752051048315</v>
      </c>
      <c r="Y21" s="100">
        <f t="shared" si="8"/>
        <v>1.355564026880777E-2</v>
      </c>
      <c r="Z21" s="97">
        <f t="shared" si="8"/>
        <v>0.18066737669712349</v>
      </c>
      <c r="AA21" s="98">
        <f t="shared" si="8"/>
        <v>0.15667216074998339</v>
      </c>
      <c r="AC21" s="74" t="s">
        <v>34</v>
      </c>
      <c r="AD21" s="99">
        <v>1.5759665107116474</v>
      </c>
      <c r="AE21" s="100">
        <v>4.872814428823237E-2</v>
      </c>
      <c r="AF21" s="97">
        <v>0.25826197452251626</v>
      </c>
      <c r="AG21" s="97">
        <v>0.22680364058880878</v>
      </c>
      <c r="AH21" s="99">
        <v>0.89686098654708524</v>
      </c>
      <c r="AI21" s="100">
        <v>1.1831408997268465E-3</v>
      </c>
      <c r="AJ21" s="97">
        <v>3.2660771519084864E-2</v>
      </c>
      <c r="AK21" s="97">
        <v>2.3882178761486711E-2</v>
      </c>
      <c r="AL21" s="99">
        <v>1.5087641446638562</v>
      </c>
      <c r="AM21" s="100">
        <v>1.5939486011368131E-2</v>
      </c>
      <c r="AN21" s="97">
        <v>0.14186980767562971</v>
      </c>
      <c r="AO21" s="98">
        <v>0.11857273620589799</v>
      </c>
    </row>
    <row r="22" spans="1:41">
      <c r="A22" s="74" t="s">
        <v>35</v>
      </c>
      <c r="B22" s="99">
        <f t="shared" si="9"/>
        <v>3.6777583187390541</v>
      </c>
      <c r="C22" s="100">
        <f t="shared" si="9"/>
        <v>0.22977076042540695</v>
      </c>
      <c r="D22" s="97">
        <f t="shared" si="9"/>
        <v>1.0413690001025218</v>
      </c>
      <c r="E22" s="97">
        <f t="shared" si="9"/>
        <v>1.1510214151102582</v>
      </c>
      <c r="F22" s="99">
        <f t="shared" si="9"/>
        <v>1.3289036544850499</v>
      </c>
      <c r="G22" s="100">
        <f t="shared" si="9"/>
        <v>2.786241041426156E-3</v>
      </c>
      <c r="H22" s="97">
        <f t="shared" si="9"/>
        <v>3.9241448005217033E-2</v>
      </c>
      <c r="I22" s="97">
        <f t="shared" si="9"/>
        <v>0.11093042962179989</v>
      </c>
      <c r="J22" s="99">
        <f t="shared" si="9"/>
        <v>3.3267130089374382</v>
      </c>
      <c r="K22" s="100">
        <f t="shared" si="9"/>
        <v>3.986878490217579E-2</v>
      </c>
      <c r="L22" s="97">
        <f t="shared" si="9"/>
        <v>0.38121459130638291</v>
      </c>
      <c r="M22" s="98">
        <f t="shared" si="9"/>
        <v>0.4615467799256292</v>
      </c>
      <c r="O22" s="74" t="s">
        <v>35</v>
      </c>
      <c r="P22" s="99">
        <f t="shared" si="10"/>
        <v>4.4404517453798764</v>
      </c>
      <c r="Q22" s="100">
        <f t="shared" si="10"/>
        <v>0.29732769777838308</v>
      </c>
      <c r="R22" s="97">
        <f t="shared" si="10"/>
        <v>1.2621563054211731</v>
      </c>
      <c r="S22" s="97">
        <f t="shared" si="8"/>
        <v>1.3488973814717609</v>
      </c>
      <c r="T22" s="99">
        <f t="shared" si="8"/>
        <v>0.6097560975609756</v>
      </c>
      <c r="U22" s="100">
        <f t="shared" si="8"/>
        <v>1.268851530230433E-3</v>
      </c>
      <c r="V22" s="97">
        <f t="shared" si="8"/>
        <v>9.1473673178320229E-3</v>
      </c>
      <c r="W22" s="97">
        <f t="shared" si="8"/>
        <v>1.2826918382178367E-2</v>
      </c>
      <c r="X22" s="99">
        <f t="shared" si="8"/>
        <v>4.0109389243391069</v>
      </c>
      <c r="Y22" s="100">
        <f t="shared" si="8"/>
        <v>6.4195816866862404E-2</v>
      </c>
      <c r="Z22" s="97">
        <f t="shared" si="8"/>
        <v>0.61620492537627447</v>
      </c>
      <c r="AA22" s="98">
        <f t="shared" si="8"/>
        <v>0.62900573772402135</v>
      </c>
      <c r="AC22" s="74" t="s">
        <v>35</v>
      </c>
      <c r="AD22" s="99">
        <v>3.8906673233193794</v>
      </c>
      <c r="AE22" s="100">
        <v>0.24345267463437351</v>
      </c>
      <c r="AF22" s="97">
        <v>0.91090095623735934</v>
      </c>
      <c r="AG22" s="97">
        <v>0.904044544243088</v>
      </c>
      <c r="AH22" s="99">
        <v>1.1210762331838564</v>
      </c>
      <c r="AI22" s="100">
        <v>3.7542684667214816E-3</v>
      </c>
      <c r="AJ22" s="97">
        <v>5.8049281679207705E-2</v>
      </c>
      <c r="AK22" s="97">
        <v>6.2071987491051861E-2</v>
      </c>
      <c r="AL22" s="99">
        <v>3.6165964055913022</v>
      </c>
      <c r="AM22" s="100">
        <v>7.8148466637614059E-2</v>
      </c>
      <c r="AN22" s="97">
        <v>0.47089774225046777</v>
      </c>
      <c r="AO22" s="98">
        <v>0.45496710087038877</v>
      </c>
    </row>
    <row r="23" spans="1:41">
      <c r="A23" s="74" t="s">
        <v>36</v>
      </c>
      <c r="B23" s="99">
        <f t="shared" si="9"/>
        <v>15.936952714535902</v>
      </c>
      <c r="C23" s="100">
        <f t="shared" si="9"/>
        <v>2.4220957982802398</v>
      </c>
      <c r="D23" s="97">
        <f t="shared" si="9"/>
        <v>7.3507267288677269</v>
      </c>
      <c r="E23" s="97">
        <f t="shared" si="9"/>
        <v>9.1224036334502028</v>
      </c>
      <c r="F23" s="99">
        <f t="shared" si="9"/>
        <v>5.9800664451827243</v>
      </c>
      <c r="G23" s="100">
        <f t="shared" si="9"/>
        <v>3.0680182990107153E-2</v>
      </c>
      <c r="H23" s="97">
        <f t="shared" si="9"/>
        <v>0.28651748312097652</v>
      </c>
      <c r="I23" s="97">
        <f t="shared" si="9"/>
        <v>0.33042697239762403</v>
      </c>
      <c r="J23" s="99">
        <f t="shared" si="9"/>
        <v>14.448857994041708</v>
      </c>
      <c r="K23" s="100">
        <f t="shared" si="9"/>
        <v>0.4213666257658007</v>
      </c>
      <c r="L23" s="97">
        <f t="shared" si="9"/>
        <v>2.6971585593485741</v>
      </c>
      <c r="M23" s="98">
        <f t="shared" si="9"/>
        <v>3.2942164983755036</v>
      </c>
      <c r="O23" s="74" t="s">
        <v>36</v>
      </c>
      <c r="P23" s="99">
        <f t="shared" si="10"/>
        <v>15.297741273100616</v>
      </c>
      <c r="Q23" s="100">
        <f t="shared" si="10"/>
        <v>2.397431542504306</v>
      </c>
      <c r="R23" s="97">
        <f t="shared" si="10"/>
        <v>6.7923570599110814</v>
      </c>
      <c r="S23" s="97">
        <f t="shared" si="8"/>
        <v>7.1369992590052433</v>
      </c>
      <c r="T23" s="99">
        <f t="shared" si="8"/>
        <v>5.4878048780487809</v>
      </c>
      <c r="U23" s="100">
        <f t="shared" si="8"/>
        <v>2.8844781198218646E-2</v>
      </c>
      <c r="V23" s="97">
        <f t="shared" si="8"/>
        <v>0.30624001768861842</v>
      </c>
      <c r="W23" s="97">
        <f t="shared" si="8"/>
        <v>0.28318595913852324</v>
      </c>
      <c r="X23" s="99">
        <f t="shared" si="8"/>
        <v>14.19781221513218</v>
      </c>
      <c r="Y23" s="100">
        <f t="shared" si="8"/>
        <v>0.53228515771236451</v>
      </c>
      <c r="Z23" s="97">
        <f t="shared" si="8"/>
        <v>3.4486329034830852</v>
      </c>
      <c r="AA23" s="98">
        <f t="shared" si="8"/>
        <v>3.44407807057362</v>
      </c>
      <c r="AC23" s="74" t="s">
        <v>36</v>
      </c>
      <c r="AD23" s="99">
        <v>14.700812607732086</v>
      </c>
      <c r="AE23" s="100">
        <v>2.1642076058603266</v>
      </c>
      <c r="AF23" s="97">
        <v>5.8841014887462739</v>
      </c>
      <c r="AG23" s="97">
        <v>6.1676842970656853</v>
      </c>
      <c r="AH23" s="99">
        <v>4.7085201793721971</v>
      </c>
      <c r="AI23" s="100">
        <v>3.4151663655550647E-2</v>
      </c>
      <c r="AJ23" s="97">
        <v>0.23767758671208006</v>
      </c>
      <c r="AK23" s="97">
        <v>0.25091835889800373</v>
      </c>
      <c r="AL23" s="99">
        <v>13.712003550033282</v>
      </c>
      <c r="AM23" s="100">
        <v>0.69524827423808111</v>
      </c>
      <c r="AN23" s="97">
        <v>2.9709986145394551</v>
      </c>
      <c r="AO23" s="98">
        <v>3.0118972120365792</v>
      </c>
    </row>
    <row r="24" spans="1:41">
      <c r="A24" s="74" t="s">
        <v>37</v>
      </c>
      <c r="B24" s="99">
        <f t="shared" si="9"/>
        <v>21.395213076474022</v>
      </c>
      <c r="C24" s="100">
        <f t="shared" si="9"/>
        <v>6.8745482984573316</v>
      </c>
      <c r="D24" s="97">
        <f t="shared" si="9"/>
        <v>15.068956936039239</v>
      </c>
      <c r="E24" s="97">
        <f t="shared" si="9"/>
        <v>16.248482723452785</v>
      </c>
      <c r="F24" s="99">
        <f t="shared" si="9"/>
        <v>9.3023255813953494</v>
      </c>
      <c r="G24" s="100">
        <f t="shared" si="9"/>
        <v>0.10188343450070218</v>
      </c>
      <c r="H24" s="97">
        <f t="shared" si="9"/>
        <v>0.6148934548899031</v>
      </c>
      <c r="I24" s="97">
        <f t="shared" si="9"/>
        <v>0.68473852209788943</v>
      </c>
      <c r="J24" s="99">
        <f t="shared" si="9"/>
        <v>19.587884806355511</v>
      </c>
      <c r="K24" s="100">
        <f t="shared" si="9"/>
        <v>1.2083361677242093</v>
      </c>
      <c r="L24" s="97">
        <f t="shared" si="9"/>
        <v>5.5473010229469528</v>
      </c>
      <c r="M24" s="98">
        <f t="shared" si="9"/>
        <v>5.9313018180759931</v>
      </c>
      <c r="O24" s="74" t="s">
        <v>37</v>
      </c>
      <c r="P24" s="99">
        <f t="shared" si="10"/>
        <v>22.741273100616016</v>
      </c>
      <c r="Q24" s="100">
        <f t="shared" si="10"/>
        <v>7.5645293914641725</v>
      </c>
      <c r="R24" s="97">
        <f t="shared" si="10"/>
        <v>16.864429444557739</v>
      </c>
      <c r="S24" s="97">
        <f t="shared" si="8"/>
        <v>17.650243513712354</v>
      </c>
      <c r="T24" s="99">
        <f t="shared" si="8"/>
        <v>8.3333333333333339</v>
      </c>
      <c r="U24" s="100">
        <f t="shared" si="8"/>
        <v>9.7259671246237453E-2</v>
      </c>
      <c r="V24" s="97">
        <f t="shared" si="8"/>
        <v>0.77736088173612305</v>
      </c>
      <c r="W24" s="97">
        <f t="shared" si="8"/>
        <v>0.75494990265584283</v>
      </c>
      <c r="X24" s="99">
        <f t="shared" si="8"/>
        <v>21.125797629899726</v>
      </c>
      <c r="Y24" s="100">
        <f t="shared" si="8"/>
        <v>1.6844192133380067</v>
      </c>
      <c r="Z24" s="97">
        <f t="shared" si="8"/>
        <v>8.5712211337208544</v>
      </c>
      <c r="AA24" s="98">
        <f t="shared" si="8"/>
        <v>8.5468458821694391</v>
      </c>
      <c r="AC24" s="74" t="s">
        <v>37</v>
      </c>
      <c r="AD24" s="99">
        <v>20.980054173848806</v>
      </c>
      <c r="AE24" s="100">
        <v>6.4859679812990754</v>
      </c>
      <c r="AF24" s="97">
        <v>14.211297989711509</v>
      </c>
      <c r="AG24" s="97">
        <v>14.620232184122587</v>
      </c>
      <c r="AH24" s="99">
        <v>8.2959641255605376</v>
      </c>
      <c r="AI24" s="100">
        <v>0.12356746755588356</v>
      </c>
      <c r="AJ24" s="97">
        <v>0.67766734488796387</v>
      </c>
      <c r="AK24" s="97">
        <v>0.70680348554482975</v>
      </c>
      <c r="AL24" s="99">
        <v>19.724872420678945</v>
      </c>
      <c r="AM24" s="100">
        <v>2.0982392738045332</v>
      </c>
      <c r="AN24" s="97">
        <v>7.2290276157699331</v>
      </c>
      <c r="AO24" s="98">
        <v>7.1993169317199381</v>
      </c>
    </row>
    <row r="25" spans="1:41">
      <c r="A25" s="74" t="s">
        <v>38</v>
      </c>
      <c r="B25" s="99">
        <f t="shared" si="9"/>
        <v>25.218914185639228</v>
      </c>
      <c r="C25" s="100">
        <f t="shared" si="9"/>
        <v>15.750024034638443</v>
      </c>
      <c r="D25" s="97">
        <f t="shared" si="9"/>
        <v>26.209728863308701</v>
      </c>
      <c r="E25" s="97">
        <f t="shared" si="9"/>
        <v>26.761754266695888</v>
      </c>
      <c r="F25" s="99">
        <f t="shared" si="9"/>
        <v>12.29235880398671</v>
      </c>
      <c r="G25" s="100">
        <f t="shared" si="9"/>
        <v>0.26151534760000372</v>
      </c>
      <c r="H25" s="97">
        <f t="shared" si="9"/>
        <v>0.80762027974343287</v>
      </c>
      <c r="I25" s="97">
        <f t="shared" si="9"/>
        <v>0.81830138322261892</v>
      </c>
      <c r="J25" s="99">
        <f t="shared" si="9"/>
        <v>23.286991062562066</v>
      </c>
      <c r="K25" s="100">
        <f t="shared" si="9"/>
        <v>2.7918786705413963</v>
      </c>
      <c r="L25" s="97">
        <f t="shared" si="9"/>
        <v>9.4760167334873433</v>
      </c>
      <c r="M25" s="98">
        <f t="shared" si="9"/>
        <v>9.5638812326729106</v>
      </c>
      <c r="O25" s="74" t="s">
        <v>38</v>
      </c>
      <c r="P25" s="99">
        <f t="shared" si="10"/>
        <v>26.103696098562629</v>
      </c>
      <c r="Q25" s="100">
        <f t="shared" si="10"/>
        <v>16.618272069835001</v>
      </c>
      <c r="R25" s="97">
        <f t="shared" si="10"/>
        <v>27.054686306203696</v>
      </c>
      <c r="S25" s="97">
        <f t="shared" si="8"/>
        <v>27.318720696239652</v>
      </c>
      <c r="T25" s="99">
        <f t="shared" si="8"/>
        <v>10.365853658536585</v>
      </c>
      <c r="U25" s="100">
        <f t="shared" si="8"/>
        <v>0.22768075068421045</v>
      </c>
      <c r="V25" s="97">
        <f t="shared" si="8"/>
        <v>1.391957735688957</v>
      </c>
      <c r="W25" s="97">
        <f t="shared" si="8"/>
        <v>1.3116344641509392</v>
      </c>
      <c r="X25" s="99">
        <f t="shared" si="8"/>
        <v>24.339106654512307</v>
      </c>
      <c r="Y25" s="100">
        <f t="shared" si="8"/>
        <v>3.7114819775612071</v>
      </c>
      <c r="Z25" s="97">
        <f t="shared" si="8"/>
        <v>13.825032125975913</v>
      </c>
      <c r="AA25" s="98">
        <f t="shared" si="8"/>
        <v>13.305774093548211</v>
      </c>
      <c r="AC25" s="74" t="s">
        <v>38</v>
      </c>
      <c r="AD25" s="99">
        <v>25.16621521792662</v>
      </c>
      <c r="AE25" s="100">
        <v>14.966576381174685</v>
      </c>
      <c r="AF25" s="97">
        <v>23.675010203855173</v>
      </c>
      <c r="AG25" s="97">
        <v>24.929305826732961</v>
      </c>
      <c r="AH25" s="99">
        <v>12.331838565022421</v>
      </c>
      <c r="AI25" s="100">
        <v>0.37622293810577601</v>
      </c>
      <c r="AJ25" s="97">
        <v>1.5681528009638812</v>
      </c>
      <c r="AK25" s="97">
        <v>1.440446427526207</v>
      </c>
      <c r="AL25" s="99">
        <v>23.896161526514312</v>
      </c>
      <c r="AM25" s="100">
        <v>4.9045703008656556</v>
      </c>
      <c r="AN25" s="97">
        <v>12.269640901553547</v>
      </c>
      <c r="AO25" s="98">
        <v>12.401205187173659</v>
      </c>
    </row>
    <row r="26" spans="1:41">
      <c r="A26" s="74" t="s">
        <v>39</v>
      </c>
      <c r="B26" s="99">
        <f t="shared" si="9"/>
        <v>21.891418563922944</v>
      </c>
      <c r="C26" s="100">
        <f t="shared" si="9"/>
        <v>29.162742514472338</v>
      </c>
      <c r="D26" s="97">
        <f t="shared" si="9"/>
        <v>30.222335717317396</v>
      </c>
      <c r="E26" s="97">
        <f t="shared" si="9"/>
        <v>29.054001425090213</v>
      </c>
      <c r="F26" s="99">
        <f t="shared" si="9"/>
        <v>17.441860465116278</v>
      </c>
      <c r="G26" s="100">
        <f t="shared" si="9"/>
        <v>0.85492964561835583</v>
      </c>
      <c r="H26" s="97">
        <f t="shared" si="9"/>
        <v>2.2181027776870672</v>
      </c>
      <c r="I26" s="97">
        <f t="shared" si="9"/>
        <v>1.8475551240517936</v>
      </c>
      <c r="J26" s="99">
        <f t="shared" si="9"/>
        <v>21.226415094339622</v>
      </c>
      <c r="K26" s="100">
        <f t="shared" si="9"/>
        <v>5.4795873762867231</v>
      </c>
      <c r="L26" s="97">
        <f t="shared" si="9"/>
        <v>11.774466679728107</v>
      </c>
      <c r="M26" s="98">
        <f t="shared" si="9"/>
        <v>11.018892093506819</v>
      </c>
      <c r="O26" s="74" t="s">
        <v>39</v>
      </c>
      <c r="P26" s="99">
        <f t="shared" si="10"/>
        <v>20.533880903490761</v>
      </c>
      <c r="Q26" s="100">
        <f t="shared" si="10"/>
        <v>28.504590842504921</v>
      </c>
      <c r="R26" s="97">
        <f t="shared" si="10"/>
        <v>29.490586179882648</v>
      </c>
      <c r="S26" s="97">
        <f t="shared" si="8"/>
        <v>28.694474811512432</v>
      </c>
      <c r="T26" s="99">
        <f t="shared" si="8"/>
        <v>18.699186991869919</v>
      </c>
      <c r="U26" s="100">
        <f t="shared" si="8"/>
        <v>0.90989341365832888</v>
      </c>
      <c r="V26" s="97">
        <f t="shared" si="8"/>
        <v>3.2953551625109547</v>
      </c>
      <c r="W26" s="97">
        <f t="shared" si="8"/>
        <v>2.667141596321422</v>
      </c>
      <c r="X26" s="99">
        <f t="shared" si="8"/>
        <v>20.328167730173199</v>
      </c>
      <c r="Y26" s="100">
        <f t="shared" si="8"/>
        <v>6.7751144350373229</v>
      </c>
      <c r="Z26" s="97">
        <f t="shared" si="8"/>
        <v>15.986416248039239</v>
      </c>
      <c r="AA26" s="98">
        <f t="shared" si="8"/>
        <v>14.670618878550533</v>
      </c>
      <c r="AC26" s="74" t="s">
        <v>39</v>
      </c>
      <c r="AD26" s="99">
        <v>23.368628416646146</v>
      </c>
      <c r="AE26" s="100">
        <v>30.065961335122825</v>
      </c>
      <c r="AF26" s="97">
        <v>30.859913627408812</v>
      </c>
      <c r="AG26" s="97">
        <v>30.321998183829294</v>
      </c>
      <c r="AH26" s="99">
        <v>19.058295964125559</v>
      </c>
      <c r="AI26" s="100">
        <v>1.2962338585055604</v>
      </c>
      <c r="AJ26" s="97">
        <v>2.5145794343755026</v>
      </c>
      <c r="AK26" s="97">
        <v>2.339529818381795</v>
      </c>
      <c r="AL26" s="99">
        <v>22.94209008209452</v>
      </c>
      <c r="AM26" s="100">
        <v>10.22537461266247</v>
      </c>
      <c r="AN26" s="97">
        <v>16.235989540106353</v>
      </c>
      <c r="AO26" s="98">
        <v>15.397170465823978</v>
      </c>
    </row>
    <row r="27" spans="1:41">
      <c r="A27" s="74" t="s">
        <v>40</v>
      </c>
      <c r="B27" s="99">
        <f t="shared" si="9"/>
        <v>6.2463514302393461</v>
      </c>
      <c r="C27" s="100">
        <f t="shared" si="9"/>
        <v>17.768776833308952</v>
      </c>
      <c r="D27" s="97">
        <f t="shared" si="9"/>
        <v>11.024492605975833</v>
      </c>
      <c r="E27" s="97">
        <f t="shared" si="9"/>
        <v>9.7734442409984705</v>
      </c>
      <c r="F27" s="99">
        <f t="shared" si="9"/>
        <v>13.289036544850498</v>
      </c>
      <c r="G27" s="100">
        <f t="shared" si="9"/>
        <v>1.4026627065909303</v>
      </c>
      <c r="H27" s="97">
        <f t="shared" si="9"/>
        <v>2.1253742710769643</v>
      </c>
      <c r="I27" s="97">
        <f t="shared" si="9"/>
        <v>1.9093944873236723</v>
      </c>
      <c r="J27" s="99">
        <f t="shared" si="9"/>
        <v>7.2989076464746772</v>
      </c>
      <c r="K27" s="100">
        <f t="shared" si="9"/>
        <v>4.076400750846676</v>
      </c>
      <c r="L27" s="97">
        <f t="shared" si="9"/>
        <v>5.1621727936056709</v>
      </c>
      <c r="M27" s="98">
        <f t="shared" si="9"/>
        <v>4.5603783548035839</v>
      </c>
      <c r="O27" s="74" t="s">
        <v>40</v>
      </c>
      <c r="P27" s="99">
        <f t="shared" si="10"/>
        <v>5.1591375770020536</v>
      </c>
      <c r="Q27" s="100">
        <f t="shared" si="10"/>
        <v>15.637112781603998</v>
      </c>
      <c r="R27" s="97">
        <f t="shared" si="10"/>
        <v>10.754744522806551</v>
      </c>
      <c r="S27" s="97">
        <f t="shared" si="8"/>
        <v>10.61430935950492</v>
      </c>
      <c r="T27" s="99">
        <f t="shared" si="8"/>
        <v>13.008130081300813</v>
      </c>
      <c r="U27" s="100">
        <f t="shared" si="8"/>
        <v>1.4499538243196748</v>
      </c>
      <c r="V27" s="97">
        <f t="shared" si="8"/>
        <v>2.7738076519362975</v>
      </c>
      <c r="W27" s="97">
        <f t="shared" si="8"/>
        <v>2.322780754819683</v>
      </c>
      <c r="X27" s="99">
        <f t="shared" si="8"/>
        <v>6.0391978122151322</v>
      </c>
      <c r="Y27" s="100">
        <f t="shared" si="8"/>
        <v>4.4654180512592854</v>
      </c>
      <c r="Z27" s="97">
        <f t="shared" si="8"/>
        <v>6.6404105950746866</v>
      </c>
      <c r="AA27" s="98">
        <f t="shared" si="8"/>
        <v>6.146729002548823</v>
      </c>
      <c r="AC27" s="74" t="s">
        <v>40</v>
      </c>
      <c r="AD27" s="99">
        <v>6.2546170893868505</v>
      </c>
      <c r="AE27" s="100">
        <v>17.592773959170966</v>
      </c>
      <c r="AF27" s="97">
        <v>12.262693384328339</v>
      </c>
      <c r="AG27" s="97">
        <v>11.639776109058669</v>
      </c>
      <c r="AH27" s="99">
        <v>15.246636771300448</v>
      </c>
      <c r="AI27" s="100">
        <v>2.2993254896563515</v>
      </c>
      <c r="AJ27" s="97">
        <v>2.8621837465680851</v>
      </c>
      <c r="AK27" s="97">
        <v>2.753711582231972</v>
      </c>
      <c r="AL27" s="99">
        <v>7.1444419791435543</v>
      </c>
      <c r="AM27" s="100">
        <v>7.0458895338145506</v>
      </c>
      <c r="AN27" s="97">
        <v>7.4127826939703869</v>
      </c>
      <c r="AO27" s="98">
        <v>6.9002734882774179</v>
      </c>
    </row>
    <row r="28" spans="1:41">
      <c r="A28" s="74" t="s">
        <v>41</v>
      </c>
      <c r="B28" s="99">
        <f t="shared" si="9"/>
        <v>2.7729130180969062</v>
      </c>
      <c r="C28" s="100">
        <f t="shared" si="9"/>
        <v>20.612604061660033</v>
      </c>
      <c r="D28" s="97">
        <f t="shared" si="9"/>
        <v>7.6188469311205536</v>
      </c>
      <c r="E28" s="97">
        <f t="shared" si="9"/>
        <v>6.4943833663823769</v>
      </c>
      <c r="F28" s="99">
        <f t="shared" si="9"/>
        <v>22.591362126245848</v>
      </c>
      <c r="G28" s="100">
        <f t="shared" si="9"/>
        <v>7.5415237021274493</v>
      </c>
      <c r="H28" s="97">
        <f t="shared" si="9"/>
        <v>9.575366060077398</v>
      </c>
      <c r="I28" s="97">
        <f t="shared" si="9"/>
        <v>8.5716662848050866</v>
      </c>
      <c r="J28" s="99">
        <f t="shared" si="9"/>
        <v>5.7348560079443889</v>
      </c>
      <c r="K28" s="100">
        <f t="shared" si="9"/>
        <v>9.6769508759946987</v>
      </c>
      <c r="L28" s="97">
        <f t="shared" si="9"/>
        <v>8.9077095376537283</v>
      </c>
      <c r="M28" s="98">
        <f t="shared" si="9"/>
        <v>7.8714108594936052</v>
      </c>
      <c r="O28" s="74" t="s">
        <v>41</v>
      </c>
      <c r="P28" s="99">
        <f t="shared" si="10"/>
        <v>2.5410677618069815</v>
      </c>
      <c r="Q28" s="100">
        <f t="shared" si="10"/>
        <v>20.589753994491435</v>
      </c>
      <c r="R28" s="97">
        <f t="shared" si="10"/>
        <v>6.124777177175857</v>
      </c>
      <c r="S28" s="97">
        <f t="shared" si="8"/>
        <v>5.6912530102011969</v>
      </c>
      <c r="T28" s="99">
        <f t="shared" si="8"/>
        <v>25.40650406504065</v>
      </c>
      <c r="U28" s="100">
        <f t="shared" si="8"/>
        <v>9.0604809535091952</v>
      </c>
      <c r="V28" s="97">
        <f t="shared" si="8"/>
        <v>11.534918995104974</v>
      </c>
      <c r="W28" s="97">
        <f t="shared" si="8"/>
        <v>10.213671300193873</v>
      </c>
      <c r="X28" s="99">
        <f t="shared" si="8"/>
        <v>5.104831358249772</v>
      </c>
      <c r="Y28" s="100">
        <f t="shared" si="8"/>
        <v>11.511014603155138</v>
      </c>
      <c r="Z28" s="97">
        <f t="shared" si="8"/>
        <v>8.9138144036938058</v>
      </c>
      <c r="AA28" s="98">
        <f t="shared" si="8"/>
        <v>8.1279891153982025</v>
      </c>
      <c r="AC28" s="74" t="s">
        <v>41</v>
      </c>
      <c r="AD28" s="99">
        <v>2.8810637773947305</v>
      </c>
      <c r="AE28" s="100">
        <v>22.635427232808652</v>
      </c>
      <c r="AF28" s="97">
        <v>10.135821994823241</v>
      </c>
      <c r="AG28" s="97">
        <v>9.8027323630029741</v>
      </c>
      <c r="AH28" s="99">
        <v>23.318385650224215</v>
      </c>
      <c r="AI28" s="100">
        <v>11.677482412611688</v>
      </c>
      <c r="AJ28" s="97">
        <v>14.834238257790474</v>
      </c>
      <c r="AK28" s="97">
        <v>14.417918885334801</v>
      </c>
      <c r="AL28" s="99">
        <v>4.9034834701575329</v>
      </c>
      <c r="AM28" s="100">
        <v>15.078454206847377</v>
      </c>
      <c r="AN28" s="97">
        <v>12.559828792282962</v>
      </c>
      <c r="AO28" s="98">
        <v>12.264304474250892</v>
      </c>
    </row>
    <row r="29" spans="1:41" ht="15.75" thickBot="1">
      <c r="A29" s="74" t="s">
        <v>42</v>
      </c>
      <c r="B29" s="99">
        <f t="shared" si="9"/>
        <v>0.23350846468184472</v>
      </c>
      <c r="C29" s="100">
        <f t="shared" si="9"/>
        <v>7.1118074216700986</v>
      </c>
      <c r="D29" s="97">
        <f t="shared" si="9"/>
        <v>1.1913938335093137</v>
      </c>
      <c r="E29" s="97">
        <f t="shared" si="9"/>
        <v>1.0040962466207726</v>
      </c>
      <c r="F29" s="99">
        <f t="shared" si="9"/>
        <v>16.777408637873755</v>
      </c>
      <c r="G29" s="100">
        <f t="shared" si="9"/>
        <v>89.802776422447721</v>
      </c>
      <c r="H29" s="97">
        <f t="shared" si="9"/>
        <v>84.31482482907316</v>
      </c>
      <c r="I29" s="97">
        <f t="shared" si="9"/>
        <v>85.702943811390739</v>
      </c>
      <c r="J29" s="99">
        <f t="shared" si="9"/>
        <v>2.7060575968222444</v>
      </c>
      <c r="K29" s="100">
        <f t="shared" si="9"/>
        <v>76.293522605574282</v>
      </c>
      <c r="L29" s="97">
        <f t="shared" si="9"/>
        <v>55.949193208588163</v>
      </c>
      <c r="M29" s="98">
        <f t="shared" si="9"/>
        <v>57.150825561703655</v>
      </c>
      <c r="O29" s="74" t="s">
        <v>42</v>
      </c>
      <c r="P29" s="99">
        <f t="shared" si="10"/>
        <v>0.23100616016427106</v>
      </c>
      <c r="Q29" s="100">
        <f t="shared" si="10"/>
        <v>8.3124374147048545</v>
      </c>
      <c r="R29" s="97">
        <f t="shared" si="10"/>
        <v>1.1703430561780408</v>
      </c>
      <c r="S29" s="97">
        <f t="shared" si="8"/>
        <v>1.1074577956892866</v>
      </c>
      <c r="T29" s="99">
        <f t="shared" si="8"/>
        <v>17.886178861788618</v>
      </c>
      <c r="U29" s="100">
        <f t="shared" si="8"/>
        <v>88.224555595150605</v>
      </c>
      <c r="V29" s="97">
        <f t="shared" si="8"/>
        <v>79.909273795345484</v>
      </c>
      <c r="W29" s="97">
        <f t="shared" si="8"/>
        <v>82.431397489797703</v>
      </c>
      <c r="X29" s="99">
        <f t="shared" si="8"/>
        <v>2.2105742935278032</v>
      </c>
      <c r="Y29" s="100">
        <f t="shared" si="8"/>
        <v>71.239327305424652</v>
      </c>
      <c r="Z29" s="97">
        <f t="shared" si="8"/>
        <v>41.761849970097742</v>
      </c>
      <c r="AA29" s="98">
        <f t="shared" si="8"/>
        <v>44.925823847321986</v>
      </c>
      <c r="AC29" s="74" t="s">
        <v>42</v>
      </c>
      <c r="AD29" s="99">
        <v>0.19699581383895592</v>
      </c>
      <c r="AE29" s="100">
        <v>5.7838912074168949</v>
      </c>
      <c r="AF29" s="97">
        <v>1.6834244805752927</v>
      </c>
      <c r="AG29" s="97">
        <v>1.2975867937602155</v>
      </c>
      <c r="AH29" s="99">
        <v>14.349775784753364</v>
      </c>
      <c r="AI29" s="100">
        <v>84.187531267891103</v>
      </c>
      <c r="AJ29" s="97">
        <v>77.203438100911512</v>
      </c>
      <c r="AK29" s="97">
        <v>77.985517391452092</v>
      </c>
      <c r="AL29" s="99">
        <v>1.5975149767029067</v>
      </c>
      <c r="AM29" s="100">
        <v>59.853719336331437</v>
      </c>
      <c r="AN29" s="97">
        <v>40.645707963804917</v>
      </c>
      <c r="AO29" s="98">
        <v>42.20013110376059</v>
      </c>
    </row>
    <row r="30" spans="1:41" ht="15.75" thickBot="1">
      <c r="A30" s="81" t="s">
        <v>3</v>
      </c>
      <c r="B30" s="101">
        <f t="shared" si="9"/>
        <v>100</v>
      </c>
      <c r="C30" s="102">
        <f t="shared" si="9"/>
        <v>100</v>
      </c>
      <c r="D30" s="103">
        <f t="shared" si="9"/>
        <v>100</v>
      </c>
      <c r="E30" s="103">
        <f t="shared" si="9"/>
        <v>100</v>
      </c>
      <c r="F30" s="101">
        <f t="shared" si="9"/>
        <v>100</v>
      </c>
      <c r="G30" s="102">
        <f t="shared" si="9"/>
        <v>100</v>
      </c>
      <c r="H30" s="103">
        <f t="shared" si="9"/>
        <v>100</v>
      </c>
      <c r="I30" s="103">
        <f t="shared" si="9"/>
        <v>100</v>
      </c>
      <c r="J30" s="101">
        <f t="shared" si="9"/>
        <v>100</v>
      </c>
      <c r="K30" s="102">
        <f t="shared" si="9"/>
        <v>100</v>
      </c>
      <c r="L30" s="103">
        <f t="shared" si="9"/>
        <v>100</v>
      </c>
      <c r="M30" s="104">
        <f t="shared" si="9"/>
        <v>100</v>
      </c>
      <c r="O30" s="81" t="s">
        <v>3</v>
      </c>
      <c r="P30" s="101">
        <f t="shared" si="10"/>
        <v>100</v>
      </c>
      <c r="Q30" s="102">
        <f t="shared" si="10"/>
        <v>100.00000000000001</v>
      </c>
      <c r="R30" s="103">
        <f t="shared" si="10"/>
        <v>100</v>
      </c>
      <c r="S30" s="103">
        <f t="shared" si="8"/>
        <v>100.00000000000001</v>
      </c>
      <c r="T30" s="101">
        <f t="shared" si="8"/>
        <v>100</v>
      </c>
      <c r="U30" s="102">
        <f t="shared" si="8"/>
        <v>100</v>
      </c>
      <c r="V30" s="103">
        <f t="shared" si="8"/>
        <v>100</v>
      </c>
      <c r="W30" s="103">
        <f t="shared" si="8"/>
        <v>99.999999999999986</v>
      </c>
      <c r="X30" s="101">
        <f t="shared" si="8"/>
        <v>100</v>
      </c>
      <c r="Y30" s="102">
        <f t="shared" si="8"/>
        <v>100.00000000000001</v>
      </c>
      <c r="Z30" s="103">
        <f t="shared" si="8"/>
        <v>100</v>
      </c>
      <c r="AA30" s="104">
        <f t="shared" si="8"/>
        <v>100</v>
      </c>
      <c r="AC30" s="81" t="s">
        <v>3</v>
      </c>
      <c r="AD30" s="101">
        <v>100</v>
      </c>
      <c r="AE30" s="102">
        <v>99.999999999999986</v>
      </c>
      <c r="AF30" s="103">
        <v>99.999999999999986</v>
      </c>
      <c r="AG30" s="103">
        <v>100</v>
      </c>
      <c r="AH30" s="101">
        <v>100</v>
      </c>
      <c r="AI30" s="102">
        <v>100</v>
      </c>
      <c r="AJ30" s="103">
        <v>99.999999999999986</v>
      </c>
      <c r="AK30" s="103">
        <v>100</v>
      </c>
      <c r="AL30" s="101">
        <v>100</v>
      </c>
      <c r="AM30" s="102">
        <v>100</v>
      </c>
      <c r="AN30" s="103">
        <v>99.999999999999986</v>
      </c>
      <c r="AO30" s="104">
        <v>100</v>
      </c>
    </row>
    <row r="31" spans="1:41" ht="15.75" thickBot="1">
      <c r="A31" s="250" t="s">
        <v>46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2"/>
      <c r="O31" s="323" t="s">
        <v>46</v>
      </c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5"/>
      <c r="AC31" s="323" t="s">
        <v>46</v>
      </c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5"/>
    </row>
    <row r="32" spans="1:41">
      <c r="A32" s="74" t="s">
        <v>33</v>
      </c>
      <c r="B32" s="95">
        <f>IF(B7=0,"",B7*100/$J7)</f>
        <v>100</v>
      </c>
      <c r="C32" s="96">
        <f>IF(C7=0,"",C7*100/$K7)</f>
        <v>100</v>
      </c>
      <c r="D32" s="97">
        <f>IF(D7=0,"",D7*100/$L7)</f>
        <v>100</v>
      </c>
      <c r="E32" s="97">
        <f>IF(E7=0,"",E7*100/$M7)</f>
        <v>100</v>
      </c>
      <c r="F32" s="95" t="str">
        <f t="shared" ref="F32:F42" si="11">IF(F7=0,"",F7*100/$J7)</f>
        <v/>
      </c>
      <c r="G32" s="96" t="str">
        <f t="shared" ref="G32:G42" si="12">IF(G7=0,"",G7*100/$K7)</f>
        <v/>
      </c>
      <c r="H32" s="97" t="str">
        <f t="shared" ref="H32:H42" si="13">IF(H7=0,"",H7*100/$L7)</f>
        <v/>
      </c>
      <c r="I32" s="97" t="str">
        <f t="shared" ref="I32:I42" si="14">IF(I7=0,"",I7*100/$M7)</f>
        <v/>
      </c>
      <c r="J32" s="75">
        <f t="shared" ref="J32:J42" si="15">IF(J7=0,"",J7*100/$J7)</f>
        <v>100</v>
      </c>
      <c r="K32" s="76">
        <f t="shared" ref="K32:K42" si="16">IF(K7=0,"",K7*100/$K7)</f>
        <v>100</v>
      </c>
      <c r="L32" s="77">
        <f t="shared" ref="L32:L42" si="17">IF(L7=0,"",L7*100/$L7)</f>
        <v>100</v>
      </c>
      <c r="M32" s="78">
        <f t="shared" ref="M32:M42" si="18">IF(M7=0,"",M7*100/$M7)</f>
        <v>100</v>
      </c>
      <c r="O32" s="74" t="s">
        <v>33</v>
      </c>
      <c r="P32" s="95">
        <f t="shared" ref="P32:P42" si="19">P7*100/$X7</f>
        <v>97.368421052631575</v>
      </c>
      <c r="Q32" s="96">
        <f t="shared" ref="Q32:Q42" si="20">Q7*100/$Y7</f>
        <v>98.464553849665322</v>
      </c>
      <c r="R32" s="97">
        <f t="shared" ref="R32:R42" si="21">R7*100/$Z7</f>
        <v>98.207578796461476</v>
      </c>
      <c r="S32" s="97">
        <f>S7*100/$AA7</f>
        <v>97.203360810009485</v>
      </c>
      <c r="T32" s="95">
        <f t="shared" ref="T32:T42" si="22">T7*100/$X7</f>
        <v>2.6315789473684212</v>
      </c>
      <c r="U32" s="96">
        <f t="shared" ref="U32:U42" si="23">U7*100/$Y7</f>
        <v>1.5354461503346828</v>
      </c>
      <c r="V32" s="97">
        <f t="shared" ref="V32:V42" si="24">V7*100/$Z7</f>
        <v>1.7924212035385356</v>
      </c>
      <c r="W32" s="97">
        <f>W7*100/$AA7</f>
        <v>2.7966391899905161</v>
      </c>
      <c r="X32" s="75">
        <f>X7*100/$X7</f>
        <v>100</v>
      </c>
      <c r="Y32" s="76">
        <f>Y7*100/$Y7</f>
        <v>100</v>
      </c>
      <c r="Z32" s="77">
        <f>Z7*100/$Z7</f>
        <v>99.999999999999986</v>
      </c>
      <c r="AA32" s="78">
        <f>AA7*100/$AA7</f>
        <v>100</v>
      </c>
      <c r="AC32" s="74" t="s">
        <v>33</v>
      </c>
      <c r="AD32" s="95">
        <v>93.023255813953483</v>
      </c>
      <c r="AE32" s="96">
        <v>91.450948002926964</v>
      </c>
      <c r="AF32" s="97">
        <v>90.740734145822032</v>
      </c>
      <c r="AG32" s="97">
        <v>80.367594625027394</v>
      </c>
      <c r="AH32" s="95">
        <v>6.9767441860465116</v>
      </c>
      <c r="AI32" s="96">
        <v>8.5490519970730361</v>
      </c>
      <c r="AJ32" s="97">
        <v>9.2592658541779596</v>
      </c>
      <c r="AK32" s="97">
        <v>19.63240537497261</v>
      </c>
      <c r="AL32" s="75">
        <v>100</v>
      </c>
      <c r="AM32" s="76">
        <v>100</v>
      </c>
      <c r="AN32" s="77">
        <v>100</v>
      </c>
      <c r="AO32" s="78">
        <v>100</v>
      </c>
    </row>
    <row r="33" spans="1:41">
      <c r="A33" s="74" t="s">
        <v>34</v>
      </c>
      <c r="B33" s="99">
        <f t="shared" ref="B33:B42" si="25">IF(B8=0,"",B8*100/$J8)</f>
        <v>89.285714285714292</v>
      </c>
      <c r="C33" s="100">
        <f t="shared" ref="C33:C42" si="26">IF(C8=0,"",C8*100/$K8)</f>
        <v>88.504304936309993</v>
      </c>
      <c r="D33" s="97">
        <f t="shared" ref="D33:D42" si="27">IF(D8=0,"",D8*100/$L8)</f>
        <v>84.663049561184792</v>
      </c>
      <c r="E33" s="97">
        <f t="shared" ref="E33:E42" si="28">IF(E8=0,"",E8*100/$M8)</f>
        <v>86.992639034537945</v>
      </c>
      <c r="F33" s="99">
        <f t="shared" si="11"/>
        <v>10.714285714285714</v>
      </c>
      <c r="G33" s="100">
        <f t="shared" si="12"/>
        <v>11.495695063690002</v>
      </c>
      <c r="H33" s="97">
        <f t="shared" si="13"/>
        <v>15.336950438815208</v>
      </c>
      <c r="I33" s="97">
        <f t="shared" si="14"/>
        <v>13.007360965462068</v>
      </c>
      <c r="J33" s="79">
        <f t="shared" si="15"/>
        <v>100</v>
      </c>
      <c r="K33" s="80">
        <f t="shared" si="16"/>
        <v>100</v>
      </c>
      <c r="L33" s="77">
        <f t="shared" si="17"/>
        <v>100</v>
      </c>
      <c r="M33" s="78">
        <f t="shared" si="18"/>
        <v>100</v>
      </c>
      <c r="O33" s="74" t="s">
        <v>34</v>
      </c>
      <c r="P33" s="99">
        <f t="shared" si="19"/>
        <v>100</v>
      </c>
      <c r="Q33" s="100">
        <f t="shared" si="20"/>
        <v>100</v>
      </c>
      <c r="R33" s="97">
        <f t="shared" si="21"/>
        <v>100</v>
      </c>
      <c r="S33" s="97">
        <f t="shared" ref="S33:S42" si="29">S8*100/$AA8</f>
        <v>100</v>
      </c>
      <c r="T33" s="99"/>
      <c r="U33" s="100"/>
      <c r="V33" s="97"/>
      <c r="W33" s="97"/>
      <c r="X33" s="79">
        <f t="shared" ref="X33:X42" si="30">X8*100/$X8</f>
        <v>100</v>
      </c>
      <c r="Y33" s="80">
        <f t="shared" ref="Y33:Y42" si="31">Y8*100/$Y8</f>
        <v>100</v>
      </c>
      <c r="Z33" s="77">
        <f t="shared" ref="Z33:Z42" si="32">Z8*100/$Z8</f>
        <v>100</v>
      </c>
      <c r="AA33" s="78">
        <f t="shared" ref="AA33:AA42" si="33">AA8*100/$AA8</f>
        <v>100</v>
      </c>
      <c r="AC33" s="74" t="s">
        <v>34</v>
      </c>
      <c r="AD33" s="99">
        <v>94.117647058823536</v>
      </c>
      <c r="AE33" s="100">
        <v>94.881049645788707</v>
      </c>
      <c r="AF33" s="97">
        <v>88.122670582586196</v>
      </c>
      <c r="AG33" s="97">
        <v>89.257325718218539</v>
      </c>
      <c r="AH33" s="99">
        <v>5.882352941176471</v>
      </c>
      <c r="AI33" s="100">
        <v>5.1189503542112877</v>
      </c>
      <c r="AJ33" s="97">
        <v>11.877329417413812</v>
      </c>
      <c r="AK33" s="97">
        <v>10.74267428178146</v>
      </c>
      <c r="AL33" s="79">
        <v>100</v>
      </c>
      <c r="AM33" s="80">
        <v>100</v>
      </c>
      <c r="AN33" s="77">
        <v>100</v>
      </c>
      <c r="AO33" s="78">
        <v>100</v>
      </c>
    </row>
    <row r="34" spans="1:41">
      <c r="A34" s="74" t="s">
        <v>35</v>
      </c>
      <c r="B34" s="99">
        <f t="shared" si="25"/>
        <v>94.02985074626865</v>
      </c>
      <c r="C34" s="100">
        <f t="shared" si="26"/>
        <v>94.153190697302648</v>
      </c>
      <c r="D34" s="97">
        <f t="shared" si="27"/>
        <v>93.218933013260767</v>
      </c>
      <c r="E34" s="97">
        <f t="shared" si="28"/>
        <v>84.067573231697679</v>
      </c>
      <c r="F34" s="99">
        <f t="shared" si="11"/>
        <v>5.9701492537313436</v>
      </c>
      <c r="G34" s="100">
        <f t="shared" si="12"/>
        <v>5.8468093026973538</v>
      </c>
      <c r="H34" s="97">
        <f t="shared" si="13"/>
        <v>6.7810669867392397</v>
      </c>
      <c r="I34" s="97">
        <f t="shared" si="14"/>
        <v>15.932426768302324</v>
      </c>
      <c r="J34" s="79">
        <f t="shared" si="15"/>
        <v>100</v>
      </c>
      <c r="K34" s="80">
        <f t="shared" si="16"/>
        <v>100</v>
      </c>
      <c r="L34" s="77">
        <f t="shared" si="17"/>
        <v>100</v>
      </c>
      <c r="M34" s="78">
        <f t="shared" si="18"/>
        <v>100</v>
      </c>
      <c r="O34" s="74" t="s">
        <v>35</v>
      </c>
      <c r="P34" s="99">
        <f t="shared" si="19"/>
        <v>98.295454545454547</v>
      </c>
      <c r="Q34" s="100">
        <f t="shared" si="20"/>
        <v>98.443576772056375</v>
      </c>
      <c r="R34" s="97">
        <f t="shared" si="21"/>
        <v>99.234726605523875</v>
      </c>
      <c r="S34" s="97">
        <f t="shared" si="29"/>
        <v>98.901233287872472</v>
      </c>
      <c r="T34" s="99">
        <f t="shared" si="22"/>
        <v>1.7045454545454546</v>
      </c>
      <c r="U34" s="100">
        <f t="shared" si="23"/>
        <v>1.5564232279436256</v>
      </c>
      <c r="V34" s="97">
        <f t="shared" si="24"/>
        <v>0.76527339447612608</v>
      </c>
      <c r="W34" s="97">
        <f t="shared" ref="W34:W42" si="34">W9*100/$AA9</f>
        <v>1.0987667121275417</v>
      </c>
      <c r="X34" s="79">
        <f t="shared" si="30"/>
        <v>100</v>
      </c>
      <c r="Y34" s="80">
        <f t="shared" si="31"/>
        <v>100</v>
      </c>
      <c r="Z34" s="77">
        <f t="shared" si="32"/>
        <v>100</v>
      </c>
      <c r="AA34" s="78">
        <f t="shared" si="33"/>
        <v>100</v>
      </c>
      <c r="AC34" s="74" t="s">
        <v>35</v>
      </c>
      <c r="AD34" s="99">
        <v>96.932515337423311</v>
      </c>
      <c r="AE34" s="100">
        <v>96.6869832815796</v>
      </c>
      <c r="AF34" s="97">
        <v>93.640066362028975</v>
      </c>
      <c r="AG34" s="97">
        <v>92.723224725605448</v>
      </c>
      <c r="AH34" s="99">
        <v>3.0674846625766872</v>
      </c>
      <c r="AI34" s="100">
        <v>3.3130167184203954</v>
      </c>
      <c r="AJ34" s="97">
        <v>6.3599336379710198</v>
      </c>
      <c r="AK34" s="97">
        <v>7.2767752743945673</v>
      </c>
      <c r="AL34" s="79">
        <v>100</v>
      </c>
      <c r="AM34" s="80">
        <v>100</v>
      </c>
      <c r="AN34" s="77">
        <v>100</v>
      </c>
      <c r="AO34" s="78">
        <v>99.999999999999986</v>
      </c>
    </row>
    <row r="35" spans="1:41">
      <c r="A35" s="74" t="s">
        <v>36</v>
      </c>
      <c r="B35" s="99">
        <f t="shared" si="25"/>
        <v>93.814432989690715</v>
      </c>
      <c r="C35" s="100">
        <f t="shared" si="26"/>
        <v>93.908404530298839</v>
      </c>
      <c r="D35" s="97">
        <f t="shared" si="27"/>
        <v>93.002108983487105</v>
      </c>
      <c r="E35" s="97">
        <f t="shared" si="28"/>
        <v>93.350785940215417</v>
      </c>
      <c r="F35" s="99">
        <f t="shared" si="11"/>
        <v>6.1855670103092786</v>
      </c>
      <c r="G35" s="100">
        <f t="shared" si="12"/>
        <v>6.0915954697011694</v>
      </c>
      <c r="H35" s="97">
        <f t="shared" si="13"/>
        <v>6.9978910165128916</v>
      </c>
      <c r="I35" s="97">
        <f t="shared" si="14"/>
        <v>6.6492140597845806</v>
      </c>
      <c r="J35" s="79">
        <f t="shared" si="15"/>
        <v>100</v>
      </c>
      <c r="K35" s="80">
        <f t="shared" si="16"/>
        <v>100</v>
      </c>
      <c r="L35" s="77">
        <f t="shared" si="17"/>
        <v>100</v>
      </c>
      <c r="M35" s="78">
        <f t="shared" si="18"/>
        <v>100</v>
      </c>
      <c r="O35" s="74" t="s">
        <v>36</v>
      </c>
      <c r="P35" s="99">
        <f t="shared" si="19"/>
        <v>95.666131621187802</v>
      </c>
      <c r="Q35" s="100">
        <f t="shared" si="20"/>
        <v>95.732765419352447</v>
      </c>
      <c r="R35" s="97">
        <f t="shared" si="21"/>
        <v>95.422159730602075</v>
      </c>
      <c r="S35" s="97">
        <f t="shared" si="29"/>
        <v>95.569665696517546</v>
      </c>
      <c r="T35" s="99">
        <f t="shared" si="22"/>
        <v>4.3338683788121992</v>
      </c>
      <c r="U35" s="100">
        <f t="shared" si="23"/>
        <v>4.2672345806475045</v>
      </c>
      <c r="V35" s="97">
        <f t="shared" si="24"/>
        <v>4.5778402693978846</v>
      </c>
      <c r="W35" s="97">
        <f t="shared" si="34"/>
        <v>4.4303343034824376</v>
      </c>
      <c r="X35" s="79">
        <f t="shared" si="30"/>
        <v>100</v>
      </c>
      <c r="Y35" s="80">
        <f t="shared" si="31"/>
        <v>100</v>
      </c>
      <c r="Z35" s="77">
        <f t="shared" si="32"/>
        <v>100</v>
      </c>
      <c r="AA35" s="78">
        <f t="shared" si="33"/>
        <v>100</v>
      </c>
      <c r="AC35" s="74" t="s">
        <v>36</v>
      </c>
      <c r="AD35" s="99">
        <v>96.601941747572809</v>
      </c>
      <c r="AE35" s="100">
        <v>96.6124110467034</v>
      </c>
      <c r="AF35" s="97">
        <v>95.872680188441166</v>
      </c>
      <c r="AG35" s="97">
        <v>95.556598092588331</v>
      </c>
      <c r="AH35" s="99">
        <v>3.3980582524271843</v>
      </c>
      <c r="AI35" s="100">
        <v>3.3875889532965706</v>
      </c>
      <c r="AJ35" s="97">
        <v>4.1273198115587961</v>
      </c>
      <c r="AK35" s="97">
        <v>4.4434019074116611</v>
      </c>
      <c r="AL35" s="79">
        <v>100</v>
      </c>
      <c r="AM35" s="80">
        <v>100</v>
      </c>
      <c r="AN35" s="77">
        <v>100</v>
      </c>
      <c r="AO35" s="78">
        <v>100</v>
      </c>
    </row>
    <row r="36" spans="1:41">
      <c r="A36" s="74" t="s">
        <v>37</v>
      </c>
      <c r="B36" s="99">
        <f t="shared" si="25"/>
        <v>92.902408111533589</v>
      </c>
      <c r="C36" s="100">
        <f t="shared" si="26"/>
        <v>92.945779257467592</v>
      </c>
      <c r="D36" s="97">
        <f t="shared" si="27"/>
        <v>92.698019609352571</v>
      </c>
      <c r="E36" s="97">
        <f t="shared" si="28"/>
        <v>92.347176474961785</v>
      </c>
      <c r="F36" s="99">
        <f t="shared" si="11"/>
        <v>7.0975918884664129</v>
      </c>
      <c r="G36" s="100">
        <f t="shared" si="12"/>
        <v>7.0542207425324079</v>
      </c>
      <c r="H36" s="97">
        <f t="shared" si="13"/>
        <v>7.3019803906474232</v>
      </c>
      <c r="I36" s="97">
        <f t="shared" si="14"/>
        <v>7.6528235250382135</v>
      </c>
      <c r="J36" s="79">
        <f t="shared" si="15"/>
        <v>100</v>
      </c>
      <c r="K36" s="80">
        <f t="shared" si="16"/>
        <v>100</v>
      </c>
      <c r="L36" s="77">
        <f t="shared" si="17"/>
        <v>100</v>
      </c>
      <c r="M36" s="78">
        <f t="shared" si="18"/>
        <v>100</v>
      </c>
      <c r="O36" s="74" t="s">
        <v>37</v>
      </c>
      <c r="P36" s="99">
        <f t="shared" si="19"/>
        <v>95.577130528586835</v>
      </c>
      <c r="Q36" s="100">
        <f t="shared" si="20"/>
        <v>95.453195973378058</v>
      </c>
      <c r="R36" s="97">
        <f t="shared" si="21"/>
        <v>95.324526025005852</v>
      </c>
      <c r="S36" s="97">
        <f t="shared" si="29"/>
        <v>95.240623848291804</v>
      </c>
      <c r="T36" s="99">
        <f t="shared" si="22"/>
        <v>4.4228694714131604</v>
      </c>
      <c r="U36" s="100">
        <f t="shared" si="23"/>
        <v>4.5468040266219303</v>
      </c>
      <c r="V36" s="97">
        <f t="shared" si="24"/>
        <v>4.6754739749941701</v>
      </c>
      <c r="W36" s="97">
        <f t="shared" si="34"/>
        <v>4.7593761517081905</v>
      </c>
      <c r="X36" s="79">
        <f t="shared" si="30"/>
        <v>100</v>
      </c>
      <c r="Y36" s="80">
        <f t="shared" si="31"/>
        <v>100</v>
      </c>
      <c r="Z36" s="77">
        <f t="shared" si="32"/>
        <v>100</v>
      </c>
      <c r="AA36" s="78">
        <f t="shared" si="33"/>
        <v>100</v>
      </c>
      <c r="AC36" s="74" t="s">
        <v>37</v>
      </c>
      <c r="AD36" s="99">
        <v>95.838020247469061</v>
      </c>
      <c r="AE36" s="100">
        <v>95.938673570612778</v>
      </c>
      <c r="AF36" s="97">
        <v>95.163635585375985</v>
      </c>
      <c r="AG36" s="97">
        <v>94.763625551506721</v>
      </c>
      <c r="AH36" s="99">
        <v>4.1619797525309332</v>
      </c>
      <c r="AI36" s="100">
        <v>4.0613264293872069</v>
      </c>
      <c r="AJ36" s="97">
        <v>4.8363644146239606</v>
      </c>
      <c r="AK36" s="97">
        <v>5.2363744484932706</v>
      </c>
      <c r="AL36" s="79">
        <v>100</v>
      </c>
      <c r="AM36" s="80">
        <v>100</v>
      </c>
      <c r="AN36" s="77">
        <v>100</v>
      </c>
      <c r="AO36" s="78">
        <v>100</v>
      </c>
    </row>
    <row r="37" spans="1:41">
      <c r="A37" s="74" t="s">
        <v>38</v>
      </c>
      <c r="B37" s="99">
        <f t="shared" si="25"/>
        <v>92.110874200426437</v>
      </c>
      <c r="C37" s="100">
        <f t="shared" si="26"/>
        <v>92.163288038756107</v>
      </c>
      <c r="D37" s="97">
        <f t="shared" si="27"/>
        <v>94.385592613892399</v>
      </c>
      <c r="E37" s="97">
        <f t="shared" si="28"/>
        <v>94.328132557305608</v>
      </c>
      <c r="F37" s="99">
        <f t="shared" si="11"/>
        <v>7.8891257995735611</v>
      </c>
      <c r="G37" s="100">
        <f t="shared" si="12"/>
        <v>7.8367119612438971</v>
      </c>
      <c r="H37" s="97">
        <f t="shared" si="13"/>
        <v>5.6144073861076071</v>
      </c>
      <c r="I37" s="97">
        <f t="shared" si="14"/>
        <v>5.6718674426943938</v>
      </c>
      <c r="J37" s="79">
        <f t="shared" si="15"/>
        <v>100</v>
      </c>
      <c r="K37" s="80">
        <f t="shared" si="16"/>
        <v>100</v>
      </c>
      <c r="L37" s="77">
        <f t="shared" si="17"/>
        <v>100</v>
      </c>
      <c r="M37" s="78">
        <f t="shared" si="18"/>
        <v>100</v>
      </c>
      <c r="O37" s="74" t="s">
        <v>38</v>
      </c>
      <c r="P37" s="99">
        <f t="shared" si="19"/>
        <v>95.224719101123597</v>
      </c>
      <c r="Q37" s="100">
        <f t="shared" si="20"/>
        <v>95.169383239503617</v>
      </c>
      <c r="R37" s="97">
        <f t="shared" si="21"/>
        <v>94.809543434134511</v>
      </c>
      <c r="S37" s="97">
        <f t="shared" si="29"/>
        <v>94.688582461590272</v>
      </c>
      <c r="T37" s="99">
        <f t="shared" si="22"/>
        <v>4.7752808988764048</v>
      </c>
      <c r="U37" s="100">
        <f t="shared" si="23"/>
        <v>4.8306167604964019</v>
      </c>
      <c r="V37" s="97">
        <f t="shared" si="24"/>
        <v>5.1904565658655031</v>
      </c>
      <c r="W37" s="97">
        <f t="shared" si="34"/>
        <v>5.3114175384097368</v>
      </c>
      <c r="X37" s="79">
        <f t="shared" si="30"/>
        <v>100</v>
      </c>
      <c r="Y37" s="80">
        <f t="shared" si="31"/>
        <v>100</v>
      </c>
      <c r="Z37" s="77">
        <f t="shared" si="32"/>
        <v>100.00000000000001</v>
      </c>
      <c r="AA37" s="78">
        <f t="shared" si="33"/>
        <v>100.00000000000001</v>
      </c>
      <c r="AC37" s="74" t="s">
        <v>38</v>
      </c>
      <c r="AD37" s="99">
        <v>94.89322191272052</v>
      </c>
      <c r="AE37" s="100">
        <v>94.709909891854281</v>
      </c>
      <c r="AF37" s="97">
        <v>93.406152965659388</v>
      </c>
      <c r="AG37" s="97">
        <v>93.804783004409217</v>
      </c>
      <c r="AH37" s="99">
        <v>5.1067780872794799</v>
      </c>
      <c r="AI37" s="100">
        <v>5.2900901081456979</v>
      </c>
      <c r="AJ37" s="97">
        <v>6.5938470343406443</v>
      </c>
      <c r="AK37" s="97">
        <v>6.1952169955907861</v>
      </c>
      <c r="AL37" s="79">
        <v>100</v>
      </c>
      <c r="AM37" s="80">
        <v>100</v>
      </c>
      <c r="AN37" s="77">
        <v>100</v>
      </c>
      <c r="AO37" s="78">
        <v>99.999999999999986</v>
      </c>
    </row>
    <row r="38" spans="1:41">
      <c r="A38" s="74" t="s">
        <v>39</v>
      </c>
      <c r="B38" s="99">
        <f t="shared" si="25"/>
        <v>87.719298245614041</v>
      </c>
      <c r="C38" s="100">
        <f t="shared" si="26"/>
        <v>86.946836906739748</v>
      </c>
      <c r="D38" s="97">
        <f t="shared" si="27"/>
        <v>87.590252470484387</v>
      </c>
      <c r="E38" s="97">
        <f t="shared" si="28"/>
        <v>88.885077567725716</v>
      </c>
      <c r="F38" s="99">
        <f t="shared" si="11"/>
        <v>12.280701754385966</v>
      </c>
      <c r="G38" s="100">
        <f t="shared" si="12"/>
        <v>13.053163093260251</v>
      </c>
      <c r="H38" s="97">
        <f t="shared" si="13"/>
        <v>12.409747529515606</v>
      </c>
      <c r="I38" s="97">
        <f t="shared" si="14"/>
        <v>11.114922432274295</v>
      </c>
      <c r="J38" s="79">
        <f t="shared" si="15"/>
        <v>100</v>
      </c>
      <c r="K38" s="80">
        <f t="shared" si="16"/>
        <v>100</v>
      </c>
      <c r="L38" s="77">
        <f t="shared" si="17"/>
        <v>100</v>
      </c>
      <c r="M38" s="78">
        <f t="shared" si="18"/>
        <v>100</v>
      </c>
      <c r="O38" s="74" t="s">
        <v>39</v>
      </c>
      <c r="P38" s="99">
        <f t="shared" si="19"/>
        <v>89.686098654708516</v>
      </c>
      <c r="Q38" s="100">
        <f t="shared" si="20"/>
        <v>89.42458274507149</v>
      </c>
      <c r="R38" s="97">
        <f t="shared" si="21"/>
        <v>89.373340307860502</v>
      </c>
      <c r="S38" s="97">
        <f t="shared" si="29"/>
        <v>90.204301554626298</v>
      </c>
      <c r="T38" s="99">
        <f t="shared" si="22"/>
        <v>10.31390134529148</v>
      </c>
      <c r="U38" s="100">
        <f t="shared" si="23"/>
        <v>10.575417254928508</v>
      </c>
      <c r="V38" s="97">
        <f t="shared" si="24"/>
        <v>10.626659692139519</v>
      </c>
      <c r="W38" s="97">
        <f t="shared" si="34"/>
        <v>9.795698445373711</v>
      </c>
      <c r="X38" s="79">
        <f t="shared" si="30"/>
        <v>100</v>
      </c>
      <c r="Y38" s="80">
        <f t="shared" si="31"/>
        <v>100</v>
      </c>
      <c r="Z38" s="77">
        <f t="shared" si="32"/>
        <v>100</v>
      </c>
      <c r="AA38" s="78">
        <f t="shared" si="33"/>
        <v>100</v>
      </c>
      <c r="AC38" s="74" t="s">
        <v>39</v>
      </c>
      <c r="AD38" s="99">
        <v>91.779497098646033</v>
      </c>
      <c r="AE38" s="100">
        <v>91.257756545254693</v>
      </c>
      <c r="AF38" s="97">
        <v>92.009592308145045</v>
      </c>
      <c r="AG38" s="97">
        <v>91.895784664824575</v>
      </c>
      <c r="AH38" s="99">
        <v>8.2205029013539654</v>
      </c>
      <c r="AI38" s="100">
        <v>8.7422434547453189</v>
      </c>
      <c r="AJ38" s="97">
        <v>7.9904076918549762</v>
      </c>
      <c r="AK38" s="97">
        <v>8.1042153351754251</v>
      </c>
      <c r="AL38" s="79">
        <v>100</v>
      </c>
      <c r="AM38" s="80">
        <v>100</v>
      </c>
      <c r="AN38" s="77">
        <v>100</v>
      </c>
      <c r="AO38" s="78">
        <v>100</v>
      </c>
    </row>
    <row r="39" spans="1:41">
      <c r="A39" s="74" t="s">
        <v>40</v>
      </c>
      <c r="B39" s="99">
        <f t="shared" si="25"/>
        <v>72.789115646258509</v>
      </c>
      <c r="C39" s="100">
        <f t="shared" si="26"/>
        <v>71.21212413898688</v>
      </c>
      <c r="D39" s="97">
        <f t="shared" si="27"/>
        <v>72.877769239756645</v>
      </c>
      <c r="E39" s="97">
        <f t="shared" si="28"/>
        <v>72.244966871287545</v>
      </c>
      <c r="F39" s="99">
        <f t="shared" si="11"/>
        <v>27.210884353741495</v>
      </c>
      <c r="G39" s="100">
        <f t="shared" si="12"/>
        <v>28.78787586101312</v>
      </c>
      <c r="H39" s="97">
        <f t="shared" si="13"/>
        <v>27.122230760243351</v>
      </c>
      <c r="I39" s="97">
        <f t="shared" si="14"/>
        <v>27.755033128712451</v>
      </c>
      <c r="J39" s="79">
        <f t="shared" si="15"/>
        <v>100</v>
      </c>
      <c r="K39" s="80">
        <f t="shared" si="16"/>
        <v>100</v>
      </c>
      <c r="L39" s="77">
        <f t="shared" si="17"/>
        <v>100</v>
      </c>
      <c r="M39" s="78">
        <f t="shared" si="18"/>
        <v>100</v>
      </c>
      <c r="O39" s="74" t="s">
        <v>40</v>
      </c>
      <c r="P39" s="99">
        <f t="shared" si="19"/>
        <v>75.84905660377359</v>
      </c>
      <c r="Q39" s="100">
        <f t="shared" si="20"/>
        <v>74.430886359840684</v>
      </c>
      <c r="R39" s="97">
        <f t="shared" si="21"/>
        <v>78.465882942522171</v>
      </c>
      <c r="S39" s="97">
        <f t="shared" si="29"/>
        <v>79.638867871502256</v>
      </c>
      <c r="T39" s="99">
        <f t="shared" si="22"/>
        <v>24.150943396226417</v>
      </c>
      <c r="U39" s="100">
        <f t="shared" si="23"/>
        <v>25.569113640159301</v>
      </c>
      <c r="V39" s="97">
        <f t="shared" si="24"/>
        <v>21.534117057477829</v>
      </c>
      <c r="W39" s="97">
        <f t="shared" si="34"/>
        <v>20.36113212849774</v>
      </c>
      <c r="X39" s="79">
        <f t="shared" si="30"/>
        <v>100</v>
      </c>
      <c r="Y39" s="80">
        <f t="shared" si="31"/>
        <v>100</v>
      </c>
      <c r="Z39" s="77">
        <f t="shared" si="32"/>
        <v>100.00000000000001</v>
      </c>
      <c r="AA39" s="78">
        <f t="shared" si="33"/>
        <v>100.00000000000001</v>
      </c>
      <c r="AC39" s="74" t="s">
        <v>40</v>
      </c>
      <c r="AD39" s="99">
        <v>78.881987577639748</v>
      </c>
      <c r="AE39" s="100">
        <v>77.494773577124505</v>
      </c>
      <c r="AF39" s="97">
        <v>80.079575702898666</v>
      </c>
      <c r="AG39" s="97">
        <v>78.714911887728647</v>
      </c>
      <c r="AH39" s="99">
        <v>21.118012422360248</v>
      </c>
      <c r="AI39" s="100">
        <v>22.505226422875449</v>
      </c>
      <c r="AJ39" s="97">
        <v>19.920424297101334</v>
      </c>
      <c r="AK39" s="97">
        <v>21.28508811227135</v>
      </c>
      <c r="AL39" s="79">
        <v>100</v>
      </c>
      <c r="AM39" s="80">
        <v>100</v>
      </c>
      <c r="AN39" s="77">
        <v>100.00000000000001</v>
      </c>
      <c r="AO39" s="78">
        <v>100.00000000000001</v>
      </c>
    </row>
    <row r="40" spans="1:41">
      <c r="A40" s="74" t="s">
        <v>41</v>
      </c>
      <c r="B40" s="99">
        <f t="shared" si="25"/>
        <v>41.125541125541126</v>
      </c>
      <c r="C40" s="100">
        <f t="shared" si="26"/>
        <v>34.799067387430682</v>
      </c>
      <c r="D40" s="97">
        <f t="shared" si="27"/>
        <v>29.187184194479006</v>
      </c>
      <c r="E40" s="97">
        <f t="shared" si="28"/>
        <v>27.812893472961278</v>
      </c>
      <c r="F40" s="99">
        <f t="shared" si="11"/>
        <v>58.874458874458874</v>
      </c>
      <c r="G40" s="100">
        <f t="shared" si="12"/>
        <v>65.200932612569318</v>
      </c>
      <c r="H40" s="97">
        <f t="shared" si="13"/>
        <v>70.812815805520998</v>
      </c>
      <c r="I40" s="97">
        <f t="shared" si="14"/>
        <v>72.187106527038722</v>
      </c>
      <c r="J40" s="79">
        <f t="shared" si="15"/>
        <v>100</v>
      </c>
      <c r="K40" s="80">
        <f t="shared" si="16"/>
        <v>100</v>
      </c>
      <c r="L40" s="77">
        <f t="shared" si="17"/>
        <v>100</v>
      </c>
      <c r="M40" s="78">
        <f t="shared" si="18"/>
        <v>100</v>
      </c>
      <c r="O40" s="74" t="s">
        <v>41</v>
      </c>
      <c r="P40" s="99">
        <f t="shared" si="19"/>
        <v>44.196428571428569</v>
      </c>
      <c r="Q40" s="100">
        <f t="shared" si="20"/>
        <v>38.018615625792762</v>
      </c>
      <c r="R40" s="97">
        <f t="shared" si="21"/>
        <v>33.289127132399152</v>
      </c>
      <c r="S40" s="97">
        <f t="shared" si="29"/>
        <v>32.292538226884353</v>
      </c>
      <c r="T40" s="99">
        <f t="shared" si="22"/>
        <v>55.803571428571431</v>
      </c>
      <c r="U40" s="100">
        <f t="shared" si="23"/>
        <v>61.981384374207309</v>
      </c>
      <c r="V40" s="97">
        <f t="shared" si="24"/>
        <v>66.710872867600813</v>
      </c>
      <c r="W40" s="97">
        <f t="shared" si="34"/>
        <v>67.707461773115654</v>
      </c>
      <c r="X40" s="79">
        <f t="shared" si="30"/>
        <v>100</v>
      </c>
      <c r="Y40" s="80">
        <f t="shared" si="31"/>
        <v>100</v>
      </c>
      <c r="Z40" s="77">
        <f t="shared" si="32"/>
        <v>100</v>
      </c>
      <c r="AA40" s="78">
        <f t="shared" si="33"/>
        <v>100</v>
      </c>
      <c r="AC40" s="74" t="s">
        <v>41</v>
      </c>
      <c r="AD40" s="99">
        <v>52.941176470588232</v>
      </c>
      <c r="AE40" s="100">
        <v>46.591403763035316</v>
      </c>
      <c r="AF40" s="97">
        <v>39.065412859368784</v>
      </c>
      <c r="AG40" s="97">
        <v>37.297773971440471</v>
      </c>
      <c r="AH40" s="99">
        <v>47.058823529411768</v>
      </c>
      <c r="AI40" s="100">
        <v>53.408596236964819</v>
      </c>
      <c r="AJ40" s="97">
        <v>60.934587140631237</v>
      </c>
      <c r="AK40" s="97">
        <v>62.702226028559522</v>
      </c>
      <c r="AL40" s="79">
        <v>100</v>
      </c>
      <c r="AM40" s="80">
        <v>100</v>
      </c>
      <c r="AN40" s="77">
        <v>100.00000000000001</v>
      </c>
      <c r="AO40" s="78">
        <v>100</v>
      </c>
    </row>
    <row r="41" spans="1:41" ht="15.75" thickBot="1">
      <c r="A41" s="74" t="s">
        <v>42</v>
      </c>
      <c r="B41" s="99">
        <f t="shared" si="25"/>
        <v>7.3394495412844041</v>
      </c>
      <c r="C41" s="100">
        <f t="shared" si="26"/>
        <v>1.5228797112827126</v>
      </c>
      <c r="D41" s="97">
        <f t="shared" si="27"/>
        <v>0.72665876639208116</v>
      </c>
      <c r="E41" s="97">
        <f t="shared" si="28"/>
        <v>0.59226172569829427</v>
      </c>
      <c r="F41" s="99">
        <f t="shared" si="11"/>
        <v>92.660550458715591</v>
      </c>
      <c r="G41" s="100">
        <f t="shared" si="12"/>
        <v>98.477120288717288</v>
      </c>
      <c r="H41" s="97">
        <f t="shared" si="13"/>
        <v>99.273341233607923</v>
      </c>
      <c r="I41" s="97">
        <f t="shared" si="14"/>
        <v>99.407738274301707</v>
      </c>
      <c r="J41" s="79">
        <f t="shared" si="15"/>
        <v>100</v>
      </c>
      <c r="K41" s="80">
        <f t="shared" si="16"/>
        <v>100.00000000000001</v>
      </c>
      <c r="L41" s="77">
        <f t="shared" si="17"/>
        <v>100</v>
      </c>
      <c r="M41" s="78">
        <f t="shared" si="18"/>
        <v>100</v>
      </c>
      <c r="O41" s="74" t="s">
        <v>42</v>
      </c>
      <c r="P41" s="99">
        <f t="shared" si="19"/>
        <v>9.2783505154639183</v>
      </c>
      <c r="Q41" s="100">
        <f t="shared" si="20"/>
        <v>2.4800893338389587</v>
      </c>
      <c r="R41" s="97">
        <f t="shared" si="21"/>
        <v>1.3577166863867258</v>
      </c>
      <c r="S41" s="97">
        <f t="shared" si="29"/>
        <v>1.1368640603624547</v>
      </c>
      <c r="T41" s="99">
        <f t="shared" si="22"/>
        <v>90.721649484536087</v>
      </c>
      <c r="U41" s="100">
        <f t="shared" si="23"/>
        <v>97.519910666161039</v>
      </c>
      <c r="V41" s="97">
        <f t="shared" si="24"/>
        <v>98.642283313613319</v>
      </c>
      <c r="W41" s="97">
        <f t="shared" si="34"/>
        <v>98.863135939637544</v>
      </c>
      <c r="X41" s="79">
        <f t="shared" si="30"/>
        <v>100</v>
      </c>
      <c r="Y41" s="80">
        <f t="shared" si="31"/>
        <v>100</v>
      </c>
      <c r="Z41" s="77">
        <f t="shared" si="32"/>
        <v>100</v>
      </c>
      <c r="AA41" s="78">
        <f t="shared" si="33"/>
        <v>100</v>
      </c>
      <c r="AC41" s="74" t="s">
        <v>42</v>
      </c>
      <c r="AD41" s="99">
        <v>11.111111111111111</v>
      </c>
      <c r="AE41" s="100">
        <v>2.9991825018536442</v>
      </c>
      <c r="AF41" s="97">
        <v>2.0049156644323758</v>
      </c>
      <c r="AG41" s="97">
        <v>1.434832838407925</v>
      </c>
      <c r="AH41" s="99">
        <v>88.888888888888886</v>
      </c>
      <c r="AI41" s="100">
        <v>97.000817498146361</v>
      </c>
      <c r="AJ41" s="97">
        <v>97.995084335567611</v>
      </c>
      <c r="AK41" s="97">
        <v>98.565167161592086</v>
      </c>
      <c r="AL41" s="79">
        <v>100</v>
      </c>
      <c r="AM41" s="80">
        <v>100</v>
      </c>
      <c r="AN41" s="77">
        <v>100</v>
      </c>
      <c r="AO41" s="78">
        <v>100</v>
      </c>
    </row>
    <row r="42" spans="1:41" ht="15.75" thickBot="1">
      <c r="A42" s="81" t="s">
        <v>3</v>
      </c>
      <c r="B42" s="101">
        <f t="shared" si="25"/>
        <v>85.054617676266133</v>
      </c>
      <c r="C42" s="102">
        <f t="shared" si="26"/>
        <v>16.337036535085705</v>
      </c>
      <c r="D42" s="103">
        <f t="shared" si="27"/>
        <v>34.124712227048015</v>
      </c>
      <c r="E42" s="103">
        <f t="shared" si="28"/>
        <v>33.710161437383221</v>
      </c>
      <c r="F42" s="101">
        <f t="shared" si="11"/>
        <v>14.945382323733863</v>
      </c>
      <c r="G42" s="102">
        <f t="shared" si="12"/>
        <v>83.662963464914284</v>
      </c>
      <c r="H42" s="103">
        <f t="shared" si="13"/>
        <v>65.875287772951992</v>
      </c>
      <c r="I42" s="103">
        <f t="shared" si="14"/>
        <v>66.289838562616779</v>
      </c>
      <c r="J42" s="82">
        <f t="shared" si="15"/>
        <v>100</v>
      </c>
      <c r="K42" s="83">
        <f t="shared" si="16"/>
        <v>100</v>
      </c>
      <c r="L42" s="84">
        <f t="shared" si="17"/>
        <v>100</v>
      </c>
      <c r="M42" s="85">
        <f t="shared" si="18"/>
        <v>100</v>
      </c>
      <c r="O42" s="81" t="s">
        <v>3</v>
      </c>
      <c r="P42" s="101">
        <f t="shared" si="19"/>
        <v>88.787602552415677</v>
      </c>
      <c r="Q42" s="102">
        <f t="shared" si="20"/>
        <v>21.254884336030752</v>
      </c>
      <c r="R42" s="103">
        <f t="shared" si="21"/>
        <v>48.447983058870712</v>
      </c>
      <c r="S42" s="103">
        <f t="shared" si="29"/>
        <v>46.118736725678872</v>
      </c>
      <c r="T42" s="101">
        <f t="shared" si="22"/>
        <v>11.212397447584321</v>
      </c>
      <c r="U42" s="102">
        <f t="shared" si="23"/>
        <v>78.745115663969244</v>
      </c>
      <c r="V42" s="103">
        <f t="shared" si="24"/>
        <v>51.552016941129367</v>
      </c>
      <c r="W42" s="103">
        <f t="shared" si="34"/>
        <v>53.881263274321128</v>
      </c>
      <c r="X42" s="82">
        <f t="shared" si="30"/>
        <v>100</v>
      </c>
      <c r="Y42" s="83">
        <f t="shared" si="31"/>
        <v>100.00000000000001</v>
      </c>
      <c r="Z42" s="84">
        <f t="shared" si="32"/>
        <v>100</v>
      </c>
      <c r="AA42" s="85">
        <f t="shared" si="33"/>
        <v>100</v>
      </c>
      <c r="AC42" s="81" t="s">
        <v>3</v>
      </c>
      <c r="AD42" s="101">
        <v>90.104282227645882</v>
      </c>
      <c r="AE42" s="102">
        <v>31.036584414691148</v>
      </c>
      <c r="AF42" s="103">
        <v>48.408002573853182</v>
      </c>
      <c r="AG42" s="103">
        <v>46.663648384806677</v>
      </c>
      <c r="AH42" s="101">
        <v>9.8957177723541161</v>
      </c>
      <c r="AI42" s="102">
        <v>68.96341558530888</v>
      </c>
      <c r="AJ42" s="103">
        <v>51.591997426146847</v>
      </c>
      <c r="AK42" s="103">
        <v>53.33635161519333</v>
      </c>
      <c r="AL42" s="82">
        <v>100</v>
      </c>
      <c r="AM42" s="83">
        <v>100</v>
      </c>
      <c r="AN42" s="84">
        <v>99.999999999999986</v>
      </c>
      <c r="AO42" s="85">
        <v>100</v>
      </c>
    </row>
    <row r="43" spans="1:41" ht="15.75" thickBot="1">
      <c r="A43" s="250" t="s">
        <v>47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2"/>
      <c r="O43" s="323" t="s">
        <v>84</v>
      </c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5"/>
      <c r="AC43" s="323" t="s">
        <v>84</v>
      </c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5"/>
    </row>
    <row r="44" spans="1:41">
      <c r="A44" s="74" t="s">
        <v>33</v>
      </c>
      <c r="B44" s="95">
        <f>IF(B7=0,"",B7*100/$J$17)</f>
        <v>0.99304865938430986</v>
      </c>
      <c r="C44" s="96">
        <f>IF(C7=0,"",C7*100/$K$17)</f>
        <v>3.0468509782660964E-3</v>
      </c>
      <c r="D44" s="97">
        <f>IF(D7=0,"",D7*100/$L$17)</f>
        <v>2.7198132748795185E-2</v>
      </c>
      <c r="E44" s="97">
        <f>IF(E7=0,"",E7*100/$M$17)</f>
        <v>2.5015751190781844E-2</v>
      </c>
      <c r="F44" s="95" t="str">
        <f t="shared" ref="F44:F54" si="35">IF(F7=0,"",F7*100/$J$17)</f>
        <v/>
      </c>
      <c r="G44" s="96" t="str">
        <f t="shared" ref="G44:G54" si="36">IF(G7=0,"",G7*100/$K$17)</f>
        <v/>
      </c>
      <c r="H44" s="97" t="str">
        <f t="shared" ref="H44:H54" si="37">IF(H7=0,"",H7*100/$L$17)</f>
        <v/>
      </c>
      <c r="I44" s="97" t="str">
        <f t="shared" ref="I44:I54" si="38">IF(I7=0,"",I7*100/$M$17)</f>
        <v/>
      </c>
      <c r="J44" s="95">
        <f t="shared" ref="J44:J54" si="39">IF(J7=0,"",J7*100/$J$17)</f>
        <v>0.99304865938430986</v>
      </c>
      <c r="K44" s="96">
        <f t="shared" ref="K44:K54" si="40">IF(K7=0,"",K7*100/$K$17)</f>
        <v>3.0468509782660964E-3</v>
      </c>
      <c r="L44" s="97">
        <f t="shared" ref="L44:L54" si="41">IF(L7=0,"",L7*100/$L$17)</f>
        <v>2.7198132748795185E-2</v>
      </c>
      <c r="M44" s="98">
        <f t="shared" ref="M44:M54" si="42">IF(M7=0,"",M7*100/$M$17)</f>
        <v>2.5015751190781844E-2</v>
      </c>
      <c r="O44" s="74" t="s">
        <v>33</v>
      </c>
      <c r="P44" s="95">
        <f t="shared" ref="P44:P54" si="43">P7*100/$X$17</f>
        <v>0.84320875113947125</v>
      </c>
      <c r="Q44" s="96">
        <f t="shared" ref="Q44:Q54" si="44">Q7*100/$Y$17</f>
        <v>3.1388524335483618E-3</v>
      </c>
      <c r="R44" s="97">
        <f t="shared" ref="R44:R54" si="45">R7*100/$Z$17</f>
        <v>5.4751037323241318E-2</v>
      </c>
      <c r="S44" s="97">
        <f>S7*100/$AA$17</f>
        <v>4.5163803035808123E-2</v>
      </c>
      <c r="T44" s="95">
        <f t="shared" ref="T44:T54" si="46">T7*100/$X$17</f>
        <v>2.2789425706472195E-2</v>
      </c>
      <c r="U44" s="96">
        <f t="shared" ref="U44:U54" si="47">U7*100/$Y$17</f>
        <v>4.8946942804604652E-5</v>
      </c>
      <c r="V44" s="97">
        <f t="shared" ref="V44:V54" si="48">V7*100/$Z$17</f>
        <v>9.9928051802702076E-4</v>
      </c>
      <c r="W44" s="97">
        <f>W7*100/$AA$17</f>
        <v>1.2994083793648752E-3</v>
      </c>
      <c r="X44" s="95">
        <f t="shared" ref="X44:X54" si="49">X7*100/$X$17</f>
        <v>0.86599817684594349</v>
      </c>
      <c r="Y44" s="96">
        <f t="shared" ref="Y44:Y54" si="50">Y7*100/$Y$17</f>
        <v>3.1877993763529664E-3</v>
      </c>
      <c r="Z44" s="97">
        <f t="shared" ref="Z44:Z54" si="51">Z7*100/$Z$17</f>
        <v>5.5750317841268333E-2</v>
      </c>
      <c r="AA44" s="98">
        <f>AA7*100/$AA$17</f>
        <v>4.6463211415172997E-2</v>
      </c>
      <c r="AC44" s="74" t="s">
        <v>33</v>
      </c>
      <c r="AD44" s="95">
        <v>0.88750832039050365</v>
      </c>
      <c r="AE44" s="96">
        <v>4.0389391542630104E-3</v>
      </c>
      <c r="AF44" s="97">
        <v>5.7399256462964475E-2</v>
      </c>
      <c r="AG44" s="97">
        <v>4.1920782039240698E-2</v>
      </c>
      <c r="AH44" s="95">
        <v>6.6563124029287768E-2</v>
      </c>
      <c r="AI44" s="96">
        <v>3.7756963264835196E-4</v>
      </c>
      <c r="AJ44" s="97">
        <v>5.8570715834042122E-3</v>
      </c>
      <c r="AK44" s="97">
        <v>1.0240517841427979E-2</v>
      </c>
      <c r="AL44" s="95">
        <v>0.95407144441979141</v>
      </c>
      <c r="AM44" s="96">
        <v>4.4165087869113629E-3</v>
      </c>
      <c r="AN44" s="97">
        <v>6.3256328046368701E-2</v>
      </c>
      <c r="AO44" s="98">
        <v>5.2161299880668671E-2</v>
      </c>
    </row>
    <row r="45" spans="1:41">
      <c r="A45" s="74" t="s">
        <v>34</v>
      </c>
      <c r="B45" s="99">
        <f t="shared" ref="B45:B54" si="52">IF(B8=0,"",B8*100/$J$17)</f>
        <v>1.2413108242303872</v>
      </c>
      <c r="C45" s="100">
        <f t="shared" ref="C45:C54" si="53">IF(C8=0,"",C8*100/$K$17)</f>
        <v>8.0019320982446483E-3</v>
      </c>
      <c r="D45" s="97">
        <f t="shared" ref="D45:D54" si="54">IF(D8=0,"",D8*100/$L$17)</f>
        <v>6.5672061286551509E-2</v>
      </c>
      <c r="E45" s="97">
        <f t="shared" ref="E45:E54" si="55">IF(E8=0,"",E8*100/$M$17)</f>
        <v>0.1065929942505337</v>
      </c>
      <c r="F45" s="99">
        <f t="shared" si="35"/>
        <v>0.14895729890764647</v>
      </c>
      <c r="G45" s="100">
        <f t="shared" si="36"/>
        <v>1.039359287528108E-3</v>
      </c>
      <c r="H45" s="97">
        <f t="shared" si="37"/>
        <v>1.1896679299731337E-2</v>
      </c>
      <c r="I45" s="97">
        <f t="shared" si="38"/>
        <v>1.5938056000987015E-2</v>
      </c>
      <c r="J45" s="99">
        <f t="shared" si="39"/>
        <v>1.3902681231380338</v>
      </c>
      <c r="K45" s="100">
        <f t="shared" si="40"/>
        <v>9.0412913857727557E-3</v>
      </c>
      <c r="L45" s="97">
        <f t="shared" si="41"/>
        <v>7.7568740586282853E-2</v>
      </c>
      <c r="M45" s="98">
        <f t="shared" si="42"/>
        <v>0.12253105025152071</v>
      </c>
      <c r="O45" s="74" t="s">
        <v>34</v>
      </c>
      <c r="P45" s="99">
        <f t="shared" si="43"/>
        <v>1.7775752051048315</v>
      </c>
      <c r="Q45" s="100">
        <f t="shared" si="44"/>
        <v>1.355564026880777E-2</v>
      </c>
      <c r="R45" s="97">
        <f t="shared" si="45"/>
        <v>0.18066737669712349</v>
      </c>
      <c r="S45" s="97">
        <f t="shared" ref="S45:S54" si="56">S8*100/$AA$17</f>
        <v>0.15667216074998339</v>
      </c>
      <c r="T45" s="99"/>
      <c r="U45" s="100"/>
      <c r="V45" s="97"/>
      <c r="W45" s="97"/>
      <c r="X45" s="99">
        <f t="shared" si="49"/>
        <v>1.7775752051048315</v>
      </c>
      <c r="Y45" s="100">
        <f t="shared" si="50"/>
        <v>1.355564026880777E-2</v>
      </c>
      <c r="Z45" s="97">
        <f t="shared" si="51"/>
        <v>0.18066737669712349</v>
      </c>
      <c r="AA45" s="98">
        <f t="shared" ref="AA45:AA54" si="57">AA8*100/$AA$17</f>
        <v>0.15667216074998339</v>
      </c>
      <c r="AC45" s="74" t="s">
        <v>34</v>
      </c>
      <c r="AD45" s="99">
        <v>1.4200133126248058</v>
      </c>
      <c r="AE45" s="100">
        <v>1.5123551635729744E-2</v>
      </c>
      <c r="AF45" s="97">
        <v>0.12501946327414373</v>
      </c>
      <c r="AG45" s="97">
        <v>0.10583485336830241</v>
      </c>
      <c r="AH45" s="99">
        <v>8.8750832039050362E-2</v>
      </c>
      <c r="AI45" s="100">
        <v>8.1593437563838773E-4</v>
      </c>
      <c r="AJ45" s="97">
        <v>1.6850344401485966E-2</v>
      </c>
      <c r="AK45" s="97">
        <v>1.2737882837595577E-2</v>
      </c>
      <c r="AL45" s="99">
        <v>1.5087641446638562</v>
      </c>
      <c r="AM45" s="100">
        <v>1.5939486011368131E-2</v>
      </c>
      <c r="AN45" s="97">
        <v>0.14186980767562971</v>
      </c>
      <c r="AO45" s="98">
        <v>0.11857273620589799</v>
      </c>
    </row>
    <row r="46" spans="1:41">
      <c r="A46" s="74" t="s">
        <v>35</v>
      </c>
      <c r="B46" s="99">
        <f t="shared" si="52"/>
        <v>3.1281032770605761</v>
      </c>
      <c r="C46" s="100">
        <f t="shared" si="53"/>
        <v>3.7537733077642979E-2</v>
      </c>
      <c r="D46" s="97">
        <f t="shared" si="54"/>
        <v>0.3553641745066729</v>
      </c>
      <c r="E46" s="97">
        <f t="shared" si="55"/>
        <v>0.38801117721252087</v>
      </c>
      <c r="F46" s="99">
        <f t="shared" si="35"/>
        <v>0.19860973187686196</v>
      </c>
      <c r="G46" s="100">
        <f t="shared" si="36"/>
        <v>2.331051824532812E-3</v>
      </c>
      <c r="H46" s="97">
        <f t="shared" si="37"/>
        <v>2.5850416799710049E-2</v>
      </c>
      <c r="I46" s="97">
        <f t="shared" si="38"/>
        <v>7.3535602713108369E-2</v>
      </c>
      <c r="J46" s="99">
        <f t="shared" si="39"/>
        <v>3.3267130089374382</v>
      </c>
      <c r="K46" s="100">
        <f t="shared" si="40"/>
        <v>3.986878490217579E-2</v>
      </c>
      <c r="L46" s="97">
        <f t="shared" si="41"/>
        <v>0.38121459130638291</v>
      </c>
      <c r="M46" s="98">
        <f t="shared" si="42"/>
        <v>0.4615467799256292</v>
      </c>
      <c r="O46" s="74" t="s">
        <v>35</v>
      </c>
      <c r="P46" s="99">
        <f t="shared" si="43"/>
        <v>3.9425706472196902</v>
      </c>
      <c r="Q46" s="100">
        <f t="shared" si="44"/>
        <v>6.3196658261778393E-2</v>
      </c>
      <c r="R46" s="97">
        <f t="shared" si="45"/>
        <v>0.61148927302691847</v>
      </c>
      <c r="S46" s="97">
        <f t="shared" si="56"/>
        <v>0.62209443206053761</v>
      </c>
      <c r="T46" s="99">
        <f t="shared" si="46"/>
        <v>6.8368277119416593E-2</v>
      </c>
      <c r="U46" s="100">
        <f t="shared" si="47"/>
        <v>9.991586050839983E-4</v>
      </c>
      <c r="V46" s="97">
        <f t="shared" si="48"/>
        <v>4.7156523493560951E-3</v>
      </c>
      <c r="W46" s="97">
        <f t="shared" ref="W46:W54" si="58">W9*100/$AA$17</f>
        <v>6.9113056634838178E-3</v>
      </c>
      <c r="X46" s="99">
        <f t="shared" si="49"/>
        <v>4.0109389243391069</v>
      </c>
      <c r="Y46" s="100">
        <f t="shared" si="50"/>
        <v>6.4195816866862404E-2</v>
      </c>
      <c r="Z46" s="97">
        <f t="shared" si="51"/>
        <v>0.61620492537627447</v>
      </c>
      <c r="AA46" s="98">
        <f t="shared" si="57"/>
        <v>0.62900573772402135</v>
      </c>
      <c r="AC46" s="74" t="s">
        <v>35</v>
      </c>
      <c r="AD46" s="99">
        <v>3.5056578655424895</v>
      </c>
      <c r="AE46" s="100">
        <v>7.5559394872720717E-2</v>
      </c>
      <c r="AF46" s="97">
        <v>0.44094895834063419</v>
      </c>
      <c r="AG46" s="97">
        <v>0.42186016736762261</v>
      </c>
      <c r="AH46" s="99">
        <v>0.11093854004881296</v>
      </c>
      <c r="AI46" s="100">
        <v>2.5890717648933389E-3</v>
      </c>
      <c r="AJ46" s="97">
        <v>2.9948783909833573E-2</v>
      </c>
      <c r="AK46" s="97">
        <v>3.3106933502766243E-2</v>
      </c>
      <c r="AL46" s="99">
        <v>3.6165964055913022</v>
      </c>
      <c r="AM46" s="100">
        <v>7.8148466637614059E-2</v>
      </c>
      <c r="AN46" s="97">
        <v>0.47089774225046777</v>
      </c>
      <c r="AO46" s="98">
        <v>0.45496710087038877</v>
      </c>
    </row>
    <row r="47" spans="1:41">
      <c r="A47" s="74" t="s">
        <v>36</v>
      </c>
      <c r="B47" s="99">
        <f t="shared" si="52"/>
        <v>13.555114200595829</v>
      </c>
      <c r="C47" s="100">
        <f t="shared" si="53"/>
        <v>0.39569867547981846</v>
      </c>
      <c r="D47" s="97">
        <f t="shared" si="54"/>
        <v>2.5084143428228116</v>
      </c>
      <c r="E47" s="97">
        <f t="shared" si="55"/>
        <v>3.0751769918057761</v>
      </c>
      <c r="F47" s="99">
        <f t="shared" si="35"/>
        <v>0.89374379344587884</v>
      </c>
      <c r="G47" s="100">
        <f t="shared" si="36"/>
        <v>2.5667950285982195E-2</v>
      </c>
      <c r="H47" s="97">
        <f t="shared" si="37"/>
        <v>0.1887442165257624</v>
      </c>
      <c r="I47" s="97">
        <f t="shared" si="38"/>
        <v>0.21903950656972726</v>
      </c>
      <c r="J47" s="99">
        <f t="shared" si="39"/>
        <v>14.448857994041708</v>
      </c>
      <c r="K47" s="100">
        <f t="shared" si="40"/>
        <v>0.4213666257658007</v>
      </c>
      <c r="L47" s="97">
        <f t="shared" si="41"/>
        <v>2.6971585593485741</v>
      </c>
      <c r="M47" s="98">
        <f t="shared" si="42"/>
        <v>3.2942164983755036</v>
      </c>
      <c r="O47" s="74" t="s">
        <v>36</v>
      </c>
      <c r="P47" s="99">
        <f t="shared" si="43"/>
        <v>13.582497721057429</v>
      </c>
      <c r="Q47" s="100">
        <f t="shared" si="44"/>
        <v>0.50957130139480811</v>
      </c>
      <c r="R47" s="97">
        <f t="shared" si="45"/>
        <v>3.2907599976837294</v>
      </c>
      <c r="S47" s="97">
        <f t="shared" si="56"/>
        <v>3.2914938983742799</v>
      </c>
      <c r="T47" s="99">
        <f t="shared" si="46"/>
        <v>0.61531449407474936</v>
      </c>
      <c r="U47" s="100">
        <f t="shared" si="47"/>
        <v>2.2713856317556128E-2</v>
      </c>
      <c r="V47" s="97">
        <f t="shared" si="48"/>
        <v>0.15787290579935415</v>
      </c>
      <c r="W47" s="97">
        <f t="shared" si="58"/>
        <v>0.15258417219933917</v>
      </c>
      <c r="X47" s="99">
        <f t="shared" si="49"/>
        <v>14.19781221513218</v>
      </c>
      <c r="Y47" s="100">
        <f t="shared" si="50"/>
        <v>0.53228515771236451</v>
      </c>
      <c r="Z47" s="97">
        <f t="shared" si="51"/>
        <v>3.4486329034830852</v>
      </c>
      <c r="AA47" s="98">
        <f t="shared" si="57"/>
        <v>3.44407807057362</v>
      </c>
      <c r="AC47" s="74" t="s">
        <v>36</v>
      </c>
      <c r="AD47" s="99">
        <v>13.246061681828268</v>
      </c>
      <c r="AE47" s="100">
        <v>0.67169612050200667</v>
      </c>
      <c r="AF47" s="97">
        <v>2.8483760001204299</v>
      </c>
      <c r="AG47" s="97">
        <v>2.8780665138676671</v>
      </c>
      <c r="AH47" s="99">
        <v>0.46594186820501443</v>
      </c>
      <c r="AI47" s="100">
        <v>2.3552153736074284E-2</v>
      </c>
      <c r="AJ47" s="97">
        <v>0.12262261441902428</v>
      </c>
      <c r="AK47" s="97">
        <v>0.13383069816891199</v>
      </c>
      <c r="AL47" s="99">
        <v>13.712003550033282</v>
      </c>
      <c r="AM47" s="100">
        <v>0.69524827423808111</v>
      </c>
      <c r="AN47" s="97">
        <v>2.9709986145394551</v>
      </c>
      <c r="AO47" s="98">
        <v>3.0118972120365792</v>
      </c>
    </row>
    <row r="48" spans="1:41">
      <c r="A48" s="74" t="s">
        <v>37</v>
      </c>
      <c r="B48" s="99">
        <f t="shared" si="52"/>
        <v>18.197616683217479</v>
      </c>
      <c r="C48" s="100">
        <f t="shared" si="53"/>
        <v>1.1230974671410869</v>
      </c>
      <c r="D48" s="97">
        <f t="shared" si="54"/>
        <v>5.1422381900411818</v>
      </c>
      <c r="E48" s="97">
        <f t="shared" si="55"/>
        <v>5.4773897572012551</v>
      </c>
      <c r="F48" s="99">
        <f t="shared" si="35"/>
        <v>1.3902681231380338</v>
      </c>
      <c r="G48" s="100">
        <f t="shared" si="36"/>
        <v>8.5238700583122343E-2</v>
      </c>
      <c r="H48" s="97">
        <f t="shared" si="37"/>
        <v>0.40506283290577039</v>
      </c>
      <c r="I48" s="97">
        <f t="shared" si="38"/>
        <v>0.4539120608747389</v>
      </c>
      <c r="J48" s="99">
        <f t="shared" si="39"/>
        <v>19.587884806355511</v>
      </c>
      <c r="K48" s="100">
        <f t="shared" si="40"/>
        <v>1.2083361677242093</v>
      </c>
      <c r="L48" s="97">
        <f t="shared" si="41"/>
        <v>5.5473010229469528</v>
      </c>
      <c r="M48" s="98">
        <f t="shared" si="42"/>
        <v>5.9313018180759931</v>
      </c>
      <c r="O48" s="74" t="s">
        <v>37</v>
      </c>
      <c r="P48" s="99">
        <f t="shared" si="43"/>
        <v>20.191431175934365</v>
      </c>
      <c r="Q48" s="100">
        <f t="shared" si="44"/>
        <v>1.6078319727207606</v>
      </c>
      <c r="R48" s="97">
        <f t="shared" si="45"/>
        <v>8.1704759202745372</v>
      </c>
      <c r="S48" s="97">
        <f t="shared" si="56"/>
        <v>8.1400693375302122</v>
      </c>
      <c r="T48" s="99">
        <f t="shared" si="46"/>
        <v>0.93436645396536011</v>
      </c>
      <c r="U48" s="100">
        <f t="shared" si="47"/>
        <v>7.6587240617245936E-2</v>
      </c>
      <c r="V48" s="97">
        <f t="shared" si="48"/>
        <v>0.4007452134463188</v>
      </c>
      <c r="W48" s="97">
        <f t="shared" si="58"/>
        <v>0.40677654463922575</v>
      </c>
      <c r="X48" s="99">
        <f t="shared" si="49"/>
        <v>21.125797629899726</v>
      </c>
      <c r="Y48" s="100">
        <f t="shared" si="50"/>
        <v>1.6844192133380067</v>
      </c>
      <c r="Z48" s="97">
        <f t="shared" si="51"/>
        <v>8.5712211337208544</v>
      </c>
      <c r="AA48" s="98">
        <f t="shared" si="57"/>
        <v>8.5468458821694391</v>
      </c>
      <c r="AC48" s="74" t="s">
        <v>37</v>
      </c>
      <c r="AD48" s="99">
        <v>18.903927224317727</v>
      </c>
      <c r="AE48" s="100">
        <v>2.0130229276257268</v>
      </c>
      <c r="AF48" s="97">
        <v>6.879405496637494</v>
      </c>
      <c r="AG48" s="97">
        <v>6.8223337394413059</v>
      </c>
      <c r="AH48" s="99">
        <v>0.82094519636121588</v>
      </c>
      <c r="AI48" s="100">
        <v>8.5216346178805691E-2</v>
      </c>
      <c r="AJ48" s="97">
        <v>0.34962211913243602</v>
      </c>
      <c r="AK48" s="97">
        <v>0.37698319227863258</v>
      </c>
      <c r="AL48" s="99">
        <v>19.724872420678945</v>
      </c>
      <c r="AM48" s="100">
        <v>2.0982392738045332</v>
      </c>
      <c r="AN48" s="97">
        <v>7.2290276157699331</v>
      </c>
      <c r="AO48" s="98">
        <v>7.1993169317199381</v>
      </c>
    </row>
    <row r="49" spans="1:41">
      <c r="A49" s="74" t="s">
        <v>38</v>
      </c>
      <c r="B49" s="99">
        <f t="shared" si="52"/>
        <v>21.449851042701091</v>
      </c>
      <c r="C49" s="100">
        <f t="shared" si="53"/>
        <v>2.5730871808236619</v>
      </c>
      <c r="D49" s="97">
        <f t="shared" si="54"/>
        <v>8.9439945500936364</v>
      </c>
      <c r="E49" s="97">
        <f t="shared" si="55"/>
        <v>9.0214305667789763</v>
      </c>
      <c r="F49" s="99">
        <f t="shared" si="35"/>
        <v>1.8371400198609731</v>
      </c>
      <c r="G49" s="100">
        <f t="shared" si="36"/>
        <v>0.21879148971773471</v>
      </c>
      <c r="H49" s="97">
        <f t="shared" si="37"/>
        <v>0.53202218339370622</v>
      </c>
      <c r="I49" s="97">
        <f t="shared" si="38"/>
        <v>0.54245066589393409</v>
      </c>
      <c r="J49" s="99">
        <f t="shared" si="39"/>
        <v>23.286991062562066</v>
      </c>
      <c r="K49" s="100">
        <f t="shared" si="40"/>
        <v>2.7918786705413963</v>
      </c>
      <c r="L49" s="97">
        <f t="shared" si="41"/>
        <v>9.4760167334873433</v>
      </c>
      <c r="M49" s="98">
        <f t="shared" si="42"/>
        <v>9.5638812326729106</v>
      </c>
      <c r="O49" s="74" t="s">
        <v>38</v>
      </c>
      <c r="P49" s="99">
        <f t="shared" si="43"/>
        <v>23.176845943482224</v>
      </c>
      <c r="Q49" s="100">
        <f t="shared" si="44"/>
        <v>3.5321945070903329</v>
      </c>
      <c r="R49" s="97">
        <f t="shared" si="45"/>
        <v>13.10744983826018</v>
      </c>
      <c r="S49" s="97">
        <f t="shared" si="56"/>
        <v>12.59904887472231</v>
      </c>
      <c r="T49" s="99">
        <f t="shared" si="46"/>
        <v>1.162260711030082</v>
      </c>
      <c r="U49" s="100">
        <f t="shared" si="47"/>
        <v>0.17928747047087498</v>
      </c>
      <c r="V49" s="97">
        <f t="shared" si="48"/>
        <v>0.71758228771573185</v>
      </c>
      <c r="W49" s="97">
        <f t="shared" si="58"/>
        <v>0.70672521882589867</v>
      </c>
      <c r="X49" s="99">
        <f t="shared" si="49"/>
        <v>24.339106654512307</v>
      </c>
      <c r="Y49" s="100">
        <f t="shared" si="50"/>
        <v>3.7114819775612071</v>
      </c>
      <c r="Z49" s="97">
        <f t="shared" si="51"/>
        <v>13.825032125975913</v>
      </c>
      <c r="AA49" s="98">
        <f t="shared" si="57"/>
        <v>13.305774093548211</v>
      </c>
      <c r="AC49" s="74" t="s">
        <v>38</v>
      </c>
      <c r="AD49" s="99">
        <v>22.675837585977369</v>
      </c>
      <c r="AE49" s="100">
        <v>4.6451141125325091</v>
      </c>
      <c r="AF49" s="97">
        <v>11.460599548842216</v>
      </c>
      <c r="AG49" s="97">
        <v>11.632923615759792</v>
      </c>
      <c r="AH49" s="99">
        <v>1.2203239405369426</v>
      </c>
      <c r="AI49" s="100">
        <v>0.25945618833314571</v>
      </c>
      <c r="AJ49" s="97">
        <v>0.80904135271133537</v>
      </c>
      <c r="AK49" s="97">
        <v>0.76828157141386877</v>
      </c>
      <c r="AL49" s="99">
        <v>23.896161526514312</v>
      </c>
      <c r="AM49" s="100">
        <v>4.9045703008656556</v>
      </c>
      <c r="AN49" s="97">
        <v>12.269640901553547</v>
      </c>
      <c r="AO49" s="98">
        <v>12.401205187173659</v>
      </c>
    </row>
    <row r="50" spans="1:41">
      <c r="A50" s="74" t="s">
        <v>39</v>
      </c>
      <c r="B50" s="99">
        <f t="shared" si="52"/>
        <v>18.619662363455809</v>
      </c>
      <c r="C50" s="100">
        <f t="shared" si="53"/>
        <v>4.7643278992223177</v>
      </c>
      <c r="D50" s="97">
        <f t="shared" si="54"/>
        <v>10.313285091826909</v>
      </c>
      <c r="E50" s="97">
        <f t="shared" si="55"/>
        <v>9.794150784417532</v>
      </c>
      <c r="F50" s="99">
        <f t="shared" si="35"/>
        <v>2.6067527308838132</v>
      </c>
      <c r="G50" s="100">
        <f t="shared" si="36"/>
        <v>0.71525947706440629</v>
      </c>
      <c r="H50" s="97">
        <f t="shared" si="37"/>
        <v>1.4611815879011969</v>
      </c>
      <c r="I50" s="97">
        <f t="shared" si="38"/>
        <v>1.224741309089288</v>
      </c>
      <c r="J50" s="99">
        <f t="shared" si="39"/>
        <v>21.226415094339622</v>
      </c>
      <c r="K50" s="100">
        <f t="shared" si="40"/>
        <v>5.4795873762867231</v>
      </c>
      <c r="L50" s="97">
        <f t="shared" si="41"/>
        <v>11.774466679728107</v>
      </c>
      <c r="M50" s="98">
        <f t="shared" si="42"/>
        <v>11.018892093506819</v>
      </c>
      <c r="O50" s="74" t="s">
        <v>39</v>
      </c>
      <c r="P50" s="99">
        <f t="shared" si="43"/>
        <v>18.231540565177756</v>
      </c>
      <c r="Q50" s="100">
        <f t="shared" si="44"/>
        <v>6.0586178140332345</v>
      </c>
      <c r="R50" s="97">
        <f t="shared" si="45"/>
        <v>14.287594196391213</v>
      </c>
      <c r="S50" s="97">
        <f t="shared" si="56"/>
        <v>13.233529293137657</v>
      </c>
      <c r="T50" s="99">
        <f t="shared" si="46"/>
        <v>2.096627164995442</v>
      </c>
      <c r="U50" s="100">
        <f t="shared" si="47"/>
        <v>0.71649662100408928</v>
      </c>
      <c r="V50" s="97">
        <f t="shared" si="48"/>
        <v>1.6988220516480286</v>
      </c>
      <c r="W50" s="97">
        <f t="shared" si="58"/>
        <v>1.4370895854128767</v>
      </c>
      <c r="X50" s="99">
        <f t="shared" si="49"/>
        <v>20.328167730173199</v>
      </c>
      <c r="Y50" s="100">
        <f t="shared" si="50"/>
        <v>6.7751144350373229</v>
      </c>
      <c r="Z50" s="97">
        <f t="shared" si="51"/>
        <v>15.986416248039239</v>
      </c>
      <c r="AA50" s="98">
        <f t="shared" si="57"/>
        <v>14.670618878550533</v>
      </c>
      <c r="AC50" s="74" t="s">
        <v>39</v>
      </c>
      <c r="AD50" s="99">
        <v>21.056134901264699</v>
      </c>
      <c r="AE50" s="100">
        <v>9.3314474698637984</v>
      </c>
      <c r="AF50" s="97">
        <v>14.938667783044927</v>
      </c>
      <c r="AG50" s="97">
        <v>14.149350615749569</v>
      </c>
      <c r="AH50" s="99">
        <v>1.8859551808298203</v>
      </c>
      <c r="AI50" s="100">
        <v>0.89392714279867436</v>
      </c>
      <c r="AJ50" s="97">
        <v>1.2973217570614273</v>
      </c>
      <c r="AK50" s="97">
        <v>1.2478198500744082</v>
      </c>
      <c r="AL50" s="99">
        <v>22.94209008209452</v>
      </c>
      <c r="AM50" s="100">
        <v>10.22537461266247</v>
      </c>
      <c r="AN50" s="97">
        <v>16.235989540106353</v>
      </c>
      <c r="AO50" s="98">
        <v>15.397170465823978</v>
      </c>
    </row>
    <row r="51" spans="1:41">
      <c r="A51" s="74" t="s">
        <v>40</v>
      </c>
      <c r="B51" s="99">
        <f t="shared" si="52"/>
        <v>5.3128103277060577</v>
      </c>
      <c r="C51" s="100">
        <f t="shared" si="53"/>
        <v>2.9028915630955283</v>
      </c>
      <c r="D51" s="97">
        <f t="shared" si="54"/>
        <v>3.7620763762814398</v>
      </c>
      <c r="E51" s="97">
        <f t="shared" si="55"/>
        <v>3.2946438316332176</v>
      </c>
      <c r="F51" s="99">
        <f t="shared" si="35"/>
        <v>1.9860973187686197</v>
      </c>
      <c r="G51" s="100">
        <f t="shared" si="36"/>
        <v>1.1735091877511479</v>
      </c>
      <c r="H51" s="97">
        <f t="shared" si="37"/>
        <v>1.4000964173242307</v>
      </c>
      <c r="I51" s="97">
        <f t="shared" si="38"/>
        <v>1.2657345231703667</v>
      </c>
      <c r="J51" s="99">
        <f t="shared" si="39"/>
        <v>7.2989076464746772</v>
      </c>
      <c r="K51" s="100">
        <f t="shared" si="40"/>
        <v>4.076400750846676</v>
      </c>
      <c r="L51" s="97">
        <f t="shared" si="41"/>
        <v>5.1621727936056709</v>
      </c>
      <c r="M51" s="98">
        <f t="shared" si="42"/>
        <v>4.5603783548035839</v>
      </c>
      <c r="O51" s="74" t="s">
        <v>40</v>
      </c>
      <c r="P51" s="99">
        <f t="shared" si="43"/>
        <v>4.5806745670009112</v>
      </c>
      <c r="Q51" s="100">
        <f t="shared" si="44"/>
        <v>3.3236502352246107</v>
      </c>
      <c r="R51" s="97">
        <f t="shared" si="45"/>
        <v>5.2104568044341431</v>
      </c>
      <c r="S51" s="97">
        <f t="shared" si="56"/>
        <v>4.895185388759165</v>
      </c>
      <c r="T51" s="99">
        <f t="shared" si="46"/>
        <v>1.4585232452142205</v>
      </c>
      <c r="U51" s="100">
        <f t="shared" si="47"/>
        <v>1.1417678160346734</v>
      </c>
      <c r="V51" s="97">
        <f t="shared" si="48"/>
        <v>1.4299537906405428</v>
      </c>
      <c r="W51" s="97">
        <f t="shared" si="58"/>
        <v>1.251543613789657</v>
      </c>
      <c r="X51" s="99">
        <f t="shared" si="49"/>
        <v>6.0391978122151322</v>
      </c>
      <c r="Y51" s="100">
        <f t="shared" si="50"/>
        <v>4.4654180512592854</v>
      </c>
      <c r="Z51" s="97">
        <f t="shared" si="51"/>
        <v>6.6404105950746866</v>
      </c>
      <c r="AA51" s="98">
        <f t="shared" si="57"/>
        <v>6.146729002548823</v>
      </c>
      <c r="AC51" s="74" t="s">
        <v>40</v>
      </c>
      <c r="AD51" s="99">
        <v>5.6356778344796981</v>
      </c>
      <c r="AE51" s="100">
        <v>5.460196140723899</v>
      </c>
      <c r="AF51" s="97">
        <v>5.9361249291093863</v>
      </c>
      <c r="AG51" s="97">
        <v>5.4315441963098694</v>
      </c>
      <c r="AH51" s="99">
        <v>1.5087641446638562</v>
      </c>
      <c r="AI51" s="100">
        <v>1.5856933930906481</v>
      </c>
      <c r="AJ51" s="97">
        <v>1.4766577648609998</v>
      </c>
      <c r="AK51" s="97">
        <v>1.4687292919675481</v>
      </c>
      <c r="AL51" s="99">
        <v>7.1444419791435543</v>
      </c>
      <c r="AM51" s="100">
        <v>7.0458895338145506</v>
      </c>
      <c r="AN51" s="97">
        <v>7.4127826939703869</v>
      </c>
      <c r="AO51" s="98">
        <v>6.9002734882774179</v>
      </c>
    </row>
    <row r="52" spans="1:41">
      <c r="A52" s="74" t="s">
        <v>41</v>
      </c>
      <c r="B52" s="99">
        <f t="shared" si="52"/>
        <v>2.358490566037736</v>
      </c>
      <c r="C52" s="100">
        <f t="shared" si="53"/>
        <v>3.3674886563859592</v>
      </c>
      <c r="D52" s="97">
        <f t="shared" si="54"/>
        <v>2.599909590264168</v>
      </c>
      <c r="E52" s="97">
        <f t="shared" si="55"/>
        <v>2.1892671171700622</v>
      </c>
      <c r="F52" s="99">
        <f t="shared" si="35"/>
        <v>3.3763654419066533</v>
      </c>
      <c r="G52" s="100">
        <f t="shared" si="36"/>
        <v>6.30946221960874</v>
      </c>
      <c r="H52" s="97">
        <f t="shared" si="37"/>
        <v>6.3077999473895598</v>
      </c>
      <c r="I52" s="97">
        <f t="shared" si="38"/>
        <v>5.682143742323543</v>
      </c>
      <c r="J52" s="99">
        <f t="shared" si="39"/>
        <v>5.7348560079443889</v>
      </c>
      <c r="K52" s="100">
        <f t="shared" si="40"/>
        <v>9.6769508759946987</v>
      </c>
      <c r="L52" s="97">
        <f t="shared" si="41"/>
        <v>8.9077095376537283</v>
      </c>
      <c r="M52" s="98">
        <f t="shared" si="42"/>
        <v>7.8714108594936052</v>
      </c>
      <c r="O52" s="74" t="s">
        <v>41</v>
      </c>
      <c r="P52" s="99">
        <f t="shared" si="43"/>
        <v>2.2561531449407477</v>
      </c>
      <c r="Q52" s="100">
        <f t="shared" si="44"/>
        <v>4.3763283966024256</v>
      </c>
      <c r="R52" s="97">
        <f t="shared" si="45"/>
        <v>2.9673310091917391</v>
      </c>
      <c r="S52" s="97">
        <f t="shared" si="56"/>
        <v>2.6247339921669637</v>
      </c>
      <c r="T52" s="99">
        <f t="shared" si="46"/>
        <v>2.8486782133090247</v>
      </c>
      <c r="U52" s="100">
        <f t="shared" si="47"/>
        <v>7.1346862065527201</v>
      </c>
      <c r="V52" s="97">
        <f t="shared" si="48"/>
        <v>5.9464833945020654</v>
      </c>
      <c r="W52" s="97">
        <f t="shared" si="58"/>
        <v>5.5032551232312388</v>
      </c>
      <c r="X52" s="99">
        <f t="shared" si="49"/>
        <v>5.104831358249772</v>
      </c>
      <c r="Y52" s="100">
        <f t="shared" si="50"/>
        <v>11.511014603155138</v>
      </c>
      <c r="Z52" s="97">
        <f t="shared" si="51"/>
        <v>8.9138144036938058</v>
      </c>
      <c r="AA52" s="98">
        <f t="shared" si="57"/>
        <v>8.1279891153982025</v>
      </c>
      <c r="AC52" s="74" t="s">
        <v>41</v>
      </c>
      <c r="AD52" s="99">
        <v>2.5959618371422231</v>
      </c>
      <c r="AE52" s="100">
        <v>7.0252634807366459</v>
      </c>
      <c r="AF52" s="97">
        <v>4.9065489721352114</v>
      </c>
      <c r="AG52" s="97">
        <v>4.5743125619753586</v>
      </c>
      <c r="AH52" s="99">
        <v>2.3075216330153094</v>
      </c>
      <c r="AI52" s="100">
        <v>8.0531907261107527</v>
      </c>
      <c r="AJ52" s="97">
        <v>7.6532798201477528</v>
      </c>
      <c r="AK52" s="97">
        <v>7.6899919122755325</v>
      </c>
      <c r="AL52" s="99">
        <v>4.9034834701575329</v>
      </c>
      <c r="AM52" s="100">
        <v>15.078454206847377</v>
      </c>
      <c r="AN52" s="97">
        <v>12.559828792282962</v>
      </c>
      <c r="AO52" s="98">
        <v>12.264304474250892</v>
      </c>
    </row>
    <row r="53" spans="1:41" ht="15.75" thickBot="1">
      <c r="A53" s="74" t="s">
        <v>42</v>
      </c>
      <c r="B53" s="99">
        <f t="shared" si="52"/>
        <v>0.19860973187686196</v>
      </c>
      <c r="C53" s="100">
        <f t="shared" si="53"/>
        <v>1.1618585767831806</v>
      </c>
      <c r="D53" s="97">
        <f t="shared" si="54"/>
        <v>0.40655971717584882</v>
      </c>
      <c r="E53" s="97">
        <f t="shared" si="55"/>
        <v>0.33848246572256796</v>
      </c>
      <c r="F53" s="99">
        <f t="shared" si="35"/>
        <v>2.5074478649453824</v>
      </c>
      <c r="G53" s="100">
        <f t="shared" si="36"/>
        <v>75.131664028791093</v>
      </c>
      <c r="H53" s="97">
        <f t="shared" si="37"/>
        <v>55.542633491412317</v>
      </c>
      <c r="I53" s="97">
        <f t="shared" si="38"/>
        <v>56.812343095981085</v>
      </c>
      <c r="J53" s="99">
        <f t="shared" si="39"/>
        <v>2.7060575968222444</v>
      </c>
      <c r="K53" s="100">
        <f t="shared" si="40"/>
        <v>76.293522605574282</v>
      </c>
      <c r="L53" s="97">
        <f t="shared" si="41"/>
        <v>55.949193208588163</v>
      </c>
      <c r="M53" s="98">
        <f t="shared" si="42"/>
        <v>57.150825561703655</v>
      </c>
      <c r="O53" s="74" t="s">
        <v>42</v>
      </c>
      <c r="P53" s="99">
        <f t="shared" si="43"/>
        <v>0.20510483135824978</v>
      </c>
      <c r="Q53" s="100">
        <f t="shared" si="44"/>
        <v>1.7667989580004617</v>
      </c>
      <c r="R53" s="97">
        <f t="shared" si="45"/>
        <v>0.56700760558780694</v>
      </c>
      <c r="S53" s="97">
        <f t="shared" si="56"/>
        <v>0.5107455451419487</v>
      </c>
      <c r="T53" s="99">
        <f t="shared" si="46"/>
        <v>2.0054694621695535</v>
      </c>
      <c r="U53" s="100">
        <f t="shared" si="47"/>
        <v>69.472528347424188</v>
      </c>
      <c r="V53" s="97">
        <f t="shared" si="48"/>
        <v>41.19484236450996</v>
      </c>
      <c r="W53" s="97">
        <f t="shared" si="58"/>
        <v>44.415078302180042</v>
      </c>
      <c r="X53" s="99">
        <f t="shared" si="49"/>
        <v>2.2105742935278032</v>
      </c>
      <c r="Y53" s="100">
        <f t="shared" si="50"/>
        <v>71.239327305424652</v>
      </c>
      <c r="Z53" s="97">
        <f t="shared" si="51"/>
        <v>41.761849970097742</v>
      </c>
      <c r="AA53" s="98">
        <f t="shared" si="57"/>
        <v>44.925823847321986</v>
      </c>
      <c r="AC53" s="74" t="s">
        <v>42</v>
      </c>
      <c r="AD53" s="99">
        <v>0.17750166407810072</v>
      </c>
      <c r="AE53" s="100">
        <v>1.7951222770438438</v>
      </c>
      <c r="AF53" s="97">
        <v>0.81491216588576232</v>
      </c>
      <c r="AG53" s="97">
        <v>0.60550133892795355</v>
      </c>
      <c r="AH53" s="99">
        <v>1.4200133126248058</v>
      </c>
      <c r="AI53" s="100">
        <v>58.0585970592876</v>
      </c>
      <c r="AJ53" s="97">
        <v>39.830795797919144</v>
      </c>
      <c r="AK53" s="97">
        <v>41.594629764832632</v>
      </c>
      <c r="AL53" s="99">
        <v>1.5975149767029067</v>
      </c>
      <c r="AM53" s="100">
        <v>59.853719336331437</v>
      </c>
      <c r="AN53" s="97">
        <v>40.645707963804917</v>
      </c>
      <c r="AO53" s="98">
        <v>42.20013110376059</v>
      </c>
    </row>
    <row r="54" spans="1:41" ht="15.75" thickBot="1">
      <c r="A54" s="81" t="s">
        <v>3</v>
      </c>
      <c r="B54" s="101">
        <f t="shared" si="52"/>
        <v>85.054617676266133</v>
      </c>
      <c r="C54" s="102">
        <f t="shared" si="53"/>
        <v>16.337036535085705</v>
      </c>
      <c r="D54" s="103">
        <f t="shared" si="54"/>
        <v>34.124712227048015</v>
      </c>
      <c r="E54" s="103">
        <f t="shared" si="55"/>
        <v>33.710161437383221</v>
      </c>
      <c r="F54" s="101">
        <f t="shared" si="35"/>
        <v>14.945382323733863</v>
      </c>
      <c r="G54" s="102">
        <f t="shared" si="36"/>
        <v>83.662963464914284</v>
      </c>
      <c r="H54" s="103">
        <f t="shared" si="37"/>
        <v>65.875287772951992</v>
      </c>
      <c r="I54" s="103">
        <f t="shared" si="38"/>
        <v>66.289838562616779</v>
      </c>
      <c r="J54" s="101">
        <f t="shared" si="39"/>
        <v>100</v>
      </c>
      <c r="K54" s="102">
        <f t="shared" si="40"/>
        <v>100</v>
      </c>
      <c r="L54" s="103">
        <f t="shared" si="41"/>
        <v>100</v>
      </c>
      <c r="M54" s="104">
        <f t="shared" si="42"/>
        <v>100</v>
      </c>
      <c r="O54" s="81" t="s">
        <v>3</v>
      </c>
      <c r="P54" s="101">
        <f t="shared" si="43"/>
        <v>88.787602552415677</v>
      </c>
      <c r="Q54" s="102">
        <f t="shared" si="44"/>
        <v>21.254884336030752</v>
      </c>
      <c r="R54" s="103">
        <f t="shared" si="45"/>
        <v>48.447983058870712</v>
      </c>
      <c r="S54" s="103">
        <f t="shared" si="56"/>
        <v>46.118736725678872</v>
      </c>
      <c r="T54" s="101">
        <f t="shared" si="46"/>
        <v>11.212397447584321</v>
      </c>
      <c r="U54" s="102">
        <f t="shared" si="47"/>
        <v>78.745115663969244</v>
      </c>
      <c r="V54" s="103">
        <f t="shared" si="48"/>
        <v>51.552016941129367</v>
      </c>
      <c r="W54" s="103">
        <f t="shared" si="58"/>
        <v>53.881263274321128</v>
      </c>
      <c r="X54" s="101">
        <f t="shared" si="49"/>
        <v>100</v>
      </c>
      <c r="Y54" s="102">
        <f t="shared" si="50"/>
        <v>100.00000000000001</v>
      </c>
      <c r="Z54" s="103">
        <f t="shared" si="51"/>
        <v>100</v>
      </c>
      <c r="AA54" s="104">
        <f t="shared" si="57"/>
        <v>100</v>
      </c>
      <c r="AC54" s="81" t="s">
        <v>3</v>
      </c>
      <c r="AD54" s="101">
        <v>90.104282227645882</v>
      </c>
      <c r="AE54" s="102">
        <v>31.036584414691148</v>
      </c>
      <c r="AF54" s="103">
        <v>48.408002573853182</v>
      </c>
      <c r="AG54" s="103">
        <v>46.663648384806677</v>
      </c>
      <c r="AH54" s="101">
        <v>9.8957177723541161</v>
      </c>
      <c r="AI54" s="102">
        <v>68.96341558530888</v>
      </c>
      <c r="AJ54" s="103">
        <v>51.591997426146847</v>
      </c>
      <c r="AK54" s="103">
        <v>53.33635161519333</v>
      </c>
      <c r="AL54" s="101">
        <v>100</v>
      </c>
      <c r="AM54" s="102">
        <v>100</v>
      </c>
      <c r="AN54" s="103">
        <v>99.999999999999986</v>
      </c>
      <c r="AO54" s="104">
        <v>100</v>
      </c>
    </row>
    <row r="55" spans="1:41">
      <c r="A55" s="93"/>
      <c r="O55" s="93"/>
    </row>
    <row r="57" spans="1:41" ht="16.5" thickBot="1">
      <c r="A57" s="105" t="s">
        <v>184</v>
      </c>
      <c r="O57" s="105" t="s">
        <v>127</v>
      </c>
    </row>
    <row r="58" spans="1:41" ht="15" customHeight="1">
      <c r="A58" s="304" t="s">
        <v>29</v>
      </c>
      <c r="B58" s="307" t="s">
        <v>1</v>
      </c>
      <c r="C58" s="307"/>
      <c r="D58" s="307"/>
      <c r="E58" s="307"/>
      <c r="F58" s="307" t="s">
        <v>2</v>
      </c>
      <c r="G58" s="307"/>
      <c r="H58" s="307"/>
      <c r="I58" s="307"/>
      <c r="J58" s="307" t="s">
        <v>3</v>
      </c>
      <c r="K58" s="307"/>
      <c r="L58" s="307"/>
      <c r="M58" s="308"/>
      <c r="O58" s="304" t="s">
        <v>29</v>
      </c>
      <c r="P58" s="307" t="s">
        <v>1</v>
      </c>
      <c r="Q58" s="307"/>
      <c r="R58" s="307"/>
      <c r="S58" s="307"/>
      <c r="T58" s="307" t="s">
        <v>2</v>
      </c>
      <c r="U58" s="307"/>
      <c r="V58" s="307"/>
      <c r="W58" s="307"/>
      <c r="X58" s="307" t="s">
        <v>3</v>
      </c>
      <c r="Y58" s="307"/>
      <c r="Z58" s="307"/>
      <c r="AA58" s="308"/>
    </row>
    <row r="59" spans="1:41" ht="42.75" customHeight="1">
      <c r="A59" s="305"/>
      <c r="B59" s="309" t="s">
        <v>82</v>
      </c>
      <c r="C59" s="310"/>
      <c r="D59" s="309" t="s">
        <v>83</v>
      </c>
      <c r="E59" s="310"/>
      <c r="F59" s="309" t="s">
        <v>82</v>
      </c>
      <c r="G59" s="310"/>
      <c r="H59" s="309" t="s">
        <v>83</v>
      </c>
      <c r="I59" s="310"/>
      <c r="J59" s="309" t="s">
        <v>82</v>
      </c>
      <c r="K59" s="310"/>
      <c r="L59" s="309" t="s">
        <v>83</v>
      </c>
      <c r="M59" s="310"/>
      <c r="O59" s="305"/>
      <c r="P59" s="309" t="s">
        <v>82</v>
      </c>
      <c r="Q59" s="310"/>
      <c r="R59" s="309" t="s">
        <v>83</v>
      </c>
      <c r="S59" s="310"/>
      <c r="T59" s="309" t="s">
        <v>82</v>
      </c>
      <c r="U59" s="310"/>
      <c r="V59" s="309" t="s">
        <v>83</v>
      </c>
      <c r="W59" s="310"/>
      <c r="X59" s="309" t="s">
        <v>82</v>
      </c>
      <c r="Y59" s="310"/>
      <c r="Z59" s="309" t="s">
        <v>83</v>
      </c>
      <c r="AA59" s="310"/>
    </row>
    <row r="60" spans="1:41" ht="45.75" thickBot="1">
      <c r="A60" s="306"/>
      <c r="B60" s="69" t="s">
        <v>31</v>
      </c>
      <c r="C60" s="69" t="s">
        <v>32</v>
      </c>
      <c r="D60" s="70" t="s">
        <v>8</v>
      </c>
      <c r="E60" s="71" t="s">
        <v>9</v>
      </c>
      <c r="F60" s="69" t="s">
        <v>31</v>
      </c>
      <c r="G60" s="69" t="s">
        <v>32</v>
      </c>
      <c r="H60" s="70" t="s">
        <v>8</v>
      </c>
      <c r="I60" s="71" t="s">
        <v>9</v>
      </c>
      <c r="J60" s="69" t="s">
        <v>31</v>
      </c>
      <c r="K60" s="69" t="s">
        <v>32</v>
      </c>
      <c r="L60" s="70" t="s">
        <v>8</v>
      </c>
      <c r="M60" s="71" t="s">
        <v>9</v>
      </c>
      <c r="O60" s="306"/>
      <c r="P60" s="69" t="s">
        <v>31</v>
      </c>
      <c r="Q60" s="69" t="s">
        <v>32</v>
      </c>
      <c r="R60" s="70" t="s">
        <v>8</v>
      </c>
      <c r="S60" s="71" t="s">
        <v>9</v>
      </c>
      <c r="T60" s="69" t="s">
        <v>31</v>
      </c>
      <c r="U60" s="69" t="s">
        <v>32</v>
      </c>
      <c r="V60" s="70" t="s">
        <v>8</v>
      </c>
      <c r="W60" s="71" t="s">
        <v>9</v>
      </c>
      <c r="X60" s="69" t="s">
        <v>31</v>
      </c>
      <c r="Y60" s="69" t="s">
        <v>32</v>
      </c>
      <c r="Z60" s="70" t="s">
        <v>8</v>
      </c>
      <c r="AA60" s="71" t="s">
        <v>9</v>
      </c>
    </row>
    <row r="61" spans="1:41">
      <c r="A61" s="74" t="s">
        <v>33</v>
      </c>
      <c r="B61" s="75">
        <f>IF(AND(ISBLANK(B7),ISBLANK(P7)),"",B7-P7)</f>
        <v>3</v>
      </c>
      <c r="C61" s="76">
        <f t="shared" ref="C61:M71" si="59">IF(AND(ISBLANK(C7),ISBLANK(Q7)),"",C7-Q7)</f>
        <v>1.9966586660117951</v>
      </c>
      <c r="D61" s="77">
        <f t="shared" si="59"/>
        <v>-4.4418677766018337</v>
      </c>
      <c r="E61" s="77">
        <f t="shared" si="59"/>
        <v>-118.79724877852865</v>
      </c>
      <c r="F61" s="75">
        <f t="shared" si="59"/>
        <v>-1</v>
      </c>
      <c r="G61" s="76">
        <f t="shared" si="59"/>
        <v>-0.2</v>
      </c>
      <c r="H61" s="77">
        <f t="shared" si="59"/>
        <v>-0.2</v>
      </c>
      <c r="I61" s="77">
        <f t="shared" si="59"/>
        <v>-10</v>
      </c>
      <c r="J61" s="75">
        <f t="shared" si="59"/>
        <v>2</v>
      </c>
      <c r="K61" s="76">
        <f t="shared" si="59"/>
        <v>1.7966586660117958</v>
      </c>
      <c r="L61" s="77">
        <f t="shared" si="59"/>
        <v>-4.641867776601833</v>
      </c>
      <c r="M61" s="78">
        <f t="shared" si="59"/>
        <v>-128.79724877852865</v>
      </c>
      <c r="O61" s="74" t="s">
        <v>33</v>
      </c>
      <c r="P61" s="75">
        <f>P7-AD7</f>
        <v>-3</v>
      </c>
      <c r="Q61" s="76">
        <f t="shared" ref="Q61:AA61" si="60">Q7-AE7</f>
        <v>0.20283006866478459</v>
      </c>
      <c r="R61" s="77">
        <f t="shared" si="60"/>
        <v>-1.7818983859771915</v>
      </c>
      <c r="S61" s="77">
        <f t="shared" si="60"/>
        <v>30.316547041002536</v>
      </c>
      <c r="T61" s="75">
        <f t="shared" si="60"/>
        <v>-2</v>
      </c>
      <c r="U61" s="76">
        <f t="shared" si="60"/>
        <v>-0.98</v>
      </c>
      <c r="V61" s="77">
        <f t="shared" si="60"/>
        <v>-1.1000000000000001</v>
      </c>
      <c r="W61" s="77">
        <f t="shared" si="60"/>
        <v>-67.5</v>
      </c>
      <c r="X61" s="75">
        <f t="shared" si="60"/>
        <v>-5</v>
      </c>
      <c r="Y61" s="76">
        <f t="shared" si="60"/>
        <v>-0.77716993133521584</v>
      </c>
      <c r="Z61" s="77">
        <f t="shared" si="60"/>
        <v>-2.8818983859771929</v>
      </c>
      <c r="AA61" s="78">
        <f t="shared" si="60"/>
        <v>-37.183452958997464</v>
      </c>
    </row>
    <row r="62" spans="1:41">
      <c r="A62" s="74" t="s">
        <v>34</v>
      </c>
      <c r="B62" s="79">
        <f t="shared" ref="B62:B71" si="61">IF(AND(ISBLANK(B8),ISBLANK(P8)),"",B8-P8)</f>
        <v>-28</v>
      </c>
      <c r="C62" s="80">
        <f t="shared" si="59"/>
        <v>-16.46166643589526</v>
      </c>
      <c r="D62" s="77">
        <f t="shared" si="59"/>
        <v>-20.425549146422558</v>
      </c>
      <c r="E62" s="77">
        <f t="shared" si="59"/>
        <v>-230.9017326115212</v>
      </c>
      <c r="F62" s="79">
        <f t="shared" si="59"/>
        <v>6</v>
      </c>
      <c r="G62" s="80">
        <f t="shared" si="59"/>
        <v>5.0562300659836055</v>
      </c>
      <c r="H62" s="77">
        <f t="shared" si="59"/>
        <v>2.8502480650071833</v>
      </c>
      <c r="I62" s="77">
        <f t="shared" si="59"/>
        <v>145.75718788190648</v>
      </c>
      <c r="J62" s="79">
        <f t="shared" si="59"/>
        <v>-22</v>
      </c>
      <c r="K62" s="80">
        <f t="shared" si="59"/>
        <v>-11.405436369911655</v>
      </c>
      <c r="L62" s="77">
        <f t="shared" si="59"/>
        <v>-17.575301081415375</v>
      </c>
      <c r="M62" s="78">
        <f t="shared" si="59"/>
        <v>-85.144544729614836</v>
      </c>
      <c r="O62" s="74" t="s">
        <v>34</v>
      </c>
      <c r="P62" s="79">
        <f t="shared" ref="P62:AA71" si="62">P8-AD8</f>
        <v>14</v>
      </c>
      <c r="Q62" s="80">
        <f t="shared" si="62"/>
        <v>8.1242192874768406</v>
      </c>
      <c r="R62" s="77">
        <f t="shared" si="62"/>
        <v>8.4109314416690637</v>
      </c>
      <c r="S62" s="77">
        <f t="shared" si="62"/>
        <v>404.7634814213294</v>
      </c>
      <c r="T62" s="79">
        <f t="shared" si="62"/>
        <v>-4</v>
      </c>
      <c r="U62" s="80">
        <f t="shared" si="62"/>
        <v>-2.5499999999999998</v>
      </c>
      <c r="V62" s="77">
        <f t="shared" si="62"/>
        <v>-3.7399999999999998</v>
      </c>
      <c r="W62" s="77">
        <f t="shared" si="62"/>
        <v>-96.4</v>
      </c>
      <c r="X62" s="79">
        <f t="shared" si="62"/>
        <v>10</v>
      </c>
      <c r="Y62" s="80">
        <f t="shared" si="62"/>
        <v>5.5742192874768435</v>
      </c>
      <c r="Z62" s="77">
        <f t="shared" si="62"/>
        <v>4.6709314416690653</v>
      </c>
      <c r="AA62" s="78">
        <f t="shared" si="62"/>
        <v>308.36348142132942</v>
      </c>
    </row>
    <row r="63" spans="1:41">
      <c r="A63" s="74" t="s">
        <v>35</v>
      </c>
      <c r="B63" s="79">
        <f t="shared" si="61"/>
        <v>-47</v>
      </c>
      <c r="C63" s="80">
        <f t="shared" si="59"/>
        <v>-75.613211302780229</v>
      </c>
      <c r="D63" s="77">
        <f t="shared" si="59"/>
        <v>-37.246516357780038</v>
      </c>
      <c r="E63" s="77">
        <f t="shared" si="59"/>
        <v>-1239.0690930165438</v>
      </c>
      <c r="F63" s="79">
        <f t="shared" si="59"/>
        <v>5</v>
      </c>
      <c r="G63" s="80">
        <f t="shared" si="59"/>
        <v>7.2573809523809398</v>
      </c>
      <c r="H63" s="77">
        <f t="shared" si="59"/>
        <v>5.249523809523807</v>
      </c>
      <c r="I63" s="77">
        <f t="shared" si="59"/>
        <v>619.31190476190454</v>
      </c>
      <c r="J63" s="79">
        <f t="shared" si="59"/>
        <v>-42</v>
      </c>
      <c r="K63" s="80">
        <f t="shared" si="59"/>
        <v>-68.355830350399287</v>
      </c>
      <c r="L63" s="77">
        <f t="shared" si="59"/>
        <v>-31.996992548256245</v>
      </c>
      <c r="M63" s="78">
        <f t="shared" si="59"/>
        <v>-619.757188254639</v>
      </c>
      <c r="O63" s="74" t="s">
        <v>35</v>
      </c>
      <c r="P63" s="79">
        <f t="shared" si="62"/>
        <v>15</v>
      </c>
      <c r="Q63" s="80">
        <f t="shared" si="62"/>
        <v>22.083050093881582</v>
      </c>
      <c r="R63" s="77">
        <f t="shared" si="62"/>
        <v>24.515559060699516</v>
      </c>
      <c r="S63" s="77">
        <f t="shared" si="62"/>
        <v>1594.8926511958048</v>
      </c>
      <c r="T63" s="79">
        <f t="shared" si="62"/>
        <v>-2</v>
      </c>
      <c r="U63" s="80">
        <f t="shared" si="62"/>
        <v>-4.0088809523809399</v>
      </c>
      <c r="V63" s="77">
        <f t="shared" si="62"/>
        <v>-5.7034404761904733</v>
      </c>
      <c r="W63" s="77">
        <f t="shared" si="62"/>
        <v>-197.36440476190461</v>
      </c>
      <c r="X63" s="79">
        <f t="shared" si="62"/>
        <v>13</v>
      </c>
      <c r="Y63" s="80">
        <f t="shared" si="62"/>
        <v>18.074169141500647</v>
      </c>
      <c r="Z63" s="77">
        <f t="shared" si="62"/>
        <v>18.812118584509051</v>
      </c>
      <c r="AA63" s="78">
        <f t="shared" si="62"/>
        <v>1397.5282464339002</v>
      </c>
    </row>
    <row r="64" spans="1:41">
      <c r="A64" s="74" t="s">
        <v>36</v>
      </c>
      <c r="B64" s="79">
        <f t="shared" si="61"/>
        <v>-50</v>
      </c>
      <c r="C64" s="80">
        <f t="shared" si="59"/>
        <v>-157.15961514650371</v>
      </c>
      <c r="D64" s="77">
        <f t="shared" si="59"/>
        <v>-57.651181272722965</v>
      </c>
      <c r="E64" s="77">
        <f t="shared" si="59"/>
        <v>2792.4892227241653</v>
      </c>
      <c r="F64" s="79">
        <f t="shared" si="59"/>
        <v>9</v>
      </c>
      <c r="G64" s="80">
        <f t="shared" si="59"/>
        <v>32.058220929666177</v>
      </c>
      <c r="H64" s="77">
        <f t="shared" si="59"/>
        <v>13.622685141694078</v>
      </c>
      <c r="I64" s="77">
        <f t="shared" si="59"/>
        <v>828.90786841327031</v>
      </c>
      <c r="J64" s="79">
        <f t="shared" si="59"/>
        <v>-41</v>
      </c>
      <c r="K64" s="80">
        <f t="shared" si="59"/>
        <v>-125.1013942168388</v>
      </c>
      <c r="L64" s="77">
        <f t="shared" si="59"/>
        <v>-44.028496131029101</v>
      </c>
      <c r="M64" s="78">
        <f t="shared" si="59"/>
        <v>3621.3970911374345</v>
      </c>
      <c r="O64" s="74" t="s">
        <v>36</v>
      </c>
      <c r="P64" s="79">
        <f t="shared" si="62"/>
        <v>-1</v>
      </c>
      <c r="Q64" s="80">
        <f t="shared" si="62"/>
        <v>-17.081798981891097</v>
      </c>
      <c r="R64" s="77">
        <f t="shared" si="62"/>
        <v>26.417648976412238</v>
      </c>
      <c r="S64" s="77">
        <f t="shared" si="62"/>
        <v>3549.5714580477688</v>
      </c>
      <c r="T64" s="79">
        <f t="shared" si="62"/>
        <v>6</v>
      </c>
      <c r="U64" s="80">
        <f t="shared" si="62"/>
        <v>19.203712403667183</v>
      </c>
      <c r="V64" s="77">
        <f t="shared" si="62"/>
        <v>4.3807448583059312</v>
      </c>
      <c r="W64" s="77">
        <f t="shared" si="62"/>
        <v>161.43119825339647</v>
      </c>
      <c r="X64" s="79">
        <f t="shared" si="62"/>
        <v>5</v>
      </c>
      <c r="Y64" s="80">
        <f t="shared" si="62"/>
        <v>2.1219134217767532</v>
      </c>
      <c r="Z64" s="77">
        <f t="shared" si="62"/>
        <v>30.798393834718127</v>
      </c>
      <c r="AA64" s="78">
        <f t="shared" si="62"/>
        <v>3711.002656301167</v>
      </c>
    </row>
    <row r="65" spans="1:27">
      <c r="A65" s="74" t="s">
        <v>37</v>
      </c>
      <c r="B65" s="79">
        <f t="shared" si="61"/>
        <v>-153</v>
      </c>
      <c r="C65" s="80">
        <f t="shared" si="59"/>
        <v>-1106.0972066431714</v>
      </c>
      <c r="D65" s="77">
        <f t="shared" si="59"/>
        <v>-403.27630918369482</v>
      </c>
      <c r="E65" s="77">
        <f t="shared" si="59"/>
        <v>-12552.437879208752</v>
      </c>
      <c r="F65" s="79">
        <f t="shared" si="59"/>
        <v>15</v>
      </c>
      <c r="G65" s="80">
        <f t="shared" si="59"/>
        <v>101.7257071062636</v>
      </c>
      <c r="H65" s="77">
        <f t="shared" si="59"/>
        <v>16.839621227479654</v>
      </c>
      <c r="I65" s="77">
        <f t="shared" si="59"/>
        <v>1020.6551964734886</v>
      </c>
      <c r="J65" s="79">
        <f t="shared" si="59"/>
        <v>-138</v>
      </c>
      <c r="K65" s="80">
        <f t="shared" si="59"/>
        <v>-1004.3714995369082</v>
      </c>
      <c r="L65" s="77">
        <f t="shared" si="59"/>
        <v>-386.43668795621466</v>
      </c>
      <c r="M65" s="78">
        <f t="shared" si="59"/>
        <v>-11531.782682735269</v>
      </c>
      <c r="O65" s="74" t="s">
        <v>37</v>
      </c>
      <c r="P65" s="79">
        <f t="shared" si="62"/>
        <v>34</v>
      </c>
      <c r="Q65" s="80">
        <f t="shared" si="62"/>
        <v>278.49054361143044</v>
      </c>
      <c r="R65" s="77">
        <f t="shared" si="62"/>
        <v>108.36071258742641</v>
      </c>
      <c r="S65" s="77">
        <f t="shared" si="62"/>
        <v>11013.164508458402</v>
      </c>
      <c r="T65" s="79">
        <f t="shared" si="62"/>
        <v>4</v>
      </c>
      <c r="U65" s="80">
        <f t="shared" si="62"/>
        <v>46.617333333333477</v>
      </c>
      <c r="V65" s="77">
        <f t="shared" si="62"/>
        <v>2.6067500000000194</v>
      </c>
      <c r="W65" s="77">
        <f t="shared" si="62"/>
        <v>277.47499999999991</v>
      </c>
      <c r="X65" s="79">
        <f t="shared" si="62"/>
        <v>38</v>
      </c>
      <c r="Y65" s="80">
        <f t="shared" si="62"/>
        <v>325.10787694476312</v>
      </c>
      <c r="Z65" s="77">
        <f t="shared" si="62"/>
        <v>110.96746258742519</v>
      </c>
      <c r="AA65" s="78">
        <f t="shared" si="62"/>
        <v>11290.639508458407</v>
      </c>
    </row>
    <row r="66" spans="1:27">
      <c r="A66" s="74" t="s">
        <v>38</v>
      </c>
      <c r="B66" s="79">
        <f t="shared" si="61"/>
        <v>-153</v>
      </c>
      <c r="C66" s="80">
        <f t="shared" si="59"/>
        <v>-1915.305092435312</v>
      </c>
      <c r="D66" s="77">
        <f t="shared" si="59"/>
        <v>-480.54392213638539</v>
      </c>
      <c r="E66" s="77">
        <f t="shared" si="59"/>
        <v>-14456.828858352615</v>
      </c>
      <c r="F66" s="79">
        <f t="shared" si="59"/>
        <v>23</v>
      </c>
      <c r="G66" s="80">
        <f t="shared" si="59"/>
        <v>331.78853720205598</v>
      </c>
      <c r="H66" s="77">
        <f t="shared" si="59"/>
        <v>-16.156052617471346</v>
      </c>
      <c r="I66" s="77">
        <f t="shared" si="59"/>
        <v>-477.98690303935655</v>
      </c>
      <c r="J66" s="79">
        <f t="shared" si="59"/>
        <v>-130</v>
      </c>
      <c r="K66" s="80">
        <f t="shared" si="59"/>
        <v>-1583.5165552332528</v>
      </c>
      <c r="L66" s="77">
        <f t="shared" si="59"/>
        <v>-496.69997475385662</v>
      </c>
      <c r="M66" s="78">
        <f t="shared" si="59"/>
        <v>-14934.815761391961</v>
      </c>
      <c r="O66" s="74" t="s">
        <v>38</v>
      </c>
      <c r="P66" s="79">
        <f t="shared" si="62"/>
        <v>-5</v>
      </c>
      <c r="Q66" s="80">
        <f t="shared" si="62"/>
        <v>-84.400884485139613</v>
      </c>
      <c r="R66" s="77">
        <f t="shared" si="62"/>
        <v>79.652440428744285</v>
      </c>
      <c r="S66" s="77">
        <f t="shared" si="62"/>
        <v>8922.1919205767335</v>
      </c>
      <c r="T66" s="79">
        <f t="shared" si="62"/>
        <v>-4</v>
      </c>
      <c r="U66" s="80">
        <f t="shared" si="62"/>
        <v>-78.286969952993672</v>
      </c>
      <c r="V66" s="77">
        <f t="shared" si="62"/>
        <v>-35.950110607422602</v>
      </c>
      <c r="W66" s="77">
        <f t="shared" si="62"/>
        <v>-375.51399370746003</v>
      </c>
      <c r="X66" s="79">
        <f t="shared" si="62"/>
        <v>-9</v>
      </c>
      <c r="Y66" s="80">
        <f t="shared" si="62"/>
        <v>-162.68785443813977</v>
      </c>
      <c r="Z66" s="77">
        <f t="shared" si="62"/>
        <v>43.702329821322564</v>
      </c>
      <c r="AA66" s="78">
        <f t="shared" si="62"/>
        <v>8546.6779268692626</v>
      </c>
    </row>
    <row r="67" spans="1:27">
      <c r="A67" s="74" t="s">
        <v>39</v>
      </c>
      <c r="B67" s="79">
        <f t="shared" si="61"/>
        <v>-50</v>
      </c>
      <c r="C67" s="80">
        <f t="shared" si="59"/>
        <v>-1578.561836164572</v>
      </c>
      <c r="D67" s="77">
        <f t="shared" si="59"/>
        <v>-388.68331404480932</v>
      </c>
      <c r="E67" s="77">
        <f t="shared" si="59"/>
        <v>-12272.965491242983</v>
      </c>
      <c r="F67" s="79">
        <f t="shared" si="59"/>
        <v>13</v>
      </c>
      <c r="G67" s="80">
        <f t="shared" si="59"/>
        <v>551.9172800056599</v>
      </c>
      <c r="H67" s="77">
        <f t="shared" si="59"/>
        <v>10.06595825988353</v>
      </c>
      <c r="I67" s="77">
        <f t="shared" si="59"/>
        <v>140.97255980635964</v>
      </c>
      <c r="J67" s="79">
        <f t="shared" si="59"/>
        <v>-37</v>
      </c>
      <c r="K67" s="80">
        <f t="shared" si="59"/>
        <v>-1026.6445561589098</v>
      </c>
      <c r="L67" s="77">
        <f t="shared" si="59"/>
        <v>-378.61735578492517</v>
      </c>
      <c r="M67" s="78">
        <f t="shared" si="59"/>
        <v>-12131.992931436616</v>
      </c>
      <c r="O67" s="74" t="s">
        <v>39</v>
      </c>
      <c r="P67" s="79">
        <f t="shared" si="62"/>
        <v>-149</v>
      </c>
      <c r="Q67" s="80">
        <f t="shared" si="62"/>
        <v>-4407.2607571693952</v>
      </c>
      <c r="R67" s="77">
        <f t="shared" si="62"/>
        <v>-456.11962715747495</v>
      </c>
      <c r="S67" s="77">
        <f t="shared" si="62"/>
        <v>-5239.2281305782817</v>
      </c>
      <c r="T67" s="79">
        <f t="shared" si="62"/>
        <v>7</v>
      </c>
      <c r="U67" s="80">
        <f t="shared" si="62"/>
        <v>133.89905897586368</v>
      </c>
      <c r="V67" s="77">
        <f t="shared" si="62"/>
        <v>52.063390705042877</v>
      </c>
      <c r="W67" s="77">
        <f t="shared" si="62"/>
        <v>1616.0969023162706</v>
      </c>
      <c r="X67" s="79">
        <f t="shared" si="62"/>
        <v>-142</v>
      </c>
      <c r="Y67" s="80">
        <f t="shared" si="62"/>
        <v>-4273.3616981935302</v>
      </c>
      <c r="Z67" s="77">
        <f t="shared" si="62"/>
        <v>-404.05623645243168</v>
      </c>
      <c r="AA67" s="78">
        <f t="shared" si="62"/>
        <v>-3623.1312282620202</v>
      </c>
    </row>
    <row r="68" spans="1:27">
      <c r="A68" s="74" t="s">
        <v>40</v>
      </c>
      <c r="B68" s="79">
        <f t="shared" si="61"/>
        <v>13</v>
      </c>
      <c r="C68" s="80">
        <f t="shared" si="59"/>
        <v>541.23677775147735</v>
      </c>
      <c r="D68" s="77">
        <f t="shared" si="59"/>
        <v>-141.5102411698424</v>
      </c>
      <c r="E68" s="77">
        <f t="shared" si="59"/>
        <v>-7542.1410582996214</v>
      </c>
      <c r="F68" s="79">
        <f t="shared" si="59"/>
        <v>16</v>
      </c>
      <c r="G68" s="80">
        <f t="shared" si="59"/>
        <v>1043.5082756525171</v>
      </c>
      <c r="H68" s="77">
        <f t="shared" si="59"/>
        <v>49.243328526039193</v>
      </c>
      <c r="I68" s="77">
        <f t="shared" si="59"/>
        <v>1943.7914748947514</v>
      </c>
      <c r="J68" s="79">
        <f t="shared" si="59"/>
        <v>29</v>
      </c>
      <c r="K68" s="80">
        <f t="shared" si="59"/>
        <v>1584.745053403989</v>
      </c>
      <c r="L68" s="77">
        <f t="shared" si="59"/>
        <v>-92.266912643802925</v>
      </c>
      <c r="M68" s="78">
        <f t="shared" si="59"/>
        <v>-5598.3495834048736</v>
      </c>
      <c r="O68" s="74" t="s">
        <v>40</v>
      </c>
      <c r="P68" s="79">
        <f t="shared" si="62"/>
        <v>-53</v>
      </c>
      <c r="Q68" s="80">
        <f t="shared" si="62"/>
        <v>-3483.8608737000141</v>
      </c>
      <c r="R68" s="77">
        <f t="shared" si="62"/>
        <v>-274.70453333333307</v>
      </c>
      <c r="S68" s="77">
        <f t="shared" si="62"/>
        <v>-3433.3830333333244</v>
      </c>
      <c r="T68" s="79">
        <f t="shared" si="62"/>
        <v>-4</v>
      </c>
      <c r="U68" s="80">
        <f t="shared" si="62"/>
        <v>-290.36198268662156</v>
      </c>
      <c r="V68" s="77">
        <f t="shared" si="62"/>
        <v>-41.553308526039359</v>
      </c>
      <c r="W68" s="77">
        <f t="shared" si="62"/>
        <v>-1483.6671415614182</v>
      </c>
      <c r="X68" s="79">
        <f t="shared" si="62"/>
        <v>-57</v>
      </c>
      <c r="Y68" s="80">
        <f t="shared" si="62"/>
        <v>-3774.2228563866411</v>
      </c>
      <c r="Z68" s="77">
        <f t="shared" si="62"/>
        <v>-316.25784185937255</v>
      </c>
      <c r="AA68" s="78">
        <f t="shared" si="62"/>
        <v>-4917.0501748947427</v>
      </c>
    </row>
    <row r="69" spans="1:27">
      <c r="A69" s="74" t="s">
        <v>41</v>
      </c>
      <c r="B69" s="79">
        <f t="shared" si="61"/>
        <v>-4</v>
      </c>
      <c r="C69" s="80">
        <f t="shared" si="59"/>
        <v>-1499.914403300927</v>
      </c>
      <c r="D69" s="77">
        <f t="shared" si="59"/>
        <v>29.001941815384157</v>
      </c>
      <c r="E69" s="77">
        <f t="shared" si="59"/>
        <v>-178.10278630127505</v>
      </c>
      <c r="F69" s="79">
        <f t="shared" si="59"/>
        <v>11</v>
      </c>
      <c r="G69" s="80">
        <f t="shared" si="59"/>
        <v>1541.2638879872939</v>
      </c>
      <c r="H69" s="77">
        <f t="shared" si="59"/>
        <v>321.09181618618618</v>
      </c>
      <c r="I69" s="77">
        <f t="shared" si="59"/>
        <v>9612.5056066953402</v>
      </c>
      <c r="J69" s="79">
        <f t="shared" si="59"/>
        <v>7</v>
      </c>
      <c r="K69" s="80">
        <f t="shared" si="59"/>
        <v>41.349484686405049</v>
      </c>
      <c r="L69" s="77">
        <f t="shared" si="59"/>
        <v>350.09375800156977</v>
      </c>
      <c r="M69" s="78">
        <f t="shared" si="59"/>
        <v>9434.4028203940616</v>
      </c>
      <c r="O69" s="74" t="s">
        <v>41</v>
      </c>
      <c r="P69" s="79">
        <f t="shared" si="62"/>
        <v>-18</v>
      </c>
      <c r="Q69" s="80">
        <f t="shared" si="62"/>
        <v>-4073.7866665639522</v>
      </c>
      <c r="R69" s="77">
        <f t="shared" si="62"/>
        <v>-495.13428249632886</v>
      </c>
      <c r="S69" s="77">
        <f t="shared" si="62"/>
        <v>-14418.836595741555</v>
      </c>
      <c r="T69" s="79">
        <f t="shared" si="62"/>
        <v>21</v>
      </c>
      <c r="U69" s="80">
        <f t="shared" si="62"/>
        <v>3984.4896684788509</v>
      </c>
      <c r="V69" s="77">
        <f t="shared" si="62"/>
        <v>-508.52248749077899</v>
      </c>
      <c r="W69" s="77">
        <f t="shared" si="62"/>
        <v>-15845.673490085799</v>
      </c>
      <c r="X69" s="79">
        <f t="shared" si="62"/>
        <v>3</v>
      </c>
      <c r="Y69" s="80">
        <f t="shared" si="62"/>
        <v>-89.296998085075757</v>
      </c>
      <c r="Z69" s="77">
        <f t="shared" si="62"/>
        <v>-1003.6567699871066</v>
      </c>
      <c r="AA69" s="78">
        <f t="shared" si="62"/>
        <v>-30264.510085827358</v>
      </c>
    </row>
    <row r="70" spans="1:27" ht="15.75" thickBot="1">
      <c r="A70" s="74" t="s">
        <v>42</v>
      </c>
      <c r="B70" s="79">
        <f t="shared" si="61"/>
        <v>-1</v>
      </c>
      <c r="C70" s="80">
        <f t="shared" si="59"/>
        <v>-1567.0820070760174</v>
      </c>
      <c r="D70" s="77">
        <f t="shared" si="59"/>
        <v>-16.078170212765997</v>
      </c>
      <c r="E70" s="77">
        <f t="shared" si="59"/>
        <v>-835.10067375886001</v>
      </c>
      <c r="F70" s="79">
        <f t="shared" si="59"/>
        <v>13</v>
      </c>
      <c r="G70" s="80">
        <f t="shared" si="59"/>
        <v>81628.553354754637</v>
      </c>
      <c r="H70" s="77">
        <f t="shared" si="59"/>
        <v>5062.198000887307</v>
      </c>
      <c r="I70" s="77">
        <f t="shared" si="59"/>
        <v>177751.94070295891</v>
      </c>
      <c r="J70" s="79">
        <f t="shared" si="59"/>
        <v>12</v>
      </c>
      <c r="K70" s="80">
        <f t="shared" si="59"/>
        <v>80061.471347678627</v>
      </c>
      <c r="L70" s="77">
        <f t="shared" si="59"/>
        <v>5046.1198306745446</v>
      </c>
      <c r="M70" s="78">
        <f t="shared" si="59"/>
        <v>176916.84002920007</v>
      </c>
      <c r="O70" s="74" t="s">
        <v>42</v>
      </c>
      <c r="P70" s="79">
        <f t="shared" si="62"/>
        <v>1</v>
      </c>
      <c r="Q70" s="80">
        <f t="shared" si="62"/>
        <v>1609.0330121836541</v>
      </c>
      <c r="R70" s="77">
        <f t="shared" si="62"/>
        <v>-67.389779787234005</v>
      </c>
      <c r="S70" s="77">
        <f t="shared" si="62"/>
        <v>-651.81932624114006</v>
      </c>
      <c r="T70" s="79">
        <f t="shared" si="62"/>
        <v>24</v>
      </c>
      <c r="U70" s="80">
        <f t="shared" si="62"/>
        <v>102421.00500955561</v>
      </c>
      <c r="V70" s="77">
        <f t="shared" si="62"/>
        <v>-595.70074979751917</v>
      </c>
      <c r="W70" s="77">
        <f t="shared" si="62"/>
        <v>27022.816548700212</v>
      </c>
      <c r="X70" s="79">
        <f t="shared" si="62"/>
        <v>25</v>
      </c>
      <c r="Y70" s="80">
        <f t="shared" si="62"/>
        <v>104030.03802173928</v>
      </c>
      <c r="Z70" s="77">
        <f t="shared" si="62"/>
        <v>-663.09052958475695</v>
      </c>
      <c r="AA70" s="78">
        <f t="shared" si="62"/>
        <v>26370.99722245906</v>
      </c>
    </row>
    <row r="71" spans="1:27" ht="15.75" thickBot="1">
      <c r="A71" s="81" t="s">
        <v>3</v>
      </c>
      <c r="B71" s="82">
        <f t="shared" si="61"/>
        <v>-470</v>
      </c>
      <c r="C71" s="83">
        <f t="shared" si="59"/>
        <v>-7372.9616020876274</v>
      </c>
      <c r="D71" s="84">
        <f t="shared" si="59"/>
        <v>-1520.855129485657</v>
      </c>
      <c r="E71" s="84">
        <f t="shared" si="59"/>
        <v>-46633.855598846567</v>
      </c>
      <c r="F71" s="82">
        <f t="shared" si="59"/>
        <v>110</v>
      </c>
      <c r="G71" s="83">
        <f t="shared" si="59"/>
        <v>85242.928874656442</v>
      </c>
      <c r="H71" s="84">
        <f t="shared" si="59"/>
        <v>5464.8051294856523</v>
      </c>
      <c r="I71" s="84">
        <f t="shared" si="59"/>
        <v>191575.85559884651</v>
      </c>
      <c r="J71" s="82">
        <f t="shared" si="59"/>
        <v>-360</v>
      </c>
      <c r="K71" s="83">
        <f t="shared" si="59"/>
        <v>77869.967272568843</v>
      </c>
      <c r="L71" s="84">
        <f t="shared" si="59"/>
        <v>3943.9500000000116</v>
      </c>
      <c r="M71" s="85">
        <f t="shared" si="59"/>
        <v>144942</v>
      </c>
      <c r="O71" s="81" t="s">
        <v>3</v>
      </c>
      <c r="P71" s="82">
        <f t="shared" si="62"/>
        <v>-165</v>
      </c>
      <c r="Q71" s="83">
        <f t="shared" si="62"/>
        <v>-10148.457325655385</v>
      </c>
      <c r="R71" s="84">
        <f t="shared" si="62"/>
        <v>-1047.7728286653837</v>
      </c>
      <c r="S71" s="84">
        <f t="shared" si="62"/>
        <v>1771.6334808467655</v>
      </c>
      <c r="T71" s="82">
        <f t="shared" si="62"/>
        <v>46</v>
      </c>
      <c r="U71" s="83">
        <f t="shared" si="62"/>
        <v>106229.02694915535</v>
      </c>
      <c r="V71" s="84">
        <f t="shared" si="62"/>
        <v>-1133.2192113346046</v>
      </c>
      <c r="W71" s="84">
        <f t="shared" si="62"/>
        <v>11011.700619153271</v>
      </c>
      <c r="X71" s="82">
        <f t="shared" si="62"/>
        <v>-119</v>
      </c>
      <c r="Y71" s="83">
        <f t="shared" si="62"/>
        <v>96080.569623500051</v>
      </c>
      <c r="Z71" s="84">
        <f t="shared" si="62"/>
        <v>-2180.9920399999974</v>
      </c>
      <c r="AA71" s="85">
        <f t="shared" si="62"/>
        <v>12783.334100000095</v>
      </c>
    </row>
    <row r="72" spans="1:27">
      <c r="O72" s="93"/>
    </row>
    <row r="73" spans="1:27" ht="16.5" thickBot="1">
      <c r="A73" s="106" t="s">
        <v>185</v>
      </c>
      <c r="O73" s="106" t="s">
        <v>128</v>
      </c>
    </row>
    <row r="74" spans="1:27" ht="15" customHeight="1">
      <c r="A74" s="304" t="s">
        <v>29</v>
      </c>
      <c r="B74" s="307" t="s">
        <v>1</v>
      </c>
      <c r="C74" s="307"/>
      <c r="D74" s="307"/>
      <c r="E74" s="307"/>
      <c r="F74" s="307" t="s">
        <v>2</v>
      </c>
      <c r="G74" s="307"/>
      <c r="H74" s="307"/>
      <c r="I74" s="307"/>
      <c r="J74" s="307" t="s">
        <v>3</v>
      </c>
      <c r="K74" s="307"/>
      <c r="L74" s="307"/>
      <c r="M74" s="308"/>
      <c r="O74" s="304" t="s">
        <v>29</v>
      </c>
      <c r="P74" s="307" t="s">
        <v>1</v>
      </c>
      <c r="Q74" s="307"/>
      <c r="R74" s="307"/>
      <c r="S74" s="307"/>
      <c r="T74" s="307" t="s">
        <v>2</v>
      </c>
      <c r="U74" s="307"/>
      <c r="V74" s="307"/>
      <c r="W74" s="307"/>
      <c r="X74" s="307" t="s">
        <v>3</v>
      </c>
      <c r="Y74" s="307"/>
      <c r="Z74" s="307"/>
      <c r="AA74" s="308"/>
    </row>
    <row r="75" spans="1:27" ht="48.75" customHeight="1">
      <c r="A75" s="305"/>
      <c r="B75" s="309" t="s">
        <v>82</v>
      </c>
      <c r="C75" s="310"/>
      <c r="D75" s="309" t="s">
        <v>83</v>
      </c>
      <c r="E75" s="310"/>
      <c r="F75" s="309" t="s">
        <v>82</v>
      </c>
      <c r="G75" s="310"/>
      <c r="H75" s="309" t="s">
        <v>83</v>
      </c>
      <c r="I75" s="310"/>
      <c r="J75" s="309" t="s">
        <v>82</v>
      </c>
      <c r="K75" s="310"/>
      <c r="L75" s="309" t="s">
        <v>83</v>
      </c>
      <c r="M75" s="310"/>
      <c r="O75" s="305"/>
      <c r="P75" s="309" t="s">
        <v>82</v>
      </c>
      <c r="Q75" s="310"/>
      <c r="R75" s="309" t="s">
        <v>83</v>
      </c>
      <c r="S75" s="310"/>
      <c r="T75" s="309" t="s">
        <v>82</v>
      </c>
      <c r="U75" s="310"/>
      <c r="V75" s="309" t="s">
        <v>83</v>
      </c>
      <c r="W75" s="310"/>
      <c r="X75" s="309" t="s">
        <v>82</v>
      </c>
      <c r="Y75" s="310"/>
      <c r="Z75" s="309" t="s">
        <v>83</v>
      </c>
      <c r="AA75" s="310"/>
    </row>
    <row r="76" spans="1:27" ht="45.75" thickBot="1">
      <c r="A76" s="306"/>
      <c r="B76" s="69" t="s">
        <v>31</v>
      </c>
      <c r="C76" s="69" t="s">
        <v>32</v>
      </c>
      <c r="D76" s="70" t="s">
        <v>8</v>
      </c>
      <c r="E76" s="71" t="s">
        <v>9</v>
      </c>
      <c r="F76" s="69" t="s">
        <v>31</v>
      </c>
      <c r="G76" s="69" t="s">
        <v>32</v>
      </c>
      <c r="H76" s="70" t="s">
        <v>8</v>
      </c>
      <c r="I76" s="71" t="s">
        <v>9</v>
      </c>
      <c r="J76" s="69" t="s">
        <v>31</v>
      </c>
      <c r="K76" s="69" t="s">
        <v>32</v>
      </c>
      <c r="L76" s="70" t="s">
        <v>8</v>
      </c>
      <c r="M76" s="71" t="s">
        <v>9</v>
      </c>
      <c r="O76" s="306"/>
      <c r="P76" s="69" t="s">
        <v>31</v>
      </c>
      <c r="Q76" s="69" t="s">
        <v>32</v>
      </c>
      <c r="R76" s="70" t="s">
        <v>8</v>
      </c>
      <c r="S76" s="71" t="s">
        <v>9</v>
      </c>
      <c r="T76" s="69" t="s">
        <v>31</v>
      </c>
      <c r="U76" s="69" t="s">
        <v>32</v>
      </c>
      <c r="V76" s="70" t="s">
        <v>8</v>
      </c>
      <c r="W76" s="71" t="s">
        <v>9</v>
      </c>
      <c r="X76" s="69" t="s">
        <v>31</v>
      </c>
      <c r="Y76" s="69" t="s">
        <v>32</v>
      </c>
      <c r="Z76" s="70" t="s">
        <v>8</v>
      </c>
      <c r="AA76" s="71" t="s">
        <v>9</v>
      </c>
    </row>
    <row r="77" spans="1:27">
      <c r="A77" s="74" t="s">
        <v>33</v>
      </c>
      <c r="B77" s="95">
        <f>IF(P7=0,IF(B7=0,"","***"),B7*100/P7-100)</f>
        <v>8.1081081081081123</v>
      </c>
      <c r="C77" s="96">
        <f t="shared" ref="C77:M77" si="63">IF(Q7=0,IF(C7=0,"","***"),C7*100/Q7-100)</f>
        <v>15.567845190975859</v>
      </c>
      <c r="D77" s="97">
        <f t="shared" si="63"/>
        <v>-40.535048738939928</v>
      </c>
      <c r="E77" s="97">
        <f t="shared" si="63"/>
        <v>-34.179172286692648</v>
      </c>
      <c r="F77" s="95">
        <f t="shared" si="63"/>
        <v>-100</v>
      </c>
      <c r="G77" s="96">
        <f t="shared" si="63"/>
        <v>-100</v>
      </c>
      <c r="H77" s="97">
        <f t="shared" si="63"/>
        <v>-100</v>
      </c>
      <c r="I77" s="97">
        <f t="shared" si="63"/>
        <v>-100</v>
      </c>
      <c r="J77" s="95">
        <f t="shared" si="63"/>
        <v>5.2631578947368354</v>
      </c>
      <c r="K77" s="96">
        <f t="shared" si="63"/>
        <v>13.79336316096628</v>
      </c>
      <c r="L77" s="97">
        <f t="shared" si="63"/>
        <v>-41.600911134017018</v>
      </c>
      <c r="M77" s="98">
        <f t="shared" si="63"/>
        <v>-36.01994334969914</v>
      </c>
      <c r="O77" s="74" t="s">
        <v>33</v>
      </c>
      <c r="P77" s="95">
        <f>P7*100/AD7-100</f>
        <v>-7.5</v>
      </c>
      <c r="Q77" s="96">
        <f t="shared" ref="Q77:AA77" si="64">Q7*100/AE7-100</f>
        <v>1.6068675375694852</v>
      </c>
      <c r="R77" s="97">
        <f t="shared" si="64"/>
        <v>-13.986654510538798</v>
      </c>
      <c r="S77" s="97">
        <f t="shared" si="64"/>
        <v>9.5558775312019861</v>
      </c>
      <c r="T77" s="95">
        <f t="shared" si="64"/>
        <v>-66.666666666666657</v>
      </c>
      <c r="U77" s="96">
        <f t="shared" si="64"/>
        <v>-83.050847457627114</v>
      </c>
      <c r="V77" s="97">
        <f t="shared" si="64"/>
        <v>-84.615384615384613</v>
      </c>
      <c r="W77" s="97">
        <f t="shared" si="64"/>
        <v>-87.096774193548384</v>
      </c>
      <c r="X77" s="95">
        <f t="shared" si="64"/>
        <v>-11.627906976744185</v>
      </c>
      <c r="Y77" s="96">
        <f t="shared" si="64"/>
        <v>-5.630564536903762</v>
      </c>
      <c r="Z77" s="97">
        <f t="shared" si="64"/>
        <v>-20.526356400376315</v>
      </c>
      <c r="AA77" s="98">
        <f t="shared" si="64"/>
        <v>-9.4193628610614581</v>
      </c>
    </row>
    <row r="78" spans="1:27">
      <c r="A78" s="74" t="s">
        <v>34</v>
      </c>
      <c r="B78" s="99">
        <f t="shared" ref="B78:B87" si="65">IF(P8=0,IF(B8=0,"","***"),B8*100/P8-100)</f>
        <v>-35.897435897435898</v>
      </c>
      <c r="C78" s="100">
        <f t="shared" ref="C78:C87" si="66">IF(Q8=0,IF(C8=0,"","***"),C8*100/Q8-100)</f>
        <v>-29.720036439750984</v>
      </c>
      <c r="D78" s="97">
        <f t="shared" ref="D78:D87" si="67">IF(R8=0,IF(D8=0,"","***"),D8*100/R8-100)</f>
        <v>-56.487379473719002</v>
      </c>
      <c r="E78" s="97">
        <f t="shared" ref="E78:E87" si="68">IF(S8=0,IF(E8=0,"","***"),E8*100/S8-100)</f>
        <v>-19.150539874411635</v>
      </c>
      <c r="F78" s="99" t="str">
        <f t="shared" ref="F78:F87" si="69">IF(T8=0,IF(F8=0,"","***"),F8*100/T8-100)</f>
        <v>***</v>
      </c>
      <c r="G78" s="100" t="str">
        <f t="shared" ref="G78:G87" si="70">IF(U8=0,IF(G8=0,"","***"),G8*100/U8-100)</f>
        <v>***</v>
      </c>
      <c r="H78" s="97" t="str">
        <f t="shared" ref="H78:H87" si="71">IF(V8=0,IF(H8=0,"","***"),H8*100/V8-100)</f>
        <v>***</v>
      </c>
      <c r="I78" s="97" t="str">
        <f t="shared" ref="I78:I87" si="72">IF(W8=0,IF(I8=0,"","***"),I8*100/W8-100)</f>
        <v>***</v>
      </c>
      <c r="J78" s="99">
        <f t="shared" ref="J78:J87" si="73">IF(X8=0,IF(J8=0,"","***"),J8*100/X8-100)</f>
        <v>-28.205128205128204</v>
      </c>
      <c r="K78" s="100">
        <f t="shared" ref="K78:K87" si="74">IF(Y8=0,IF(K8=0,"","***"),K8*100/Y8-100)</f>
        <v>-20.591474492879968</v>
      </c>
      <c r="L78" s="97">
        <f t="shared" ref="L78:L87" si="75">IF(Z8=0,IF(L8=0,"","***"),L8*100/Z8-100)</f>
        <v>-48.604945425648722</v>
      </c>
      <c r="M78" s="98">
        <f t="shared" ref="M78:M87" si="76">IF(AA8=0,IF(M8=0,"","***"),M8*100/AA8-100)</f>
        <v>-7.0617226665702049</v>
      </c>
      <c r="O78" s="74" t="s">
        <v>34</v>
      </c>
      <c r="P78" s="99">
        <f t="shared" ref="P78:AA87" si="77">P8*100/AD8-100</f>
        <v>21.875</v>
      </c>
      <c r="Q78" s="100">
        <f t="shared" si="77"/>
        <v>17.18869454389376</v>
      </c>
      <c r="R78" s="97">
        <f t="shared" si="77"/>
        <v>30.311235760230659</v>
      </c>
      <c r="S78" s="97">
        <f t="shared" si="77"/>
        <v>50.535064725967914</v>
      </c>
      <c r="T78" s="99">
        <f t="shared" si="77"/>
        <v>-100</v>
      </c>
      <c r="U78" s="100">
        <f t="shared" si="77"/>
        <v>-100</v>
      </c>
      <c r="V78" s="97">
        <f t="shared" si="77"/>
        <v>-100</v>
      </c>
      <c r="W78" s="97">
        <f t="shared" si="77"/>
        <v>-100</v>
      </c>
      <c r="X78" s="99">
        <f t="shared" si="77"/>
        <v>14.705882352941174</v>
      </c>
      <c r="Y78" s="100">
        <f t="shared" si="77"/>
        <v>11.189863449443521</v>
      </c>
      <c r="Z78" s="97">
        <f t="shared" si="77"/>
        <v>14.833741021085316</v>
      </c>
      <c r="AA78" s="98">
        <f t="shared" si="77"/>
        <v>34.363573042588285</v>
      </c>
    </row>
    <row r="79" spans="1:27">
      <c r="A79" s="74" t="s">
        <v>35</v>
      </c>
      <c r="B79" s="99">
        <f t="shared" si="65"/>
        <v>-27.167630057803464</v>
      </c>
      <c r="C79" s="100">
        <f t="shared" si="66"/>
        <v>-29.281892672069276</v>
      </c>
      <c r="D79" s="97">
        <f t="shared" si="67"/>
        <v>-30.433664008907229</v>
      </c>
      <c r="E79" s="97">
        <f t="shared" si="68"/>
        <v>-25.881227657749776</v>
      </c>
      <c r="F79" s="99">
        <f t="shared" si="69"/>
        <v>166.66666666666669</v>
      </c>
      <c r="G79" s="100">
        <f t="shared" si="70"/>
        <v>177.76287397212258</v>
      </c>
      <c r="H79" s="97">
        <f t="shared" si="71"/>
        <v>556.205852674065</v>
      </c>
      <c r="I79" s="97">
        <f t="shared" si="72"/>
        <v>1164.3806795290709</v>
      </c>
      <c r="J79" s="99">
        <f t="shared" si="73"/>
        <v>-23.86363636363636</v>
      </c>
      <c r="K79" s="100">
        <f t="shared" si="74"/>
        <v>-26.059399831777398</v>
      </c>
      <c r="L79" s="97">
        <f t="shared" si="75"/>
        <v>-25.94426786624912</v>
      </c>
      <c r="M79" s="98">
        <f t="shared" si="76"/>
        <v>-12.803026034446574</v>
      </c>
      <c r="O79" s="74" t="s">
        <v>35</v>
      </c>
      <c r="P79" s="99">
        <f t="shared" si="77"/>
        <v>9.4936708860759467</v>
      </c>
      <c r="Q79" s="100">
        <f t="shared" si="77"/>
        <v>9.3515938470444553</v>
      </c>
      <c r="R79" s="97">
        <f t="shared" si="77"/>
        <v>25.049015417539138</v>
      </c>
      <c r="S79" s="97">
        <f t="shared" si="77"/>
        <v>49.955481852294923</v>
      </c>
      <c r="T79" s="99">
        <f t="shared" si="77"/>
        <v>-40</v>
      </c>
      <c r="U79" s="100">
        <f t="shared" si="77"/>
        <v>-49.544348419711298</v>
      </c>
      <c r="V79" s="97">
        <f t="shared" si="77"/>
        <v>-85.801504023325037</v>
      </c>
      <c r="W79" s="97">
        <f t="shared" si="77"/>
        <v>-78.771676499697506</v>
      </c>
      <c r="X79" s="99">
        <f t="shared" si="77"/>
        <v>7.9754601226993884</v>
      </c>
      <c r="Y79" s="100">
        <f t="shared" si="77"/>
        <v>7.40036143327562</v>
      </c>
      <c r="Z79" s="97">
        <f t="shared" si="77"/>
        <v>17.998995943754011</v>
      </c>
      <c r="AA79" s="98">
        <f t="shared" si="77"/>
        <v>40.588295821906399</v>
      </c>
    </row>
    <row r="80" spans="1:27">
      <c r="A80" s="74" t="s">
        <v>36</v>
      </c>
      <c r="B80" s="99">
        <f t="shared" si="65"/>
        <v>-8.3892617449664471</v>
      </c>
      <c r="C80" s="100">
        <f t="shared" si="66"/>
        <v>-7.5479944344526331</v>
      </c>
      <c r="D80" s="97">
        <f t="shared" si="67"/>
        <v>-8.7532518821831502</v>
      </c>
      <c r="E80" s="97">
        <f t="shared" si="68"/>
        <v>11.024124629506687</v>
      </c>
      <c r="F80" s="99">
        <f t="shared" si="69"/>
        <v>33.333333333333343</v>
      </c>
      <c r="G80" s="100">
        <f t="shared" si="70"/>
        <v>34.54173268343061</v>
      </c>
      <c r="H80" s="97">
        <f t="shared" si="71"/>
        <v>43.11342657685708</v>
      </c>
      <c r="I80" s="97">
        <f t="shared" si="72"/>
        <v>70.589879304817288</v>
      </c>
      <c r="J80" s="99">
        <f t="shared" si="73"/>
        <v>-6.5810593900481535</v>
      </c>
      <c r="K80" s="100">
        <f t="shared" si="74"/>
        <v>-5.7519270439781991</v>
      </c>
      <c r="L80" s="97">
        <f t="shared" si="75"/>
        <v>-6.3788781892861266</v>
      </c>
      <c r="M80" s="98">
        <f t="shared" si="76"/>
        <v>13.66308669201517</v>
      </c>
      <c r="O80" s="74" t="s">
        <v>36</v>
      </c>
      <c r="P80" s="99">
        <f t="shared" si="77"/>
        <v>-0.16750418760469188</v>
      </c>
      <c r="Q80" s="100">
        <f t="shared" si="77"/>
        <v>-0.81372154855914403</v>
      </c>
      <c r="R80" s="97">
        <f t="shared" si="77"/>
        <v>4.1786310491837924</v>
      </c>
      <c r="S80" s="97">
        <f t="shared" si="77"/>
        <v>16.296536478139771</v>
      </c>
      <c r="T80" s="99">
        <f t="shared" si="77"/>
        <v>28.571428571428584</v>
      </c>
      <c r="U80" s="100">
        <f t="shared" si="77"/>
        <v>26.089731876123793</v>
      </c>
      <c r="V80" s="97">
        <f t="shared" si="77"/>
        <v>16.09587416160791</v>
      </c>
      <c r="W80" s="97">
        <f t="shared" si="77"/>
        <v>15.9386650061073</v>
      </c>
      <c r="X80" s="99">
        <f t="shared" si="77"/>
        <v>0.80906148867313732</v>
      </c>
      <c r="Y80" s="100">
        <f t="shared" si="77"/>
        <v>9.7656867710725237E-2</v>
      </c>
      <c r="Z80" s="97">
        <f t="shared" si="77"/>
        <v>4.6704937851544912</v>
      </c>
      <c r="AA80" s="98">
        <f t="shared" si="77"/>
        <v>16.280634810325424</v>
      </c>
    </row>
    <row r="81" spans="1:27">
      <c r="A81" s="74" t="s">
        <v>37</v>
      </c>
      <c r="B81" s="99">
        <f t="shared" si="65"/>
        <v>-17.268623024830703</v>
      </c>
      <c r="C81" s="100">
        <f t="shared" si="66"/>
        <v>-16.836360275346706</v>
      </c>
      <c r="D81" s="97">
        <f t="shared" si="67"/>
        <v>-24.661119075641722</v>
      </c>
      <c r="E81" s="97">
        <f t="shared" si="68"/>
        <v>-20.03759708347863</v>
      </c>
      <c r="F81" s="99">
        <f t="shared" si="69"/>
        <v>36.585365853658544</v>
      </c>
      <c r="G81" s="100">
        <f t="shared" si="70"/>
        <v>32.506474494702218</v>
      </c>
      <c r="H81" s="97">
        <f t="shared" si="71"/>
        <v>20.995266891476902</v>
      </c>
      <c r="I81" s="97">
        <f t="shared" si="72"/>
        <v>32.603844351847187</v>
      </c>
      <c r="J81" s="99">
        <f t="shared" si="73"/>
        <v>-14.886731391585755</v>
      </c>
      <c r="K81" s="100">
        <f t="shared" si="74"/>
        <v>-14.592838277172717</v>
      </c>
      <c r="L81" s="97">
        <f t="shared" si="75"/>
        <v>-22.526466631826182</v>
      </c>
      <c r="M81" s="98">
        <f t="shared" si="76"/>
        <v>-17.53219287389031</v>
      </c>
      <c r="O81" s="74" t="s">
        <v>37</v>
      </c>
      <c r="P81" s="99">
        <f t="shared" si="77"/>
        <v>3.9906103286384962</v>
      </c>
      <c r="Q81" s="100">
        <f t="shared" si="77"/>
        <v>4.4266662722232155</v>
      </c>
      <c r="R81" s="97">
        <f t="shared" si="77"/>
        <v>7.096727390665265</v>
      </c>
      <c r="S81" s="97">
        <f t="shared" si="77"/>
        <v>21.33041877187955</v>
      </c>
      <c r="T81" s="99">
        <f t="shared" si="77"/>
        <v>10.810810810810807</v>
      </c>
      <c r="U81" s="100">
        <f t="shared" si="77"/>
        <v>17.504091217727947</v>
      </c>
      <c r="V81" s="97">
        <f t="shared" si="77"/>
        <v>3.3592139175257927</v>
      </c>
      <c r="W81" s="97">
        <f t="shared" si="77"/>
        <v>9.7257273045916577</v>
      </c>
      <c r="X81" s="99">
        <f t="shared" si="77"/>
        <v>4.2744656917885209</v>
      </c>
      <c r="Y81" s="100">
        <f t="shared" si="77"/>
        <v>4.957783187818265</v>
      </c>
      <c r="Z81" s="97">
        <f t="shared" si="77"/>
        <v>6.9159676190584918</v>
      </c>
      <c r="AA81" s="98">
        <f t="shared" si="77"/>
        <v>20.722753673060026</v>
      </c>
    </row>
    <row r="82" spans="1:27">
      <c r="A82" s="74" t="s">
        <v>38</v>
      </c>
      <c r="B82" s="99">
        <f t="shared" si="65"/>
        <v>-15.044247787610615</v>
      </c>
      <c r="C82" s="100">
        <f t="shared" si="66"/>
        <v>-13.27055016712896</v>
      </c>
      <c r="D82" s="97">
        <f t="shared" si="67"/>
        <v>-18.317757663489274</v>
      </c>
      <c r="E82" s="97">
        <f t="shared" si="68"/>
        <v>-14.910113250911067</v>
      </c>
      <c r="F82" s="99">
        <f t="shared" si="69"/>
        <v>45.098039215686271</v>
      </c>
      <c r="G82" s="100">
        <f t="shared" si="70"/>
        <v>45.290489377200089</v>
      </c>
      <c r="H82" s="97">
        <f t="shared" si="71"/>
        <v>-11.249182780312807</v>
      </c>
      <c r="I82" s="97">
        <f t="shared" si="72"/>
        <v>-8.7884254090699727</v>
      </c>
      <c r="J82" s="99">
        <f t="shared" si="73"/>
        <v>-12.172284644194761</v>
      </c>
      <c r="K82" s="100">
        <f t="shared" si="74"/>
        <v>-10.441690775779662</v>
      </c>
      <c r="L82" s="97">
        <f t="shared" si="75"/>
        <v>-17.950866354352328</v>
      </c>
      <c r="M82" s="98">
        <f t="shared" si="76"/>
        <v>-14.584964849232804</v>
      </c>
      <c r="O82" s="74" t="s">
        <v>38</v>
      </c>
      <c r="P82" s="99">
        <f t="shared" si="77"/>
        <v>-0.48923679060665393</v>
      </c>
      <c r="Q82" s="100">
        <f t="shared" si="77"/>
        <v>-0.5813874604700402</v>
      </c>
      <c r="R82" s="97">
        <f t="shared" si="77"/>
        <v>3.1313306441830235</v>
      </c>
      <c r="S82" s="97">
        <f t="shared" si="77"/>
        <v>10.134513382459417</v>
      </c>
      <c r="T82" s="99">
        <f t="shared" si="77"/>
        <v>-7.2727272727272663</v>
      </c>
      <c r="U82" s="100">
        <f t="shared" si="77"/>
        <v>-9.6547381765260809</v>
      </c>
      <c r="V82" s="97">
        <f t="shared" si="77"/>
        <v>-20.020120636823094</v>
      </c>
      <c r="W82" s="97">
        <f t="shared" si="77"/>
        <v>-6.4584146689030888</v>
      </c>
      <c r="X82" s="99">
        <f t="shared" si="77"/>
        <v>-0.8356545961002837</v>
      </c>
      <c r="Y82" s="100">
        <f t="shared" si="77"/>
        <v>-1.0613758891775262</v>
      </c>
      <c r="Z82" s="97">
        <f t="shared" si="77"/>
        <v>1.6047593604836123</v>
      </c>
      <c r="AA82" s="98">
        <f t="shared" si="77"/>
        <v>9.1065454837552693</v>
      </c>
    </row>
    <row r="83" spans="1:27">
      <c r="A83" s="74" t="s">
        <v>39</v>
      </c>
      <c r="B83" s="99">
        <f t="shared" si="65"/>
        <v>-6.25</v>
      </c>
      <c r="C83" s="100">
        <f t="shared" si="66"/>
        <v>-6.3765183974233111</v>
      </c>
      <c r="D83" s="97">
        <f t="shared" si="67"/>
        <v>-13.592339552353039</v>
      </c>
      <c r="E83" s="97">
        <f t="shared" si="68"/>
        <v>-12.050900289499353</v>
      </c>
      <c r="F83" s="99">
        <f t="shared" si="69"/>
        <v>14.130434782608702</v>
      </c>
      <c r="G83" s="100">
        <f t="shared" si="70"/>
        <v>18.851912727412454</v>
      </c>
      <c r="H83" s="97">
        <f t="shared" si="71"/>
        <v>2.960497238253069</v>
      </c>
      <c r="I83" s="97">
        <f t="shared" si="72"/>
        <v>1.2746660147862059</v>
      </c>
      <c r="J83" s="99">
        <f t="shared" si="73"/>
        <v>-4.1479820627802724</v>
      </c>
      <c r="K83" s="100">
        <f t="shared" si="74"/>
        <v>-3.7085065390996732</v>
      </c>
      <c r="L83" s="97">
        <f t="shared" si="75"/>
        <v>-11.833325917220051</v>
      </c>
      <c r="M83" s="98">
        <f t="shared" si="76"/>
        <v>-10.745567998193209</v>
      </c>
      <c r="O83" s="74" t="s">
        <v>39</v>
      </c>
      <c r="P83" s="99">
        <f t="shared" si="77"/>
        <v>-15.700737618545844</v>
      </c>
      <c r="Q83" s="100">
        <f t="shared" si="77"/>
        <v>-15.112446657391956</v>
      </c>
      <c r="R83" s="97">
        <f t="shared" si="77"/>
        <v>-13.7563770522125</v>
      </c>
      <c r="S83" s="97">
        <f t="shared" si="77"/>
        <v>-4.892727370165062</v>
      </c>
      <c r="T83" s="99">
        <f t="shared" si="77"/>
        <v>8.235294117647058</v>
      </c>
      <c r="U83" s="100">
        <f t="shared" si="77"/>
        <v>4.7928126267648281</v>
      </c>
      <c r="V83" s="97">
        <f t="shared" si="77"/>
        <v>18.080978373885088</v>
      </c>
      <c r="W83" s="97">
        <f t="shared" si="77"/>
        <v>17.113377239675799</v>
      </c>
      <c r="X83" s="99">
        <f t="shared" si="77"/>
        <v>-13.733075435203091</v>
      </c>
      <c r="Y83" s="100">
        <f t="shared" si="77"/>
        <v>-13.372280430472671</v>
      </c>
      <c r="Z83" s="97">
        <f t="shared" si="77"/>
        <v>-11.212442555362387</v>
      </c>
      <c r="AA83" s="98">
        <f t="shared" si="77"/>
        <v>-3.1093052656995894</v>
      </c>
    </row>
    <row r="84" spans="1:27">
      <c r="A84" s="74" t="s">
        <v>40</v>
      </c>
      <c r="B84" s="99">
        <f t="shared" si="65"/>
        <v>6.4676616915422898</v>
      </c>
      <c r="C84" s="100">
        <f t="shared" si="66"/>
        <v>3.9853600303041077</v>
      </c>
      <c r="D84" s="97">
        <f t="shared" si="67"/>
        <v>-13.569676557148398</v>
      </c>
      <c r="E84" s="97">
        <f t="shared" si="68"/>
        <v>-20.020327140236432</v>
      </c>
      <c r="F84" s="99">
        <f t="shared" si="69"/>
        <v>25</v>
      </c>
      <c r="G84" s="100">
        <f t="shared" si="70"/>
        <v>22.367305842392156</v>
      </c>
      <c r="H84" s="97">
        <f t="shared" si="71"/>
        <v>17.206115037057486</v>
      </c>
      <c r="I84" s="97">
        <f t="shared" si="72"/>
        <v>20.181309723344157</v>
      </c>
      <c r="J84" s="99">
        <f t="shared" si="73"/>
        <v>10.943396226415089</v>
      </c>
      <c r="K84" s="100">
        <f t="shared" si="74"/>
        <v>8.6854606442693836</v>
      </c>
      <c r="L84" s="97">
        <f t="shared" si="75"/>
        <v>-6.9423815698866633</v>
      </c>
      <c r="M84" s="98">
        <f t="shared" si="76"/>
        <v>-11.834818740623945</v>
      </c>
      <c r="O84" s="74" t="s">
        <v>40</v>
      </c>
      <c r="P84" s="99">
        <f t="shared" si="77"/>
        <v>-20.866141732283467</v>
      </c>
      <c r="Q84" s="100">
        <f t="shared" si="77"/>
        <v>-20.415856748401396</v>
      </c>
      <c r="R84" s="97">
        <f t="shared" si="77"/>
        <v>-20.849707838202036</v>
      </c>
      <c r="S84" s="97">
        <f t="shared" si="77"/>
        <v>-8.3525513635325979</v>
      </c>
      <c r="T84" s="99">
        <f t="shared" si="77"/>
        <v>-5.8823529411764639</v>
      </c>
      <c r="U84" s="100">
        <f t="shared" si="77"/>
        <v>-5.8591630882877865</v>
      </c>
      <c r="V84" s="97">
        <f t="shared" si="77"/>
        <v>-12.678355777791154</v>
      </c>
      <c r="W84" s="97">
        <f t="shared" si="77"/>
        <v>-13.347961280801272</v>
      </c>
      <c r="X84" s="99">
        <f t="shared" si="77"/>
        <v>-17.701863354037272</v>
      </c>
      <c r="Y84" s="100">
        <f t="shared" si="77"/>
        <v>-17.13983988050849</v>
      </c>
      <c r="Z84" s="97">
        <f t="shared" si="77"/>
        <v>-19.221939836958256</v>
      </c>
      <c r="AA84" s="98">
        <f t="shared" si="77"/>
        <v>-9.4158287659923587</v>
      </c>
    </row>
    <row r="85" spans="1:27">
      <c r="A85" s="74" t="s">
        <v>41</v>
      </c>
      <c r="B85" s="99">
        <f t="shared" si="65"/>
        <v>-4.0404040404040416</v>
      </c>
      <c r="C85" s="100">
        <f t="shared" si="66"/>
        <v>-8.3878788172261096</v>
      </c>
      <c r="D85" s="97">
        <f t="shared" si="67"/>
        <v>4.8833573590700752</v>
      </c>
      <c r="E85" s="97">
        <f t="shared" si="68"/>
        <v>-0.88172078998772463</v>
      </c>
      <c r="F85" s="99">
        <f t="shared" si="69"/>
        <v>8.7999999999999972</v>
      </c>
      <c r="G85" s="100">
        <f t="shared" si="70"/>
        <v>5.2868586780193709</v>
      </c>
      <c r="H85" s="97">
        <f t="shared" si="71"/>
        <v>26.979037451733831</v>
      </c>
      <c r="I85" s="97">
        <f t="shared" si="72"/>
        <v>22.696695051088099</v>
      </c>
      <c r="J85" s="99">
        <f t="shared" si="73"/>
        <v>3.125</v>
      </c>
      <c r="K85" s="100">
        <f t="shared" si="74"/>
        <v>8.7912791865917939E-2</v>
      </c>
      <c r="L85" s="97">
        <f t="shared" si="75"/>
        <v>19.62357841491874</v>
      </c>
      <c r="M85" s="98">
        <f t="shared" si="76"/>
        <v>15.082626102314919</v>
      </c>
      <c r="O85" s="74" t="s">
        <v>41</v>
      </c>
      <c r="P85" s="99">
        <f t="shared" si="77"/>
        <v>-15.384615384615387</v>
      </c>
      <c r="Q85" s="100">
        <f t="shared" si="77"/>
        <v>-18.554562370458044</v>
      </c>
      <c r="R85" s="97">
        <f t="shared" si="77"/>
        <v>-45.465716448145045</v>
      </c>
      <c r="S85" s="97">
        <f t="shared" si="77"/>
        <v>-41.65092008930862</v>
      </c>
      <c r="T85" s="99">
        <f t="shared" si="77"/>
        <v>20.192307692307693</v>
      </c>
      <c r="U85" s="100">
        <f t="shared" si="77"/>
        <v>15.831416344872011</v>
      </c>
      <c r="V85" s="97">
        <f t="shared" si="77"/>
        <v>-29.936412190871295</v>
      </c>
      <c r="W85" s="97">
        <f t="shared" si="77"/>
        <v>-27.227328788152889</v>
      </c>
      <c r="X85" s="99">
        <f t="shared" si="77"/>
        <v>1.3574660633484115</v>
      </c>
      <c r="Y85" s="100">
        <f t="shared" si="77"/>
        <v>-0.18949383625871974</v>
      </c>
      <c r="Z85" s="97">
        <f t="shared" si="77"/>
        <v>-36.002999013162786</v>
      </c>
      <c r="AA85" s="98">
        <f t="shared" si="77"/>
        <v>-32.607007270222311</v>
      </c>
    </row>
    <row r="86" spans="1:27" ht="15.75" thickBot="1">
      <c r="A86" s="74" t="s">
        <v>42</v>
      </c>
      <c r="B86" s="99">
        <f t="shared" si="65"/>
        <v>-11.111111111111114</v>
      </c>
      <c r="C86" s="100">
        <f t="shared" si="66"/>
        <v>-21.707017944272195</v>
      </c>
      <c r="D86" s="97">
        <f t="shared" si="67"/>
        <v>-14.167889549279906</v>
      </c>
      <c r="E86" s="97">
        <f t="shared" si="68"/>
        <v>-21.246133684708497</v>
      </c>
      <c r="F86" s="99">
        <f t="shared" si="69"/>
        <v>14.772727272727266</v>
      </c>
      <c r="G86" s="100">
        <f t="shared" si="70"/>
        <v>28.755741494658963</v>
      </c>
      <c r="H86" s="97">
        <f t="shared" si="71"/>
        <v>61.397926904558915</v>
      </c>
      <c r="I86" s="97">
        <f t="shared" si="72"/>
        <v>52.003141731815049</v>
      </c>
      <c r="J86" s="99">
        <f t="shared" si="73"/>
        <v>12.371134020618555</v>
      </c>
      <c r="K86" s="100">
        <f t="shared" si="74"/>
        <v>27.504219980253239</v>
      </c>
      <c r="L86" s="97">
        <f t="shared" si="75"/>
        <v>60.371957205360843</v>
      </c>
      <c r="M86" s="98">
        <f t="shared" si="76"/>
        <v>51.170397045128709</v>
      </c>
      <c r="O86" s="74" t="s">
        <v>42</v>
      </c>
      <c r="P86" s="99">
        <f t="shared" si="77"/>
        <v>12.5</v>
      </c>
      <c r="Q86" s="100">
        <f t="shared" si="77"/>
        <v>28.680450459988322</v>
      </c>
      <c r="R86" s="97">
        <f t="shared" si="77"/>
        <v>-37.258075233048395</v>
      </c>
      <c r="S86" s="97">
        <f t="shared" si="77"/>
        <v>-14.224347096973645</v>
      </c>
      <c r="T86" s="99">
        <f t="shared" si="77"/>
        <v>37.5</v>
      </c>
      <c r="U86" s="100">
        <f t="shared" si="77"/>
        <v>56.446568559941511</v>
      </c>
      <c r="V86" s="97">
        <f t="shared" si="77"/>
        <v>-6.7382379425386603</v>
      </c>
      <c r="W86" s="97">
        <f t="shared" si="77"/>
        <v>8.5844715565031038</v>
      </c>
      <c r="X86" s="99">
        <f t="shared" si="77"/>
        <v>34.722222222222229</v>
      </c>
      <c r="Y86" s="100">
        <f t="shared" si="77"/>
        <v>55.613812004443702</v>
      </c>
      <c r="Z86" s="97">
        <f t="shared" si="77"/>
        <v>-7.3501349411354227</v>
      </c>
      <c r="AA86" s="98">
        <f t="shared" si="77"/>
        <v>8.2572031364101122</v>
      </c>
    </row>
    <row r="87" spans="1:27" ht="15.75" thickBot="1">
      <c r="A87" s="81" t="s">
        <v>3</v>
      </c>
      <c r="B87" s="101">
        <f t="shared" si="65"/>
        <v>-12.063655030800817</v>
      </c>
      <c r="C87" s="102">
        <f t="shared" si="66"/>
        <v>-8.4894352783225457</v>
      </c>
      <c r="D87" s="103">
        <f t="shared" si="67"/>
        <v>-15.684459968021457</v>
      </c>
      <c r="E87" s="103">
        <f t="shared" si="68"/>
        <v>-13.139219985072316</v>
      </c>
      <c r="F87" s="101">
        <f t="shared" si="69"/>
        <v>22.357723577235774</v>
      </c>
      <c r="G87" s="102">
        <f t="shared" si="70"/>
        <v>26.492949619438505</v>
      </c>
      <c r="H87" s="103">
        <f t="shared" si="71"/>
        <v>52.964691051227675</v>
      </c>
      <c r="I87" s="103">
        <f t="shared" si="72"/>
        <v>46.200711884157812</v>
      </c>
      <c r="J87" s="101">
        <f t="shared" si="73"/>
        <v>-8.2041932543299936</v>
      </c>
      <c r="K87" s="102">
        <f t="shared" si="74"/>
        <v>19.057484171434311</v>
      </c>
      <c r="L87" s="103">
        <f t="shared" si="75"/>
        <v>19.705561995363396</v>
      </c>
      <c r="M87" s="104">
        <f t="shared" si="76"/>
        <v>18.833884932190372</v>
      </c>
      <c r="O87" s="81" t="s">
        <v>3</v>
      </c>
      <c r="P87" s="101">
        <f t="shared" si="77"/>
        <v>-4.063038660428461</v>
      </c>
      <c r="Q87" s="102">
        <f t="shared" si="77"/>
        <v>-10.462637028058964</v>
      </c>
      <c r="R87" s="103">
        <f t="shared" si="77"/>
        <v>-9.7518530540743029</v>
      </c>
      <c r="S87" s="103">
        <f t="shared" si="77"/>
        <v>0.50166685029530811</v>
      </c>
      <c r="T87" s="101">
        <f t="shared" si="77"/>
        <v>10.313901345291484</v>
      </c>
      <c r="U87" s="102">
        <f t="shared" si="77"/>
        <v>49.28780647911023</v>
      </c>
      <c r="V87" s="103">
        <f t="shared" si="77"/>
        <v>-9.8962068830045666</v>
      </c>
      <c r="W87" s="103">
        <f t="shared" si="77"/>
        <v>2.7280435960019815</v>
      </c>
      <c r="X87" s="101">
        <f t="shared" si="77"/>
        <v>-2.6403372531617464</v>
      </c>
      <c r="Y87" s="102">
        <f t="shared" si="77"/>
        <v>30.743309641855376</v>
      </c>
      <c r="Z87" s="103">
        <f t="shared" si="77"/>
        <v>-9.8263280777805875</v>
      </c>
      <c r="AA87" s="104">
        <f t="shared" si="77"/>
        <v>1.6891349796643311</v>
      </c>
    </row>
  </sheetData>
  <mergeCells count="79">
    <mergeCell ref="O74:O76"/>
    <mergeCell ref="P74:S74"/>
    <mergeCell ref="T74:W74"/>
    <mergeCell ref="X74:AA74"/>
    <mergeCell ref="P75:Q75"/>
    <mergeCell ref="R75:S75"/>
    <mergeCell ref="T75:U75"/>
    <mergeCell ref="V75:W75"/>
    <mergeCell ref="X75:Y75"/>
    <mergeCell ref="Z75:AA75"/>
    <mergeCell ref="O31:AA31"/>
    <mergeCell ref="AC31:AO31"/>
    <mergeCell ref="O43:AA43"/>
    <mergeCell ref="AC43:AO43"/>
    <mergeCell ref="O58:O60"/>
    <mergeCell ref="P58:S58"/>
    <mergeCell ref="T58:W58"/>
    <mergeCell ref="X58:AA58"/>
    <mergeCell ref="P59:Q59"/>
    <mergeCell ref="R59:S59"/>
    <mergeCell ref="T59:U59"/>
    <mergeCell ref="V59:W59"/>
    <mergeCell ref="X59:Y59"/>
    <mergeCell ref="Z59:AA59"/>
    <mergeCell ref="AJ5:AK5"/>
    <mergeCell ref="AL5:AM5"/>
    <mergeCell ref="AN5:AO5"/>
    <mergeCell ref="O19:AA19"/>
    <mergeCell ref="AC19:AO19"/>
    <mergeCell ref="O4:O6"/>
    <mergeCell ref="AH4:AK4"/>
    <mergeCell ref="AL4:AO4"/>
    <mergeCell ref="P5:Q5"/>
    <mergeCell ref="R5:S5"/>
    <mergeCell ref="T5:U5"/>
    <mergeCell ref="V5:W5"/>
    <mergeCell ref="X5:Y5"/>
    <mergeCell ref="Z5:AA5"/>
    <mergeCell ref="AD5:AE5"/>
    <mergeCell ref="AF5:AG5"/>
    <mergeCell ref="AH5:AI5"/>
    <mergeCell ref="A4:A6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P4:S4"/>
    <mergeCell ref="T4:W4"/>
    <mergeCell ref="X4:AA4"/>
    <mergeCell ref="AC4:AC6"/>
    <mergeCell ref="AD4:AG4"/>
    <mergeCell ref="A19:M19"/>
    <mergeCell ref="A31:M31"/>
    <mergeCell ref="A43:M43"/>
    <mergeCell ref="A58:A60"/>
    <mergeCell ref="B58:E58"/>
    <mergeCell ref="F58:I58"/>
    <mergeCell ref="J58:M58"/>
    <mergeCell ref="B59:C59"/>
    <mergeCell ref="D59:E59"/>
    <mergeCell ref="F59:G59"/>
    <mergeCell ref="H59:I59"/>
    <mergeCell ref="J59:K59"/>
    <mergeCell ref="L59:M59"/>
    <mergeCell ref="F75:G75"/>
    <mergeCell ref="H75:I75"/>
    <mergeCell ref="J75:K75"/>
    <mergeCell ref="L75:M75"/>
    <mergeCell ref="A74:A76"/>
    <mergeCell ref="B74:E74"/>
    <mergeCell ref="F74:I74"/>
    <mergeCell ref="J74:M74"/>
    <mergeCell ref="B75:C75"/>
    <mergeCell ref="D75:E7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eht22">
    <tabColor theme="9" tint="0.39997558519241921"/>
  </sheetPr>
  <dimension ref="A1:AX33"/>
  <sheetViews>
    <sheetView workbookViewId="0">
      <selection activeCell="G7" sqref="G7:H16"/>
    </sheetView>
  </sheetViews>
  <sheetFormatPr defaultRowHeight="15"/>
  <cols>
    <col min="18" max="18" width="10.28515625" customWidth="1"/>
    <col min="22" max="22" width="10.28515625" customWidth="1"/>
    <col min="23" max="23" width="12" customWidth="1"/>
    <col min="27" max="27" width="9.140625" customWidth="1"/>
    <col min="28" max="28" width="10.7109375" customWidth="1"/>
    <col min="32" max="32" width="8.42578125" customWidth="1"/>
    <col min="33" max="33" width="11.140625" customWidth="1"/>
  </cols>
  <sheetData>
    <row r="1" spans="1:50">
      <c r="A1" t="s">
        <v>208</v>
      </c>
      <c r="R1" t="s">
        <v>168</v>
      </c>
      <c r="AI1" t="s">
        <v>169</v>
      </c>
    </row>
    <row r="2" spans="1:50" s="200" customFormat="1" ht="15.75" customHeight="1">
      <c r="A2" s="1" t="s">
        <v>182</v>
      </c>
      <c r="R2" s="1" t="s">
        <v>125</v>
      </c>
      <c r="AI2" s="1" t="s">
        <v>126</v>
      </c>
    </row>
    <row r="3" spans="1:50" ht="15.75" thickBot="1"/>
    <row r="4" spans="1:50" ht="15.75" customHeight="1">
      <c r="A4" s="314" t="s">
        <v>29</v>
      </c>
      <c r="B4" s="317" t="s">
        <v>1</v>
      </c>
      <c r="C4" s="318"/>
      <c r="D4" s="318"/>
      <c r="E4" s="318"/>
      <c r="F4" s="319"/>
      <c r="G4" s="318" t="s">
        <v>2</v>
      </c>
      <c r="H4" s="318"/>
      <c r="I4" s="318"/>
      <c r="J4" s="318"/>
      <c r="K4" s="318"/>
      <c r="L4" s="317" t="s">
        <v>3</v>
      </c>
      <c r="M4" s="318"/>
      <c r="N4" s="318"/>
      <c r="O4" s="318"/>
      <c r="P4" s="319"/>
      <c r="R4" s="314" t="s">
        <v>29</v>
      </c>
      <c r="S4" s="317" t="s">
        <v>1</v>
      </c>
      <c r="T4" s="318"/>
      <c r="U4" s="318"/>
      <c r="V4" s="318"/>
      <c r="W4" s="319"/>
      <c r="X4" s="318" t="s">
        <v>2</v>
      </c>
      <c r="Y4" s="318"/>
      <c r="Z4" s="318"/>
      <c r="AA4" s="318"/>
      <c r="AB4" s="318"/>
      <c r="AC4" s="317" t="s">
        <v>3</v>
      </c>
      <c r="AD4" s="318"/>
      <c r="AE4" s="318"/>
      <c r="AF4" s="318"/>
      <c r="AG4" s="319"/>
      <c r="AI4" s="314" t="s">
        <v>29</v>
      </c>
      <c r="AJ4" s="317" t="s">
        <v>1</v>
      </c>
      <c r="AK4" s="318"/>
      <c r="AL4" s="318"/>
      <c r="AM4" s="318"/>
      <c r="AN4" s="319"/>
      <c r="AO4" s="318" t="s">
        <v>2</v>
      </c>
      <c r="AP4" s="318"/>
      <c r="AQ4" s="318"/>
      <c r="AR4" s="318"/>
      <c r="AS4" s="318"/>
      <c r="AT4" s="317" t="s">
        <v>3</v>
      </c>
      <c r="AU4" s="318"/>
      <c r="AV4" s="318"/>
      <c r="AW4" s="318"/>
      <c r="AX4" s="319"/>
    </row>
    <row r="5" spans="1:50" ht="43.5" customHeight="1">
      <c r="A5" s="315"/>
      <c r="B5" s="320" t="s">
        <v>3</v>
      </c>
      <c r="C5" s="310"/>
      <c r="D5" s="309" t="s">
        <v>82</v>
      </c>
      <c r="E5" s="310"/>
      <c r="F5" s="321" t="s">
        <v>98</v>
      </c>
      <c r="G5" s="326" t="s">
        <v>3</v>
      </c>
      <c r="H5" s="310"/>
      <c r="I5" s="309" t="s">
        <v>82</v>
      </c>
      <c r="J5" s="310"/>
      <c r="K5" s="321" t="s">
        <v>98</v>
      </c>
      <c r="L5" s="320" t="s">
        <v>3</v>
      </c>
      <c r="M5" s="310"/>
      <c r="N5" s="309" t="s">
        <v>82</v>
      </c>
      <c r="O5" s="310"/>
      <c r="P5" s="321" t="s">
        <v>98</v>
      </c>
      <c r="R5" s="315"/>
      <c r="S5" s="320" t="s">
        <v>3</v>
      </c>
      <c r="T5" s="310"/>
      <c r="U5" s="309" t="s">
        <v>82</v>
      </c>
      <c r="V5" s="310"/>
      <c r="W5" s="321" t="s">
        <v>98</v>
      </c>
      <c r="X5" s="326" t="s">
        <v>3</v>
      </c>
      <c r="Y5" s="310"/>
      <c r="Z5" s="309" t="s">
        <v>82</v>
      </c>
      <c r="AA5" s="310"/>
      <c r="AB5" s="321" t="s">
        <v>98</v>
      </c>
      <c r="AC5" s="320" t="s">
        <v>3</v>
      </c>
      <c r="AD5" s="310"/>
      <c r="AE5" s="309" t="s">
        <v>82</v>
      </c>
      <c r="AF5" s="310"/>
      <c r="AG5" s="321" t="s">
        <v>98</v>
      </c>
      <c r="AI5" s="315"/>
      <c r="AJ5" s="320" t="s">
        <v>3</v>
      </c>
      <c r="AK5" s="310"/>
      <c r="AL5" s="309" t="s">
        <v>82</v>
      </c>
      <c r="AM5" s="310"/>
      <c r="AN5" s="321" t="s">
        <v>98</v>
      </c>
      <c r="AO5" s="326" t="s">
        <v>3</v>
      </c>
      <c r="AP5" s="310"/>
      <c r="AQ5" s="309" t="s">
        <v>82</v>
      </c>
      <c r="AR5" s="310"/>
      <c r="AS5" s="321" t="s">
        <v>98</v>
      </c>
      <c r="AT5" s="320" t="s">
        <v>3</v>
      </c>
      <c r="AU5" s="310"/>
      <c r="AV5" s="309" t="s">
        <v>82</v>
      </c>
      <c r="AW5" s="310"/>
      <c r="AX5" s="321" t="s">
        <v>98</v>
      </c>
    </row>
    <row r="6" spans="1:50" ht="44.25" customHeight="1" thickBot="1">
      <c r="A6" s="316"/>
      <c r="B6" s="203" t="s">
        <v>26</v>
      </c>
      <c r="C6" s="108" t="s">
        <v>49</v>
      </c>
      <c r="D6" s="69" t="s">
        <v>31</v>
      </c>
      <c r="E6" s="69" t="s">
        <v>32</v>
      </c>
      <c r="F6" s="322"/>
      <c r="G6" s="108" t="s">
        <v>26</v>
      </c>
      <c r="H6" s="108" t="s">
        <v>49</v>
      </c>
      <c r="I6" s="69" t="s">
        <v>31</v>
      </c>
      <c r="J6" s="69" t="s">
        <v>32</v>
      </c>
      <c r="K6" s="322"/>
      <c r="L6" s="203" t="s">
        <v>26</v>
      </c>
      <c r="M6" s="108" t="s">
        <v>49</v>
      </c>
      <c r="N6" s="69" t="s">
        <v>31</v>
      </c>
      <c r="O6" s="69" t="s">
        <v>32</v>
      </c>
      <c r="P6" s="322"/>
      <c r="R6" s="316"/>
      <c r="S6" s="107" t="s">
        <v>26</v>
      </c>
      <c r="T6" s="108" t="s">
        <v>49</v>
      </c>
      <c r="U6" s="69" t="s">
        <v>31</v>
      </c>
      <c r="V6" s="69" t="s">
        <v>32</v>
      </c>
      <c r="W6" s="322"/>
      <c r="X6" s="108" t="s">
        <v>26</v>
      </c>
      <c r="Y6" s="108" t="s">
        <v>49</v>
      </c>
      <c r="Z6" s="69" t="s">
        <v>31</v>
      </c>
      <c r="AA6" s="69" t="s">
        <v>32</v>
      </c>
      <c r="AB6" s="322"/>
      <c r="AC6" s="107" t="s">
        <v>26</v>
      </c>
      <c r="AD6" s="108" t="s">
        <v>49</v>
      </c>
      <c r="AE6" s="69" t="s">
        <v>31</v>
      </c>
      <c r="AF6" s="69" t="s">
        <v>32</v>
      </c>
      <c r="AG6" s="322"/>
      <c r="AI6" s="316"/>
      <c r="AJ6" s="107" t="s">
        <v>26</v>
      </c>
      <c r="AK6" s="108" t="s">
        <v>49</v>
      </c>
      <c r="AL6" s="69" t="s">
        <v>31</v>
      </c>
      <c r="AM6" s="69" t="s">
        <v>32</v>
      </c>
      <c r="AN6" s="322"/>
      <c r="AO6" s="108" t="s">
        <v>26</v>
      </c>
      <c r="AP6" s="108" t="s">
        <v>49</v>
      </c>
      <c r="AQ6" s="69" t="s">
        <v>31</v>
      </c>
      <c r="AR6" s="69" t="s">
        <v>32</v>
      </c>
      <c r="AS6" s="322"/>
      <c r="AT6" s="107" t="s">
        <v>26</v>
      </c>
      <c r="AU6" s="108" t="s">
        <v>49</v>
      </c>
      <c r="AV6" s="69" t="s">
        <v>31</v>
      </c>
      <c r="AW6" s="69" t="s">
        <v>32</v>
      </c>
      <c r="AX6" s="322"/>
    </row>
    <row r="7" spans="1:50" ht="15.75" customHeight="1">
      <c r="A7" s="74" t="s">
        <v>33</v>
      </c>
      <c r="B7" s="109">
        <v>15987</v>
      </c>
      <c r="C7" s="110">
        <v>3935.3326843867039</v>
      </c>
      <c r="D7" s="75">
        <v>40</v>
      </c>
      <c r="E7" s="76">
        <v>14.82218873467658</v>
      </c>
      <c r="F7" s="78">
        <v>6.5162238374209736</v>
      </c>
      <c r="G7" s="77">
        <v>985</v>
      </c>
      <c r="H7" s="77">
        <v>236.35961317325913</v>
      </c>
      <c r="I7" s="75"/>
      <c r="J7" s="76"/>
      <c r="K7" s="77"/>
      <c r="L7" s="111">
        <f>B7+G7</f>
        <v>16972</v>
      </c>
      <c r="M7" s="77">
        <f t="shared" ref="M7:P7" si="0">C7+H7</f>
        <v>4171.6922975599628</v>
      </c>
      <c r="N7" s="75">
        <f t="shared" si="0"/>
        <v>40</v>
      </c>
      <c r="O7" s="76">
        <f t="shared" si="0"/>
        <v>14.82218873467658</v>
      </c>
      <c r="P7" s="78">
        <f t="shared" si="0"/>
        <v>6.5162238374209736</v>
      </c>
      <c r="R7" s="74" t="s">
        <v>33</v>
      </c>
      <c r="S7" s="109">
        <v>24525</v>
      </c>
      <c r="T7" s="110">
        <v>5419.2638361821264</v>
      </c>
      <c r="U7" s="75">
        <v>37</v>
      </c>
      <c r="V7" s="76">
        <v>12.825530068664785</v>
      </c>
      <c r="W7" s="78">
        <v>10.958091614022807</v>
      </c>
      <c r="X7" s="77">
        <v>1142</v>
      </c>
      <c r="Y7" s="77">
        <v>296.26461856791479</v>
      </c>
      <c r="Z7" s="75">
        <v>1</v>
      </c>
      <c r="AA7" s="76">
        <v>0.2</v>
      </c>
      <c r="AB7" s="77">
        <v>0.2</v>
      </c>
      <c r="AC7" s="111">
        <v>25667</v>
      </c>
      <c r="AD7" s="77">
        <v>5715.5284547500141</v>
      </c>
      <c r="AE7" s="75">
        <v>38</v>
      </c>
      <c r="AF7" s="76">
        <v>13.025530068664784</v>
      </c>
      <c r="AG7" s="78">
        <v>11.158091614022807</v>
      </c>
      <c r="AI7" s="74" t="s">
        <v>33</v>
      </c>
      <c r="AJ7" s="109">
        <v>9489</v>
      </c>
      <c r="AK7" s="110">
        <v>2533.5218800000189</v>
      </c>
      <c r="AL7" s="75">
        <v>40</v>
      </c>
      <c r="AM7" s="76">
        <v>12.6227</v>
      </c>
      <c r="AN7" s="78">
        <v>12.739989999999999</v>
      </c>
      <c r="AO7" s="77">
        <v>362</v>
      </c>
      <c r="AP7" s="77">
        <v>103.17764499999994</v>
      </c>
      <c r="AQ7" s="75">
        <v>3</v>
      </c>
      <c r="AR7" s="76">
        <v>1.18</v>
      </c>
      <c r="AS7" s="77">
        <v>1.3</v>
      </c>
      <c r="AT7" s="111">
        <v>9851</v>
      </c>
      <c r="AU7" s="77">
        <v>2636.6995250000186</v>
      </c>
      <c r="AV7" s="75">
        <v>43</v>
      </c>
      <c r="AW7" s="76">
        <v>13.8027</v>
      </c>
      <c r="AX7" s="78">
        <v>14.03999</v>
      </c>
    </row>
    <row r="8" spans="1:50">
      <c r="A8" s="74" t="s">
        <v>34</v>
      </c>
      <c r="B8" s="109">
        <v>10281</v>
      </c>
      <c r="C8" s="110">
        <v>7651.7666023835736</v>
      </c>
      <c r="D8" s="79">
        <v>50</v>
      </c>
      <c r="E8" s="80">
        <v>38.927452851581599</v>
      </c>
      <c r="F8" s="78">
        <v>15.733942295246518</v>
      </c>
      <c r="G8" s="77">
        <v>571</v>
      </c>
      <c r="H8" s="77">
        <v>424.85219887753857</v>
      </c>
      <c r="I8" s="79">
        <v>6</v>
      </c>
      <c r="J8" s="80">
        <v>5.0562300659836055</v>
      </c>
      <c r="K8" s="77">
        <v>2.8502480650071833</v>
      </c>
      <c r="L8" s="111">
        <f t="shared" ref="L8:L16" si="1">B8+G8</f>
        <v>10852</v>
      </c>
      <c r="M8" s="77">
        <f t="shared" ref="M8:M16" si="2">C8+H8</f>
        <v>8076.6188012611119</v>
      </c>
      <c r="N8" s="79">
        <f t="shared" ref="N8:N16" si="3">D8+I8</f>
        <v>56</v>
      </c>
      <c r="O8" s="80">
        <f t="shared" ref="O8:O16" si="4">E8+J8</f>
        <v>43.983682917565204</v>
      </c>
      <c r="P8" s="78">
        <f t="shared" ref="P8:P16" si="5">F8+K8</f>
        <v>18.5841903602537</v>
      </c>
      <c r="R8" s="74" t="s">
        <v>34</v>
      </c>
      <c r="S8" s="109">
        <v>9769</v>
      </c>
      <c r="T8" s="110">
        <v>7314.5315620636684</v>
      </c>
      <c r="U8" s="79">
        <v>78</v>
      </c>
      <c r="V8" s="80">
        <v>55.389119287476859</v>
      </c>
      <c r="W8" s="78">
        <v>36.159491441669076</v>
      </c>
      <c r="X8" s="77">
        <v>580</v>
      </c>
      <c r="Y8" s="77">
        <v>433.7064965159845</v>
      </c>
      <c r="Z8" s="79"/>
      <c r="AA8" s="80"/>
      <c r="AB8" s="77"/>
      <c r="AC8" s="111">
        <v>10349</v>
      </c>
      <c r="AD8" s="77">
        <v>7748.2380585796518</v>
      </c>
      <c r="AE8" s="79">
        <v>78</v>
      </c>
      <c r="AF8" s="80">
        <v>55.389119287476859</v>
      </c>
      <c r="AG8" s="78">
        <v>36.159491441669076</v>
      </c>
      <c r="AI8" s="74" t="s">
        <v>34</v>
      </c>
      <c r="AJ8" s="109">
        <v>7467</v>
      </c>
      <c r="AK8" s="110">
        <v>5365.5054850000179</v>
      </c>
      <c r="AL8" s="79">
        <v>64</v>
      </c>
      <c r="AM8" s="80">
        <v>47.264900000000019</v>
      </c>
      <c r="AN8" s="78">
        <v>27.748560000000012</v>
      </c>
      <c r="AO8" s="77">
        <v>306</v>
      </c>
      <c r="AP8" s="77">
        <v>226.79174600000013</v>
      </c>
      <c r="AQ8" s="79">
        <v>4</v>
      </c>
      <c r="AR8" s="80">
        <v>2.5499999999999998</v>
      </c>
      <c r="AS8" s="77">
        <v>3.7399999999999998</v>
      </c>
      <c r="AT8" s="111">
        <v>7773</v>
      </c>
      <c r="AU8" s="77">
        <v>5592.2972310000177</v>
      </c>
      <c r="AV8" s="79">
        <v>68</v>
      </c>
      <c r="AW8" s="80">
        <v>49.814900000000016</v>
      </c>
      <c r="AX8" s="78">
        <v>31.48856000000001</v>
      </c>
    </row>
    <row r="9" spans="1:50" ht="15.75" customHeight="1">
      <c r="A9" s="74" t="s">
        <v>35</v>
      </c>
      <c r="B9" s="109">
        <v>14287</v>
      </c>
      <c r="C9" s="110">
        <v>21009.633134741307</v>
      </c>
      <c r="D9" s="79">
        <v>126</v>
      </c>
      <c r="E9" s="80">
        <v>182.61193879110149</v>
      </c>
      <c r="F9" s="78">
        <v>85.13939270291948</v>
      </c>
      <c r="G9" s="77">
        <v>703</v>
      </c>
      <c r="H9" s="77">
        <v>1026.8800822307139</v>
      </c>
      <c r="I9" s="112">
        <v>8</v>
      </c>
      <c r="J9" s="80">
        <v>11.34</v>
      </c>
      <c r="K9" s="77">
        <v>6.1933333333333334</v>
      </c>
      <c r="L9" s="111">
        <f t="shared" si="1"/>
        <v>14990</v>
      </c>
      <c r="M9" s="77">
        <f t="shared" si="2"/>
        <v>22036.51321697202</v>
      </c>
      <c r="N9" s="79">
        <f t="shared" si="3"/>
        <v>134</v>
      </c>
      <c r="O9" s="80">
        <f t="shared" si="4"/>
        <v>193.9519387911015</v>
      </c>
      <c r="P9" s="78">
        <f t="shared" si="5"/>
        <v>91.332726036252808</v>
      </c>
      <c r="R9" s="74" t="s">
        <v>35</v>
      </c>
      <c r="S9" s="109">
        <v>13489</v>
      </c>
      <c r="T9" s="110">
        <v>20013.000537519918</v>
      </c>
      <c r="U9" s="79">
        <v>173</v>
      </c>
      <c r="V9" s="80">
        <v>258.22515009388172</v>
      </c>
      <c r="W9" s="78">
        <v>122.38590906069952</v>
      </c>
      <c r="X9" s="77">
        <v>663</v>
      </c>
      <c r="Y9" s="77">
        <v>985.44980979850186</v>
      </c>
      <c r="Z9" s="112">
        <v>3</v>
      </c>
      <c r="AA9" s="80">
        <v>4.08261904761906</v>
      </c>
      <c r="AB9" s="77">
        <v>0.9438095238095261</v>
      </c>
      <c r="AC9" s="111">
        <v>14152</v>
      </c>
      <c r="AD9" s="77">
        <v>20998.450347318401</v>
      </c>
      <c r="AE9" s="79">
        <v>176</v>
      </c>
      <c r="AF9" s="80">
        <v>262.30776914150078</v>
      </c>
      <c r="AG9" s="78">
        <v>123.32971858450905</v>
      </c>
      <c r="AI9" s="74" t="s">
        <v>35</v>
      </c>
      <c r="AJ9" s="109">
        <v>12265</v>
      </c>
      <c r="AK9" s="110">
        <v>17904.426621999988</v>
      </c>
      <c r="AL9" s="79">
        <v>158</v>
      </c>
      <c r="AM9" s="80">
        <v>236.14210000000014</v>
      </c>
      <c r="AN9" s="78">
        <v>97.870350000000002</v>
      </c>
      <c r="AO9" s="77">
        <v>433</v>
      </c>
      <c r="AP9" s="77">
        <v>626.99752399999988</v>
      </c>
      <c r="AQ9" s="112">
        <v>5</v>
      </c>
      <c r="AR9" s="80">
        <v>8.0914999999999999</v>
      </c>
      <c r="AS9" s="77">
        <v>6.6472499999999997</v>
      </c>
      <c r="AT9" s="111">
        <v>12698</v>
      </c>
      <c r="AU9" s="77">
        <v>18531.424145999987</v>
      </c>
      <c r="AV9" s="79">
        <v>163</v>
      </c>
      <c r="AW9" s="80">
        <v>244.23360000000014</v>
      </c>
      <c r="AX9" s="78">
        <v>104.5176</v>
      </c>
    </row>
    <row r="10" spans="1:50">
      <c r="A10" s="74" t="s">
        <v>36</v>
      </c>
      <c r="B10" s="109">
        <v>22620</v>
      </c>
      <c r="C10" s="110">
        <v>75018.508646219489</v>
      </c>
      <c r="D10" s="79">
        <v>546</v>
      </c>
      <c r="E10" s="80">
        <v>1924.9777858716066</v>
      </c>
      <c r="F10" s="78">
        <v>600.97468770368926</v>
      </c>
      <c r="G10" s="77">
        <v>1110</v>
      </c>
      <c r="H10" s="77">
        <v>3618.9939505445705</v>
      </c>
      <c r="I10" s="79">
        <v>36</v>
      </c>
      <c r="J10" s="80">
        <v>124.86833333333335</v>
      </c>
      <c r="K10" s="77">
        <v>45.220000000000006</v>
      </c>
      <c r="L10" s="111">
        <f t="shared" si="1"/>
        <v>23730</v>
      </c>
      <c r="M10" s="77">
        <f t="shared" si="2"/>
        <v>78637.502596764054</v>
      </c>
      <c r="N10" s="79">
        <f t="shared" si="3"/>
        <v>582</v>
      </c>
      <c r="O10" s="80">
        <f t="shared" si="4"/>
        <v>2049.8461192049399</v>
      </c>
      <c r="P10" s="78">
        <f t="shared" si="5"/>
        <v>646.19468770368928</v>
      </c>
      <c r="R10" s="74" t="s">
        <v>36</v>
      </c>
      <c r="S10" s="109">
        <v>22282</v>
      </c>
      <c r="T10" s="110">
        <v>74741.936986893052</v>
      </c>
      <c r="U10" s="79">
        <v>596</v>
      </c>
      <c r="V10" s="80">
        <v>2082.1374010181103</v>
      </c>
      <c r="W10" s="78">
        <v>658.62586897641222</v>
      </c>
      <c r="X10" s="77">
        <v>965</v>
      </c>
      <c r="Y10" s="77">
        <v>3192.6910682537291</v>
      </c>
      <c r="Z10" s="79">
        <v>27</v>
      </c>
      <c r="AA10" s="80">
        <v>92.810112403667176</v>
      </c>
      <c r="AB10" s="77">
        <v>31.597314858305928</v>
      </c>
      <c r="AC10" s="111">
        <v>23247</v>
      </c>
      <c r="AD10" s="77">
        <v>77934.628055147041</v>
      </c>
      <c r="AE10" s="79">
        <v>623</v>
      </c>
      <c r="AF10" s="80">
        <v>2174.9475134217787</v>
      </c>
      <c r="AG10" s="78">
        <v>690.22318383471838</v>
      </c>
      <c r="AI10" s="74" t="s">
        <v>36</v>
      </c>
      <c r="AJ10" s="109">
        <v>22755</v>
      </c>
      <c r="AK10" s="110">
        <v>75450.064631000379</v>
      </c>
      <c r="AL10" s="79">
        <v>597</v>
      </c>
      <c r="AM10" s="80">
        <v>2099.2192000000014</v>
      </c>
      <c r="AN10" s="78">
        <v>632.20821999999998</v>
      </c>
      <c r="AO10" s="77">
        <v>733</v>
      </c>
      <c r="AP10" s="77">
        <v>2413.4719749999981</v>
      </c>
      <c r="AQ10" s="79">
        <v>21</v>
      </c>
      <c r="AR10" s="80">
        <v>73.606399999999994</v>
      </c>
      <c r="AS10" s="77">
        <v>27.216569999999997</v>
      </c>
      <c r="AT10" s="111">
        <v>23488</v>
      </c>
      <c r="AU10" s="77">
        <v>77863.536606000373</v>
      </c>
      <c r="AV10" s="79">
        <v>618</v>
      </c>
      <c r="AW10" s="80">
        <v>2172.8256000000019</v>
      </c>
      <c r="AX10" s="78">
        <v>659.42479000000026</v>
      </c>
    </row>
    <row r="11" spans="1:50">
      <c r="A11" s="74" t="s">
        <v>37</v>
      </c>
      <c r="B11" s="109">
        <v>16703</v>
      </c>
      <c r="C11" s="110">
        <v>119792.81190779005</v>
      </c>
      <c r="D11" s="79">
        <v>733</v>
      </c>
      <c r="E11" s="80">
        <v>5463.5959369682614</v>
      </c>
      <c r="F11" s="78">
        <v>1231.9954234037318</v>
      </c>
      <c r="G11" s="77">
        <v>878</v>
      </c>
      <c r="H11" s="77">
        <v>6395.1447113571649</v>
      </c>
      <c r="I11" s="79">
        <v>56</v>
      </c>
      <c r="J11" s="80">
        <v>414.66554043959707</v>
      </c>
      <c r="K11" s="77">
        <v>97.046371227479668</v>
      </c>
      <c r="L11" s="111">
        <f t="shared" si="1"/>
        <v>17581</v>
      </c>
      <c r="M11" s="77">
        <f t="shared" si="2"/>
        <v>126187.95661914721</v>
      </c>
      <c r="N11" s="79">
        <f t="shared" si="3"/>
        <v>789</v>
      </c>
      <c r="O11" s="80">
        <f t="shared" si="4"/>
        <v>5878.2614774078584</v>
      </c>
      <c r="P11" s="78">
        <f t="shared" si="5"/>
        <v>1329.0417946312116</v>
      </c>
      <c r="R11" s="74" t="s">
        <v>37</v>
      </c>
      <c r="S11" s="109">
        <v>17245</v>
      </c>
      <c r="T11" s="110">
        <v>123960.58132972867</v>
      </c>
      <c r="U11" s="79">
        <v>886</v>
      </c>
      <c r="V11" s="80">
        <v>6569.6931436114328</v>
      </c>
      <c r="W11" s="78">
        <v>1635.2717325874266</v>
      </c>
      <c r="X11" s="77">
        <v>842</v>
      </c>
      <c r="Y11" s="77">
        <v>6161.4345728447679</v>
      </c>
      <c r="Z11" s="79">
        <v>41</v>
      </c>
      <c r="AA11" s="80">
        <v>312.93983333333347</v>
      </c>
      <c r="AB11" s="77">
        <v>80.206750000000014</v>
      </c>
      <c r="AC11" s="111">
        <v>18087</v>
      </c>
      <c r="AD11" s="77">
        <v>130122.01590257339</v>
      </c>
      <c r="AE11" s="79">
        <v>927</v>
      </c>
      <c r="AF11" s="80">
        <v>6882.6329769447666</v>
      </c>
      <c r="AG11" s="78">
        <v>1715.4784825874262</v>
      </c>
      <c r="AI11" s="74" t="s">
        <v>37</v>
      </c>
      <c r="AJ11" s="109">
        <v>18809</v>
      </c>
      <c r="AK11" s="110">
        <v>134306.09833300029</v>
      </c>
      <c r="AL11" s="79">
        <v>852</v>
      </c>
      <c r="AM11" s="80">
        <v>6291.2026000000023</v>
      </c>
      <c r="AN11" s="78">
        <v>1526.9110200000002</v>
      </c>
      <c r="AO11" s="77">
        <v>763</v>
      </c>
      <c r="AP11" s="77">
        <v>5524.1986930000039</v>
      </c>
      <c r="AQ11" s="79">
        <v>37</v>
      </c>
      <c r="AR11" s="80">
        <v>266.32249999999999</v>
      </c>
      <c r="AS11" s="77">
        <v>77.599999999999994</v>
      </c>
      <c r="AT11" s="111">
        <v>19572</v>
      </c>
      <c r="AU11" s="77">
        <v>139830.29702600031</v>
      </c>
      <c r="AV11" s="79">
        <v>889</v>
      </c>
      <c r="AW11" s="80">
        <v>6557.5251000000035</v>
      </c>
      <c r="AX11" s="78">
        <v>1604.5110200000011</v>
      </c>
    </row>
    <row r="12" spans="1:50" ht="15.75" customHeight="1">
      <c r="A12" s="74" t="s">
        <v>38</v>
      </c>
      <c r="B12" s="109">
        <v>11563</v>
      </c>
      <c r="C12" s="110">
        <v>161548.61833999836</v>
      </c>
      <c r="D12" s="79">
        <v>864</v>
      </c>
      <c r="E12" s="80">
        <v>12517.443123079565</v>
      </c>
      <c r="F12" s="78">
        <v>2142.8335182923593</v>
      </c>
      <c r="G12" s="77">
        <v>623</v>
      </c>
      <c r="H12" s="77">
        <v>8739.1219808612277</v>
      </c>
      <c r="I12" s="79">
        <v>74</v>
      </c>
      <c r="J12" s="80">
        <v>1064.367367249062</v>
      </c>
      <c r="K12" s="77">
        <v>127.46373677510604</v>
      </c>
      <c r="L12" s="111">
        <f t="shared" si="1"/>
        <v>12186</v>
      </c>
      <c r="M12" s="77">
        <f t="shared" si="2"/>
        <v>170287.74032085959</v>
      </c>
      <c r="N12" s="79">
        <f t="shared" si="3"/>
        <v>938</v>
      </c>
      <c r="O12" s="80">
        <f t="shared" si="4"/>
        <v>13581.810490328628</v>
      </c>
      <c r="P12" s="78">
        <f t="shared" si="5"/>
        <v>2270.2972550674654</v>
      </c>
      <c r="R12" s="74" t="s">
        <v>38</v>
      </c>
      <c r="S12" s="109">
        <v>12449</v>
      </c>
      <c r="T12" s="110">
        <v>173838.186021286</v>
      </c>
      <c r="U12" s="79">
        <v>1017</v>
      </c>
      <c r="V12" s="80">
        <v>14432.748215514877</v>
      </c>
      <c r="W12" s="78">
        <v>2623.3774404287446</v>
      </c>
      <c r="X12" s="77">
        <v>593</v>
      </c>
      <c r="Y12" s="77">
        <v>8365.7763759033314</v>
      </c>
      <c r="Z12" s="79">
        <v>51</v>
      </c>
      <c r="AA12" s="80">
        <v>732.57883004700602</v>
      </c>
      <c r="AB12" s="77">
        <v>143.61978939257739</v>
      </c>
      <c r="AC12" s="111">
        <v>13042</v>
      </c>
      <c r="AD12" s="77">
        <v>182203.96239718955</v>
      </c>
      <c r="AE12" s="79">
        <v>1068</v>
      </c>
      <c r="AF12" s="80">
        <v>15165.32704556188</v>
      </c>
      <c r="AG12" s="78">
        <v>2766.997229821322</v>
      </c>
      <c r="AI12" s="74" t="s">
        <v>38</v>
      </c>
      <c r="AJ12" s="109">
        <v>14047</v>
      </c>
      <c r="AK12" s="110">
        <v>195624.00247500066</v>
      </c>
      <c r="AL12" s="79">
        <v>1022</v>
      </c>
      <c r="AM12" s="80">
        <v>14517.149100000017</v>
      </c>
      <c r="AN12" s="78">
        <v>2543.7250000000004</v>
      </c>
      <c r="AO12" s="77">
        <v>543</v>
      </c>
      <c r="AP12" s="77">
        <v>7610.82762</v>
      </c>
      <c r="AQ12" s="79">
        <v>55</v>
      </c>
      <c r="AR12" s="80">
        <v>810.86579999999969</v>
      </c>
      <c r="AS12" s="77">
        <v>179.56989999999999</v>
      </c>
      <c r="AT12" s="111">
        <v>14590</v>
      </c>
      <c r="AU12" s="77">
        <v>203234.83009500065</v>
      </c>
      <c r="AV12" s="79">
        <v>1077</v>
      </c>
      <c r="AW12" s="80">
        <v>15328.01490000002</v>
      </c>
      <c r="AX12" s="78">
        <v>2723.2948999999994</v>
      </c>
    </row>
    <row r="13" spans="1:50">
      <c r="A13" s="74" t="s">
        <v>39</v>
      </c>
      <c r="B13" s="109">
        <v>5970</v>
      </c>
      <c r="C13" s="110">
        <v>173553.51345857439</v>
      </c>
      <c r="D13" s="79">
        <v>750</v>
      </c>
      <c r="E13" s="80">
        <v>23177.296106666025</v>
      </c>
      <c r="F13" s="78">
        <v>2470.8929387977128</v>
      </c>
      <c r="G13" s="77">
        <v>538</v>
      </c>
      <c r="H13" s="77">
        <v>16559.278285140201</v>
      </c>
      <c r="I13" s="79">
        <v>105</v>
      </c>
      <c r="J13" s="80">
        <v>3479.5633389815243</v>
      </c>
      <c r="K13" s="77">
        <v>350.07499896492646</v>
      </c>
      <c r="L13" s="111">
        <f t="shared" si="1"/>
        <v>6508</v>
      </c>
      <c r="M13" s="77">
        <f t="shared" si="2"/>
        <v>190112.7917437146</v>
      </c>
      <c r="N13" s="79">
        <f t="shared" si="3"/>
        <v>855</v>
      </c>
      <c r="O13" s="80">
        <f t="shared" si="4"/>
        <v>26656.859445647548</v>
      </c>
      <c r="P13" s="78">
        <f t="shared" si="5"/>
        <v>2820.9679377626394</v>
      </c>
      <c r="R13" s="74" t="s">
        <v>39</v>
      </c>
      <c r="S13" s="109">
        <v>6370</v>
      </c>
      <c r="T13" s="110">
        <v>185069.1353494229</v>
      </c>
      <c r="U13" s="79">
        <v>800</v>
      </c>
      <c r="V13" s="80">
        <v>24755.857942830597</v>
      </c>
      <c r="W13" s="78">
        <v>2859.5762528425221</v>
      </c>
      <c r="X13" s="77">
        <v>490</v>
      </c>
      <c r="Y13" s="77">
        <v>15210.287354434427</v>
      </c>
      <c r="Z13" s="79">
        <v>92</v>
      </c>
      <c r="AA13" s="80">
        <v>2927.6460589758644</v>
      </c>
      <c r="AB13" s="77">
        <v>340.00904070504293</v>
      </c>
      <c r="AC13" s="111">
        <v>6860</v>
      </c>
      <c r="AD13" s="77">
        <v>200279.42270385736</v>
      </c>
      <c r="AE13" s="79">
        <v>892</v>
      </c>
      <c r="AF13" s="80">
        <v>27683.504001806457</v>
      </c>
      <c r="AG13" s="78">
        <v>3199.5852935475646</v>
      </c>
      <c r="AI13" s="74" t="s">
        <v>39</v>
      </c>
      <c r="AJ13" s="109">
        <v>7273</v>
      </c>
      <c r="AK13" s="110">
        <v>211000.99922699985</v>
      </c>
      <c r="AL13" s="79">
        <v>949</v>
      </c>
      <c r="AM13" s="80">
        <v>29163.118699999992</v>
      </c>
      <c r="AN13" s="78">
        <v>3315.695879999997</v>
      </c>
      <c r="AO13" s="77">
        <v>450</v>
      </c>
      <c r="AP13" s="77">
        <v>13911.858295999997</v>
      </c>
      <c r="AQ13" s="79">
        <v>85</v>
      </c>
      <c r="AR13" s="80">
        <v>2793.7470000000008</v>
      </c>
      <c r="AS13" s="77">
        <v>287.94565000000006</v>
      </c>
      <c r="AT13" s="111">
        <v>7723</v>
      </c>
      <c r="AU13" s="77">
        <v>224912.85752299984</v>
      </c>
      <c r="AV13" s="79">
        <v>1034</v>
      </c>
      <c r="AW13" s="80">
        <v>31956.865699999988</v>
      </c>
      <c r="AX13" s="78">
        <v>3603.6415299999962</v>
      </c>
    </row>
    <row r="14" spans="1:50" ht="15.75" customHeight="1">
      <c r="A14" s="74" t="s">
        <v>40</v>
      </c>
      <c r="B14" s="109">
        <v>790</v>
      </c>
      <c r="C14" s="110">
        <v>51373.245300328344</v>
      </c>
      <c r="D14" s="79">
        <v>214</v>
      </c>
      <c r="E14" s="80">
        <v>14121.86120405146</v>
      </c>
      <c r="F14" s="78">
        <v>901.33142549682452</v>
      </c>
      <c r="G14" s="77">
        <v>189</v>
      </c>
      <c r="H14" s="77">
        <v>13365.853539720749</v>
      </c>
      <c r="I14" s="79">
        <v>80</v>
      </c>
      <c r="J14" s="80">
        <v>5708.836692965896</v>
      </c>
      <c r="K14" s="77">
        <v>335.43999999999994</v>
      </c>
      <c r="L14" s="111">
        <f t="shared" si="1"/>
        <v>979</v>
      </c>
      <c r="M14" s="77">
        <f t="shared" si="2"/>
        <v>64739.09884004909</v>
      </c>
      <c r="N14" s="79">
        <f t="shared" si="3"/>
        <v>294</v>
      </c>
      <c r="O14" s="80">
        <f t="shared" si="4"/>
        <v>19830.697897017355</v>
      </c>
      <c r="P14" s="78">
        <f t="shared" si="5"/>
        <v>1236.7714254968246</v>
      </c>
      <c r="R14" s="74" t="s">
        <v>40</v>
      </c>
      <c r="S14" s="109">
        <v>820</v>
      </c>
      <c r="T14" s="110">
        <v>53895.176741704963</v>
      </c>
      <c r="U14" s="79">
        <v>201</v>
      </c>
      <c r="V14" s="80">
        <v>13580.624426299983</v>
      </c>
      <c r="W14" s="78">
        <v>1042.8416666666669</v>
      </c>
      <c r="X14" s="77">
        <v>187</v>
      </c>
      <c r="Y14" s="77">
        <v>13240.751944309677</v>
      </c>
      <c r="Z14" s="79">
        <v>64</v>
      </c>
      <c r="AA14" s="80">
        <v>4665.3284173133788</v>
      </c>
      <c r="AB14" s="77">
        <v>286.19667147396075</v>
      </c>
      <c r="AC14" s="111">
        <v>1007</v>
      </c>
      <c r="AD14" s="77">
        <v>67135.928686014697</v>
      </c>
      <c r="AE14" s="79">
        <v>265</v>
      </c>
      <c r="AF14" s="80">
        <v>18245.952843613366</v>
      </c>
      <c r="AG14" s="78">
        <v>1329.0383381406275</v>
      </c>
      <c r="AI14" s="74" t="s">
        <v>40</v>
      </c>
      <c r="AJ14" s="109">
        <v>942</v>
      </c>
      <c r="AK14" s="110">
        <v>61869.499383999995</v>
      </c>
      <c r="AL14" s="79">
        <v>254</v>
      </c>
      <c r="AM14" s="80">
        <v>17064.485299999997</v>
      </c>
      <c r="AN14" s="78">
        <v>1317.5462</v>
      </c>
      <c r="AO14" s="77">
        <v>179</v>
      </c>
      <c r="AP14" s="77">
        <v>12423.806950999995</v>
      </c>
      <c r="AQ14" s="79">
        <v>68</v>
      </c>
      <c r="AR14" s="80">
        <v>4955.6904000000004</v>
      </c>
      <c r="AS14" s="77">
        <v>327.74998000000011</v>
      </c>
      <c r="AT14" s="111">
        <v>1121</v>
      </c>
      <c r="AU14" s="77">
        <v>74293.306334999987</v>
      </c>
      <c r="AV14" s="79">
        <v>322</v>
      </c>
      <c r="AW14" s="80">
        <v>22020.175700000007</v>
      </c>
      <c r="AX14" s="78">
        <v>1645.29618</v>
      </c>
    </row>
    <row r="15" spans="1:50">
      <c r="A15" s="74" t="s">
        <v>41</v>
      </c>
      <c r="B15" s="109">
        <v>183</v>
      </c>
      <c r="C15" s="110">
        <v>29226.858545402825</v>
      </c>
      <c r="D15" s="79">
        <v>95</v>
      </c>
      <c r="E15" s="80">
        <v>16382.013030135122</v>
      </c>
      <c r="F15" s="78">
        <v>622.89543931905541</v>
      </c>
      <c r="G15" s="77">
        <v>214</v>
      </c>
      <c r="H15" s="77">
        <v>45640.647660722854</v>
      </c>
      <c r="I15" s="79">
        <v>136</v>
      </c>
      <c r="J15" s="80">
        <v>30693.998656466152</v>
      </c>
      <c r="K15" s="77">
        <v>1511.2447886954071</v>
      </c>
      <c r="L15" s="111">
        <f t="shared" si="1"/>
        <v>397</v>
      </c>
      <c r="M15" s="77">
        <f t="shared" si="2"/>
        <v>74867.506206125676</v>
      </c>
      <c r="N15" s="79">
        <f t="shared" si="3"/>
        <v>231</v>
      </c>
      <c r="O15" s="80">
        <f t="shared" si="4"/>
        <v>47076.011686601276</v>
      </c>
      <c r="P15" s="78">
        <f t="shared" si="5"/>
        <v>2134.1402280144625</v>
      </c>
      <c r="R15" s="74" t="s">
        <v>41</v>
      </c>
      <c r="S15" s="109">
        <v>209</v>
      </c>
      <c r="T15" s="110">
        <v>34308.634962820273</v>
      </c>
      <c r="U15" s="79">
        <v>99</v>
      </c>
      <c r="V15" s="80">
        <v>17881.927433436049</v>
      </c>
      <c r="W15" s="78">
        <v>593.89349750367126</v>
      </c>
      <c r="X15" s="77">
        <v>197</v>
      </c>
      <c r="Y15" s="77">
        <v>41652.99490512687</v>
      </c>
      <c r="Z15" s="79">
        <v>125</v>
      </c>
      <c r="AA15" s="80">
        <v>29152.734768478858</v>
      </c>
      <c r="AB15" s="77">
        <v>1190.1529725092209</v>
      </c>
      <c r="AC15" s="111">
        <v>406</v>
      </c>
      <c r="AD15" s="77">
        <v>75961.629867947122</v>
      </c>
      <c r="AE15" s="79">
        <v>224</v>
      </c>
      <c r="AF15" s="80">
        <v>47034.662201914871</v>
      </c>
      <c r="AG15" s="78">
        <v>1784.0464700128928</v>
      </c>
      <c r="AI15" s="74" t="s">
        <v>41</v>
      </c>
      <c r="AJ15" s="109">
        <v>214</v>
      </c>
      <c r="AK15" s="110">
        <v>36466.172359000011</v>
      </c>
      <c r="AL15" s="79">
        <v>117</v>
      </c>
      <c r="AM15" s="80">
        <v>21955.714100000001</v>
      </c>
      <c r="AN15" s="78">
        <v>1089.0277800000001</v>
      </c>
      <c r="AO15" s="77">
        <v>165</v>
      </c>
      <c r="AP15" s="77">
        <v>36674.301281000007</v>
      </c>
      <c r="AQ15" s="79">
        <v>104</v>
      </c>
      <c r="AR15" s="80">
        <v>25168.245100000007</v>
      </c>
      <c r="AS15" s="77">
        <v>1698.6754599999999</v>
      </c>
      <c r="AT15" s="111">
        <v>379</v>
      </c>
      <c r="AU15" s="77">
        <v>73140.473640000011</v>
      </c>
      <c r="AV15" s="79">
        <v>221</v>
      </c>
      <c r="AW15" s="80">
        <v>47123.959199999947</v>
      </c>
      <c r="AX15" s="78">
        <v>2787.7032399999994</v>
      </c>
    </row>
    <row r="16" spans="1:50" ht="15.75" thickBot="1">
      <c r="A16" s="74" t="s">
        <v>42</v>
      </c>
      <c r="B16" s="109">
        <v>9</v>
      </c>
      <c r="C16" s="110">
        <v>6159.5293051076369</v>
      </c>
      <c r="D16" s="79">
        <v>8</v>
      </c>
      <c r="E16" s="80">
        <v>5652.159305107637</v>
      </c>
      <c r="F16" s="78">
        <v>97.405000000000001</v>
      </c>
      <c r="G16" s="77">
        <v>107</v>
      </c>
      <c r="H16" s="77">
        <v>369418.40856480197</v>
      </c>
      <c r="I16" s="79">
        <v>101</v>
      </c>
      <c r="J16" s="80">
        <v>365497.26656431024</v>
      </c>
      <c r="K16" s="77">
        <v>13307.098531089785</v>
      </c>
      <c r="L16" s="111">
        <f t="shared" si="1"/>
        <v>116</v>
      </c>
      <c r="M16" s="77">
        <f t="shared" si="2"/>
        <v>375577.93786990963</v>
      </c>
      <c r="N16" s="79">
        <f t="shared" si="3"/>
        <v>109</v>
      </c>
      <c r="O16" s="80">
        <f t="shared" si="4"/>
        <v>371149.4258694179</v>
      </c>
      <c r="P16" s="78">
        <f t="shared" si="5"/>
        <v>13404.503531089786</v>
      </c>
      <c r="R16" s="74" t="s">
        <v>42</v>
      </c>
      <c r="S16" s="109">
        <v>12</v>
      </c>
      <c r="T16" s="110">
        <v>9685.2452530703558</v>
      </c>
      <c r="U16" s="79">
        <v>9</v>
      </c>
      <c r="V16" s="80">
        <v>7219.2413121836544</v>
      </c>
      <c r="W16" s="78">
        <v>113.483170212766</v>
      </c>
      <c r="X16" s="77">
        <v>93</v>
      </c>
      <c r="Y16" s="77">
        <v>288207.69387193507</v>
      </c>
      <c r="Z16" s="79">
        <v>88</v>
      </c>
      <c r="AA16" s="80">
        <v>283868.7132095556</v>
      </c>
      <c r="AB16" s="77">
        <v>8244.900530202478</v>
      </c>
      <c r="AC16" s="111">
        <v>105</v>
      </c>
      <c r="AD16" s="77">
        <v>297892.93912500539</v>
      </c>
      <c r="AE16" s="79">
        <v>97</v>
      </c>
      <c r="AF16" s="80">
        <v>291087.95452173927</v>
      </c>
      <c r="AG16" s="78">
        <v>8358.383700415241</v>
      </c>
      <c r="AI16" s="74" t="s">
        <v>42</v>
      </c>
      <c r="AJ16" s="109">
        <v>10</v>
      </c>
      <c r="AK16" s="110">
        <v>7306.958274999999</v>
      </c>
      <c r="AL16" s="79">
        <v>8</v>
      </c>
      <c r="AM16" s="80">
        <v>5610.2083000000002</v>
      </c>
      <c r="AN16" s="78">
        <v>180.87295</v>
      </c>
      <c r="AO16" s="77">
        <v>67</v>
      </c>
      <c r="AP16" s="77">
        <v>183444.93797299999</v>
      </c>
      <c r="AQ16" s="79">
        <v>64</v>
      </c>
      <c r="AR16" s="80">
        <v>181447.70819999999</v>
      </c>
      <c r="AS16" s="77">
        <v>8840.6012799999971</v>
      </c>
      <c r="AT16" s="111">
        <v>77</v>
      </c>
      <c r="AU16" s="77">
        <v>190751.896248</v>
      </c>
      <c r="AV16" s="79">
        <v>72</v>
      </c>
      <c r="AW16" s="80">
        <v>187057.91649999999</v>
      </c>
      <c r="AX16" s="78">
        <v>9021.474229999998</v>
      </c>
    </row>
    <row r="17" spans="1:50" ht="15.75" customHeight="1" thickBot="1">
      <c r="A17" s="81" t="s">
        <v>3</v>
      </c>
      <c r="B17" s="113">
        <f>SUM(B7:B16)</f>
        <v>98393</v>
      </c>
      <c r="C17" s="114">
        <f t="shared" ref="C17:P17" si="6">SUM(C7:C16)</f>
        <v>649269.81792493281</v>
      </c>
      <c r="D17" s="82">
        <f t="shared" si="6"/>
        <v>3426</v>
      </c>
      <c r="E17" s="83">
        <f t="shared" si="6"/>
        <v>79475.708072257024</v>
      </c>
      <c r="F17" s="85">
        <f t="shared" si="6"/>
        <v>8175.7179918489601</v>
      </c>
      <c r="G17" s="84">
        <f t="shared" si="6"/>
        <v>5918</v>
      </c>
      <c r="H17" s="84">
        <f t="shared" si="6"/>
        <v>465425.54058743024</v>
      </c>
      <c r="I17" s="82">
        <f t="shared" si="6"/>
        <v>602</v>
      </c>
      <c r="J17" s="83">
        <f t="shared" si="6"/>
        <v>406999.9627238118</v>
      </c>
      <c r="K17" s="84">
        <f t="shared" si="6"/>
        <v>15782.632008151046</v>
      </c>
      <c r="L17" s="115">
        <f t="shared" si="6"/>
        <v>104311</v>
      </c>
      <c r="M17" s="84">
        <f t="shared" si="6"/>
        <v>1114695.3585123629</v>
      </c>
      <c r="N17" s="82">
        <f t="shared" si="6"/>
        <v>4028</v>
      </c>
      <c r="O17" s="83">
        <f t="shared" si="6"/>
        <v>486475.67079606885</v>
      </c>
      <c r="P17" s="85">
        <f t="shared" si="6"/>
        <v>23958.350000000006</v>
      </c>
      <c r="R17" s="81" t="s">
        <v>3</v>
      </c>
      <c r="S17" s="113">
        <v>107170</v>
      </c>
      <c r="T17" s="114">
        <v>688245.69258068455</v>
      </c>
      <c r="U17" s="82">
        <v>3896</v>
      </c>
      <c r="V17" s="83">
        <v>86848.669674344652</v>
      </c>
      <c r="W17" s="85">
        <v>9696.5731213346171</v>
      </c>
      <c r="X17" s="84">
        <v>5752</v>
      </c>
      <c r="Y17" s="84">
        <v>377747.05101769028</v>
      </c>
      <c r="Z17" s="82">
        <v>492</v>
      </c>
      <c r="AA17" s="83">
        <v>321757.03384915536</v>
      </c>
      <c r="AB17" s="84">
        <v>10317.826878665393</v>
      </c>
      <c r="AC17" s="115">
        <v>112922</v>
      </c>
      <c r="AD17" s="84">
        <v>1065992.7435983827</v>
      </c>
      <c r="AE17" s="82">
        <v>4388</v>
      </c>
      <c r="AF17" s="83">
        <v>408605.70352350001</v>
      </c>
      <c r="AG17" s="85">
        <v>20014.399999999994</v>
      </c>
      <c r="AI17" s="81" t="s">
        <v>3</v>
      </c>
      <c r="AJ17" s="113">
        <v>93271</v>
      </c>
      <c r="AK17" s="114">
        <v>747827.24867100106</v>
      </c>
      <c r="AL17" s="82">
        <v>4061</v>
      </c>
      <c r="AM17" s="83">
        <v>96997.127000000037</v>
      </c>
      <c r="AN17" s="85">
        <v>10744.345950000001</v>
      </c>
      <c r="AO17" s="84">
        <v>4001</v>
      </c>
      <c r="AP17" s="84">
        <v>262960.36970400001</v>
      </c>
      <c r="AQ17" s="82">
        <v>446</v>
      </c>
      <c r="AR17" s="83">
        <v>215528.00690000001</v>
      </c>
      <c r="AS17" s="84">
        <v>11451.046089999998</v>
      </c>
      <c r="AT17" s="115">
        <v>97272</v>
      </c>
      <c r="AU17" s="84">
        <v>1010787.6183750011</v>
      </c>
      <c r="AV17" s="82">
        <v>4507</v>
      </c>
      <c r="AW17" s="83">
        <v>312525.13389999996</v>
      </c>
      <c r="AX17" s="85">
        <v>22195.392039999992</v>
      </c>
    </row>
    <row r="18" spans="1:50" ht="15.75" thickBot="1">
      <c r="A18" s="323" t="s">
        <v>85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5"/>
      <c r="R18" s="323" t="s">
        <v>85</v>
      </c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5"/>
      <c r="AI18" s="323" t="s">
        <v>85</v>
      </c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5"/>
    </row>
    <row r="19" spans="1:50">
      <c r="A19" s="74" t="s">
        <v>33</v>
      </c>
      <c r="B19" s="109">
        <f>IF(ISBLANK(B7),"",B7*100/B7)</f>
        <v>100</v>
      </c>
      <c r="C19" s="110">
        <f t="shared" ref="C19:M19" si="7">IF(ISBLANK(C7),"",C7*100/C7)</f>
        <v>100</v>
      </c>
      <c r="D19" s="95">
        <f>IF(ISBLANK(D7),"",D7*100/B7)</f>
        <v>0.25020329017326576</v>
      </c>
      <c r="E19" s="96">
        <f>IF(ISBLANK(E7),"",E7*100/C7)</f>
        <v>0.3766438551302943</v>
      </c>
      <c r="F19" s="98">
        <f>IF(ISBLANK(F7),"",F7*100/C7)</f>
        <v>0.16558254053777627</v>
      </c>
      <c r="G19" s="77">
        <f t="shared" ref="G19:H29" si="8">IF(ISBLANK(G7),"",G7*100/G7)</f>
        <v>100</v>
      </c>
      <c r="H19" s="77">
        <f t="shared" si="7"/>
        <v>100</v>
      </c>
      <c r="I19" s="95" t="str">
        <f t="shared" ref="I19:J29" si="9">IF(ISBLANK(I7),"",I7*100/G7)</f>
        <v/>
      </c>
      <c r="J19" s="96" t="str">
        <f t="shared" si="9"/>
        <v/>
      </c>
      <c r="K19" s="97" t="str">
        <f t="shared" ref="K19:K29" si="10">IF(ISBLANK(K7),"",K7*100/H7)</f>
        <v/>
      </c>
      <c r="L19" s="111">
        <f t="shared" ref="L19:M29" si="11">IF(ISBLANK(L7),"",L7*100/L7)</f>
        <v>100</v>
      </c>
      <c r="M19" s="77">
        <f t="shared" si="7"/>
        <v>100</v>
      </c>
      <c r="N19" s="95">
        <f t="shared" ref="N19:O29" si="12">IF(ISBLANK(N7),"",N7*100/L7)</f>
        <v>0.23568230025925052</v>
      </c>
      <c r="O19" s="96">
        <f t="shared" si="12"/>
        <v>0.35530397923514467</v>
      </c>
      <c r="P19" s="98">
        <f t="shared" ref="P19:P29" si="13">IF(ISBLANK(P7),"",P7*100/M7)</f>
        <v>0.15620097007711559</v>
      </c>
      <c r="R19" s="74" t="s">
        <v>33</v>
      </c>
      <c r="S19" s="109">
        <f>S7*100/$S7</f>
        <v>100</v>
      </c>
      <c r="T19" s="110">
        <f>T7*100/$T7</f>
        <v>100</v>
      </c>
      <c r="U19" s="95">
        <f t="shared" ref="U19:U29" si="14">U7*100/$S7</f>
        <v>0.15086646279306828</v>
      </c>
      <c r="V19" s="96">
        <f t="shared" ref="V19:W29" si="15">V7*100/$T7</f>
        <v>0.23666554086247213</v>
      </c>
      <c r="W19" s="98">
        <f>W7*100/$T7</f>
        <v>0.20220627644773959</v>
      </c>
      <c r="X19" s="77">
        <f>X7*100/$X7</f>
        <v>100</v>
      </c>
      <c r="Y19" s="77">
        <f>Y7*100/$Y7</f>
        <v>100</v>
      </c>
      <c r="Z19" s="95">
        <f t="shared" ref="Z19:Z29" si="16">Z7*100/$X7</f>
        <v>8.7565674255691769E-2</v>
      </c>
      <c r="AA19" s="96">
        <f>AA7*100/$Y7</f>
        <v>6.7507217354121074E-2</v>
      </c>
      <c r="AB19" s="97">
        <f>AB7*100/$Y7</f>
        <v>6.7507217354121074E-2</v>
      </c>
      <c r="AC19" s="111">
        <f>AC7*100/$AC7</f>
        <v>100</v>
      </c>
      <c r="AD19" s="77">
        <f>AD7*100/$AD7</f>
        <v>100</v>
      </c>
      <c r="AE19" s="95">
        <f>AE7*100/$AC7</f>
        <v>0.14805002532434644</v>
      </c>
      <c r="AF19" s="96">
        <f>AF7*100/$AD7</f>
        <v>0.22789721321113596</v>
      </c>
      <c r="AG19" s="98">
        <f>AG7*100/$AD7</f>
        <v>0.19522414597988103</v>
      </c>
      <c r="AI19" s="74" t="s">
        <v>33</v>
      </c>
      <c r="AJ19" s="109">
        <v>100</v>
      </c>
      <c r="AK19" s="110">
        <v>100</v>
      </c>
      <c r="AL19" s="95">
        <v>0.42154073137316894</v>
      </c>
      <c r="AM19" s="96">
        <v>0.498227392454961</v>
      </c>
      <c r="AN19" s="98">
        <v>0.50285691631760854</v>
      </c>
      <c r="AO19" s="77">
        <v>100</v>
      </c>
      <c r="AP19" s="77">
        <v>100</v>
      </c>
      <c r="AQ19" s="95">
        <v>0.82872928176795579</v>
      </c>
      <c r="AR19" s="96">
        <v>1.1436585899978631</v>
      </c>
      <c r="AS19" s="97">
        <v>1.2599628533874763</v>
      </c>
      <c r="AT19" s="111">
        <v>100</v>
      </c>
      <c r="AU19" s="77">
        <v>100</v>
      </c>
      <c r="AV19" s="95">
        <v>0.43650390823266672</v>
      </c>
      <c r="AW19" s="96">
        <v>0.52348399463529705</v>
      </c>
      <c r="AX19" s="98">
        <v>0.53248350321601023</v>
      </c>
    </row>
    <row r="20" spans="1:50">
      <c r="A20" s="74" t="s">
        <v>34</v>
      </c>
      <c r="B20" s="109">
        <f t="shared" ref="B20:C29" si="17">IF(ISBLANK(B8),"",B8*100/B8)</f>
        <v>100</v>
      </c>
      <c r="C20" s="110">
        <f t="shared" si="17"/>
        <v>100</v>
      </c>
      <c r="D20" s="99">
        <f t="shared" ref="D20:E29" si="18">IF(ISBLANK(D8),"",D8*100/B8)</f>
        <v>0.48633401420095324</v>
      </c>
      <c r="E20" s="100">
        <f t="shared" si="18"/>
        <v>0.50873811074498076</v>
      </c>
      <c r="F20" s="98">
        <f t="shared" ref="F20:F29" si="19">IF(ISBLANK(F8),"",F8*100/C8)</f>
        <v>0.20562496365669722</v>
      </c>
      <c r="G20" s="77">
        <f t="shared" si="8"/>
        <v>100</v>
      </c>
      <c r="H20" s="77">
        <f t="shared" si="8"/>
        <v>100</v>
      </c>
      <c r="I20" s="99">
        <f t="shared" si="9"/>
        <v>1.0507880910683012</v>
      </c>
      <c r="J20" s="100">
        <f t="shared" si="9"/>
        <v>1.1901150751584171</v>
      </c>
      <c r="K20" s="97">
        <f t="shared" si="10"/>
        <v>0.67087991365880928</v>
      </c>
      <c r="L20" s="111">
        <f t="shared" si="11"/>
        <v>100</v>
      </c>
      <c r="M20" s="77">
        <f t="shared" si="11"/>
        <v>100</v>
      </c>
      <c r="N20" s="99">
        <f t="shared" si="12"/>
        <v>0.51603391079985261</v>
      </c>
      <c r="O20" s="100">
        <f t="shared" si="12"/>
        <v>0.54458039929651547</v>
      </c>
      <c r="P20" s="98">
        <f t="shared" si="13"/>
        <v>0.23009864421670984</v>
      </c>
      <c r="R20" s="74" t="s">
        <v>34</v>
      </c>
      <c r="S20" s="109">
        <f t="shared" ref="S20:S29" si="20">S8*100/$S8</f>
        <v>100</v>
      </c>
      <c r="T20" s="110">
        <f t="shared" ref="T20:T29" si="21">T8*100/$T8</f>
        <v>100</v>
      </c>
      <c r="U20" s="99">
        <f t="shared" si="14"/>
        <v>0.79844405773364724</v>
      </c>
      <c r="V20" s="100">
        <f t="shared" si="15"/>
        <v>0.75724766264936016</v>
      </c>
      <c r="W20" s="98">
        <f t="shared" si="15"/>
        <v>0.4943514309133325</v>
      </c>
      <c r="X20" s="77">
        <f t="shared" ref="X20:X29" si="22">X8*100/$X8</f>
        <v>100</v>
      </c>
      <c r="Y20" s="77">
        <f t="shared" ref="Y20:Y29" si="23">Y8*100/$Y8</f>
        <v>100</v>
      </c>
      <c r="Z20" s="99"/>
      <c r="AA20" s="100"/>
      <c r="AB20" s="97"/>
      <c r="AC20" s="111">
        <f t="shared" ref="AC20:AC29" si="24">AC8*100/$AC8</f>
        <v>100</v>
      </c>
      <c r="AD20" s="77">
        <f t="shared" ref="AD20:AD29" si="25">AD8*100/$AD8</f>
        <v>100</v>
      </c>
      <c r="AE20" s="99">
        <f t="shared" ref="AE20:AE29" si="26">AE8*100/$AC8</f>
        <v>0.75369600927625857</v>
      </c>
      <c r="AF20" s="100">
        <f t="shared" ref="AF20:AG29" si="27">AF8*100/$AD8</f>
        <v>0.71486083505325815</v>
      </c>
      <c r="AG20" s="98">
        <f t="shared" si="27"/>
        <v>0.46668018158824559</v>
      </c>
      <c r="AI20" s="74" t="s">
        <v>34</v>
      </c>
      <c r="AJ20" s="109">
        <v>100</v>
      </c>
      <c r="AK20" s="110">
        <v>100</v>
      </c>
      <c r="AL20" s="99">
        <v>0.85710459354493107</v>
      </c>
      <c r="AM20" s="100">
        <v>0.88090302269069176</v>
      </c>
      <c r="AN20" s="98">
        <v>0.5171658118247161</v>
      </c>
      <c r="AO20" s="77">
        <v>100</v>
      </c>
      <c r="AP20" s="77">
        <v>100</v>
      </c>
      <c r="AQ20" s="99">
        <v>1.3071895424836601</v>
      </c>
      <c r="AR20" s="100">
        <v>1.1243795442185089</v>
      </c>
      <c r="AS20" s="97">
        <v>1.6490899981871465</v>
      </c>
      <c r="AT20" s="111">
        <v>100</v>
      </c>
      <c r="AU20" s="77">
        <v>100</v>
      </c>
      <c r="AV20" s="99">
        <v>0.87482310562202492</v>
      </c>
      <c r="AW20" s="100">
        <v>0.89077704460805429</v>
      </c>
      <c r="AX20" s="98">
        <v>0.56307021424841552</v>
      </c>
    </row>
    <row r="21" spans="1:50">
      <c r="A21" s="74" t="s">
        <v>35</v>
      </c>
      <c r="B21" s="109">
        <f t="shared" si="17"/>
        <v>100</v>
      </c>
      <c r="C21" s="110">
        <f t="shared" si="17"/>
        <v>100</v>
      </c>
      <c r="D21" s="99">
        <f t="shared" si="18"/>
        <v>0.88192062714355712</v>
      </c>
      <c r="E21" s="100">
        <f t="shared" si="18"/>
        <v>0.8691819491561531</v>
      </c>
      <c r="F21" s="98">
        <f t="shared" si="19"/>
        <v>0.40523978765785246</v>
      </c>
      <c r="G21" s="77">
        <f t="shared" si="8"/>
        <v>100</v>
      </c>
      <c r="H21" s="77">
        <f t="shared" si="8"/>
        <v>100</v>
      </c>
      <c r="I21" s="99">
        <f t="shared" si="9"/>
        <v>1.1379800853485065</v>
      </c>
      <c r="J21" s="100">
        <f t="shared" si="9"/>
        <v>1.1043158978569212</v>
      </c>
      <c r="K21" s="97">
        <f t="shared" si="10"/>
        <v>0.60312138101650792</v>
      </c>
      <c r="L21" s="111">
        <f t="shared" si="11"/>
        <v>100</v>
      </c>
      <c r="M21" s="77">
        <f t="shared" si="11"/>
        <v>100</v>
      </c>
      <c r="N21" s="99">
        <f t="shared" si="12"/>
        <v>0.89392928619079381</v>
      </c>
      <c r="O21" s="100">
        <f t="shared" si="12"/>
        <v>0.8801389624640078</v>
      </c>
      <c r="P21" s="98">
        <f t="shared" si="13"/>
        <v>0.41446087744004084</v>
      </c>
      <c r="R21" s="74" t="s">
        <v>35</v>
      </c>
      <c r="S21" s="109">
        <f t="shared" si="20"/>
        <v>100</v>
      </c>
      <c r="T21" s="110">
        <f t="shared" si="21"/>
        <v>100</v>
      </c>
      <c r="U21" s="99">
        <f t="shared" si="14"/>
        <v>1.2825265030765809</v>
      </c>
      <c r="V21" s="100">
        <f t="shared" si="15"/>
        <v>1.2902870292226649</v>
      </c>
      <c r="W21" s="98">
        <f t="shared" si="15"/>
        <v>0.61153203304648496</v>
      </c>
      <c r="X21" s="77">
        <f t="shared" si="22"/>
        <v>100</v>
      </c>
      <c r="Y21" s="77">
        <f t="shared" si="23"/>
        <v>100</v>
      </c>
      <c r="Z21" s="99">
        <f t="shared" si="16"/>
        <v>0.45248868778280543</v>
      </c>
      <c r="AA21" s="100">
        <f t="shared" ref="AA21:AB29" si="28">AA9*100/$Y9</f>
        <v>0.4142899016291704</v>
      </c>
      <c r="AB21" s="97">
        <f t="shared" si="28"/>
        <v>9.5774489418442313E-2</v>
      </c>
      <c r="AC21" s="111">
        <f t="shared" si="24"/>
        <v>100</v>
      </c>
      <c r="AD21" s="77">
        <f t="shared" si="25"/>
        <v>100</v>
      </c>
      <c r="AE21" s="99">
        <f t="shared" si="26"/>
        <v>1.2436404748445449</v>
      </c>
      <c r="AF21" s="100">
        <f t="shared" si="27"/>
        <v>1.2491767954438537</v>
      </c>
      <c r="AG21" s="98">
        <f t="shared" si="27"/>
        <v>0.58732771487710678</v>
      </c>
      <c r="AI21" s="74" t="s">
        <v>35</v>
      </c>
      <c r="AJ21" s="109">
        <v>100</v>
      </c>
      <c r="AK21" s="110">
        <v>100</v>
      </c>
      <c r="AL21" s="99">
        <v>1.2882185079494497</v>
      </c>
      <c r="AM21" s="100">
        <v>1.3189034476526689</v>
      </c>
      <c r="AN21" s="98">
        <v>0.54662655256294113</v>
      </c>
      <c r="AO21" s="77">
        <v>100</v>
      </c>
      <c r="AP21" s="77">
        <v>100</v>
      </c>
      <c r="AQ21" s="99">
        <v>1.1547344110854503</v>
      </c>
      <c r="AR21" s="100">
        <v>1.2905154630243805</v>
      </c>
      <c r="AS21" s="97">
        <v>1.0601716506937913</v>
      </c>
      <c r="AT21" s="111">
        <v>100</v>
      </c>
      <c r="AU21" s="77">
        <v>100</v>
      </c>
      <c r="AV21" s="99">
        <v>1.283666719168373</v>
      </c>
      <c r="AW21" s="100">
        <v>1.3179429604319863</v>
      </c>
      <c r="AX21" s="98">
        <v>0.56400198482619135</v>
      </c>
    </row>
    <row r="22" spans="1:50">
      <c r="A22" s="74" t="s">
        <v>36</v>
      </c>
      <c r="B22" s="109">
        <f t="shared" si="17"/>
        <v>100</v>
      </c>
      <c r="C22" s="110">
        <f t="shared" si="17"/>
        <v>100</v>
      </c>
      <c r="D22" s="99">
        <f t="shared" si="18"/>
        <v>2.4137931034482758</v>
      </c>
      <c r="E22" s="100">
        <f t="shared" si="18"/>
        <v>2.5660038044072935</v>
      </c>
      <c r="F22" s="98">
        <f t="shared" si="19"/>
        <v>0.80110188611963962</v>
      </c>
      <c r="G22" s="77">
        <f t="shared" si="8"/>
        <v>100</v>
      </c>
      <c r="H22" s="77">
        <f t="shared" si="8"/>
        <v>100</v>
      </c>
      <c r="I22" s="99">
        <f t="shared" si="9"/>
        <v>3.2432432432432434</v>
      </c>
      <c r="J22" s="100">
        <f t="shared" si="9"/>
        <v>3.4503603774895426</v>
      </c>
      <c r="K22" s="97">
        <f t="shared" si="10"/>
        <v>1.2495185296785452</v>
      </c>
      <c r="L22" s="111">
        <f t="shared" si="11"/>
        <v>100</v>
      </c>
      <c r="M22" s="77">
        <f t="shared" si="11"/>
        <v>100</v>
      </c>
      <c r="N22" s="99">
        <f t="shared" si="12"/>
        <v>2.4525916561314793</v>
      </c>
      <c r="O22" s="100">
        <f t="shared" si="12"/>
        <v>2.6067029744269772</v>
      </c>
      <c r="P22" s="98">
        <f t="shared" si="13"/>
        <v>0.82173856794160227</v>
      </c>
      <c r="R22" s="74" t="s">
        <v>36</v>
      </c>
      <c r="S22" s="109">
        <f t="shared" si="20"/>
        <v>100</v>
      </c>
      <c r="T22" s="110">
        <f t="shared" si="21"/>
        <v>100</v>
      </c>
      <c r="U22" s="99">
        <f t="shared" si="14"/>
        <v>2.6748047751548336</v>
      </c>
      <c r="V22" s="100">
        <f t="shared" si="15"/>
        <v>2.7857685858251702</v>
      </c>
      <c r="W22" s="98">
        <f t="shared" si="15"/>
        <v>0.88119989329673187</v>
      </c>
      <c r="X22" s="77">
        <f t="shared" si="22"/>
        <v>100</v>
      </c>
      <c r="Y22" s="77">
        <f t="shared" si="23"/>
        <v>100</v>
      </c>
      <c r="Z22" s="99">
        <f t="shared" si="16"/>
        <v>2.7979274611398965</v>
      </c>
      <c r="AA22" s="100">
        <f t="shared" si="28"/>
        <v>2.9069556189296604</v>
      </c>
      <c r="AB22" s="97">
        <f t="shared" si="28"/>
        <v>0.98967655131094034</v>
      </c>
      <c r="AC22" s="111">
        <f t="shared" si="24"/>
        <v>100</v>
      </c>
      <c r="AD22" s="77">
        <f t="shared" si="25"/>
        <v>100</v>
      </c>
      <c r="AE22" s="99">
        <f t="shared" si="26"/>
        <v>2.6799156880457695</v>
      </c>
      <c r="AF22" s="100">
        <f t="shared" si="27"/>
        <v>2.7907331666262292</v>
      </c>
      <c r="AG22" s="98">
        <f t="shared" si="27"/>
        <v>0.88564377743140321</v>
      </c>
      <c r="AI22" s="74" t="s">
        <v>36</v>
      </c>
      <c r="AJ22" s="109">
        <v>100</v>
      </c>
      <c r="AK22" s="110">
        <v>100</v>
      </c>
      <c r="AL22" s="99">
        <v>2.6235992089650626</v>
      </c>
      <c r="AM22" s="100">
        <v>2.7822629579796136</v>
      </c>
      <c r="AN22" s="98">
        <v>0.83791607481306629</v>
      </c>
      <c r="AO22" s="77">
        <v>100</v>
      </c>
      <c r="AP22" s="77">
        <v>100</v>
      </c>
      <c r="AQ22" s="99">
        <v>2.8649386084583903</v>
      </c>
      <c r="AR22" s="100">
        <v>3.0498137439528401</v>
      </c>
      <c r="AS22" s="97">
        <v>1.1276936414395289</v>
      </c>
      <c r="AT22" s="111">
        <v>100</v>
      </c>
      <c r="AU22" s="77">
        <v>100</v>
      </c>
      <c r="AV22" s="99">
        <v>2.6311307901907357</v>
      </c>
      <c r="AW22" s="100">
        <v>2.7905560095411315</v>
      </c>
      <c r="AX22" s="98">
        <v>0.84689807160542352</v>
      </c>
    </row>
    <row r="23" spans="1:50">
      <c r="A23" s="74" t="s">
        <v>37</v>
      </c>
      <c r="B23" s="109">
        <f t="shared" si="17"/>
        <v>100</v>
      </c>
      <c r="C23" s="110">
        <f t="shared" si="17"/>
        <v>100</v>
      </c>
      <c r="D23" s="99">
        <f t="shared" si="18"/>
        <v>4.3884332155900134</v>
      </c>
      <c r="E23" s="100">
        <f t="shared" si="18"/>
        <v>4.5608712659436019</v>
      </c>
      <c r="F23" s="98">
        <f t="shared" si="19"/>
        <v>1.0284385212962983</v>
      </c>
      <c r="G23" s="77">
        <f t="shared" si="8"/>
        <v>100</v>
      </c>
      <c r="H23" s="77">
        <f t="shared" si="8"/>
        <v>100.00000000000001</v>
      </c>
      <c r="I23" s="99">
        <f t="shared" si="9"/>
        <v>6.3781321184510249</v>
      </c>
      <c r="J23" s="100">
        <f t="shared" si="9"/>
        <v>6.4840681353651117</v>
      </c>
      <c r="K23" s="97">
        <f t="shared" si="10"/>
        <v>1.5175007854808134</v>
      </c>
      <c r="L23" s="111">
        <f t="shared" si="11"/>
        <v>100</v>
      </c>
      <c r="M23" s="77">
        <f t="shared" si="11"/>
        <v>100</v>
      </c>
      <c r="N23" s="99">
        <f t="shared" si="12"/>
        <v>4.4877993288208859</v>
      </c>
      <c r="O23" s="100">
        <f t="shared" si="12"/>
        <v>4.6583379546665205</v>
      </c>
      <c r="P23" s="98">
        <f t="shared" si="13"/>
        <v>1.0532239607005005</v>
      </c>
      <c r="R23" s="74" t="s">
        <v>37</v>
      </c>
      <c r="S23" s="109">
        <f t="shared" si="20"/>
        <v>100</v>
      </c>
      <c r="T23" s="110">
        <f t="shared" si="21"/>
        <v>100</v>
      </c>
      <c r="U23" s="99">
        <f t="shared" si="14"/>
        <v>5.1377210785734997</v>
      </c>
      <c r="V23" s="100">
        <f t="shared" si="15"/>
        <v>5.2998244063864082</v>
      </c>
      <c r="W23" s="98">
        <f t="shared" si="15"/>
        <v>1.3191868859001954</v>
      </c>
      <c r="X23" s="77">
        <f t="shared" si="22"/>
        <v>100</v>
      </c>
      <c r="Y23" s="77">
        <f t="shared" si="23"/>
        <v>100.00000000000001</v>
      </c>
      <c r="Z23" s="99">
        <f t="shared" si="16"/>
        <v>4.869358669833729</v>
      </c>
      <c r="AA23" s="100">
        <f t="shared" si="28"/>
        <v>5.0790092734661219</v>
      </c>
      <c r="AB23" s="97">
        <f t="shared" si="28"/>
        <v>1.3017544705172146</v>
      </c>
      <c r="AC23" s="111">
        <f t="shared" si="24"/>
        <v>100</v>
      </c>
      <c r="AD23" s="77">
        <f t="shared" si="25"/>
        <v>100</v>
      </c>
      <c r="AE23" s="99">
        <f t="shared" si="26"/>
        <v>5.125228064355615</v>
      </c>
      <c r="AF23" s="100">
        <f t="shared" si="27"/>
        <v>5.2893685432125634</v>
      </c>
      <c r="AG23" s="98">
        <f t="shared" si="27"/>
        <v>1.3183614399825017</v>
      </c>
      <c r="AI23" s="74" t="s">
        <v>37</v>
      </c>
      <c r="AJ23" s="109">
        <v>100</v>
      </c>
      <c r="AK23" s="110">
        <v>100</v>
      </c>
      <c r="AL23" s="99">
        <v>4.5297463980009569</v>
      </c>
      <c r="AM23" s="100">
        <v>4.6842270589988493</v>
      </c>
      <c r="AN23" s="98">
        <v>1.1368888225865641</v>
      </c>
      <c r="AO23" s="77">
        <v>100</v>
      </c>
      <c r="AP23" s="77">
        <v>100</v>
      </c>
      <c r="AQ23" s="99">
        <v>4.8492791612057671</v>
      </c>
      <c r="AR23" s="100">
        <v>4.821015948203871</v>
      </c>
      <c r="AS23" s="97">
        <v>1.4047286188009664</v>
      </c>
      <c r="AT23" s="111">
        <v>100</v>
      </c>
      <c r="AU23" s="77">
        <v>100</v>
      </c>
      <c r="AV23" s="99">
        <v>4.5422031473533622</v>
      </c>
      <c r="AW23" s="100">
        <v>4.6896311024646433</v>
      </c>
      <c r="AX23" s="98">
        <v>1.1474702222091793</v>
      </c>
    </row>
    <row r="24" spans="1:50">
      <c r="A24" s="74" t="s">
        <v>38</v>
      </c>
      <c r="B24" s="109">
        <f t="shared" si="17"/>
        <v>100</v>
      </c>
      <c r="C24" s="110">
        <f t="shared" si="17"/>
        <v>100</v>
      </c>
      <c r="D24" s="99">
        <f t="shared" si="18"/>
        <v>7.4721093141918189</v>
      </c>
      <c r="E24" s="100">
        <f t="shared" si="18"/>
        <v>7.7484061774735284</v>
      </c>
      <c r="F24" s="98">
        <f t="shared" si="19"/>
        <v>1.3264325874842893</v>
      </c>
      <c r="G24" s="77">
        <f t="shared" si="8"/>
        <v>100</v>
      </c>
      <c r="H24" s="77">
        <f t="shared" si="8"/>
        <v>100</v>
      </c>
      <c r="I24" s="99">
        <f t="shared" si="9"/>
        <v>11.878009630818619</v>
      </c>
      <c r="J24" s="100">
        <f t="shared" si="9"/>
        <v>12.179339864806076</v>
      </c>
      <c r="K24" s="97">
        <f t="shared" si="10"/>
        <v>1.4585416824968573</v>
      </c>
      <c r="L24" s="111">
        <f t="shared" si="11"/>
        <v>100</v>
      </c>
      <c r="M24" s="77">
        <f t="shared" si="11"/>
        <v>100</v>
      </c>
      <c r="N24" s="99">
        <f t="shared" si="12"/>
        <v>7.6973576235023797</v>
      </c>
      <c r="O24" s="100">
        <f t="shared" si="12"/>
        <v>7.9758005272355526</v>
      </c>
      <c r="P24" s="98">
        <f t="shared" si="13"/>
        <v>1.3332123914438734</v>
      </c>
      <c r="R24" s="74" t="s">
        <v>38</v>
      </c>
      <c r="S24" s="109">
        <f t="shared" si="20"/>
        <v>100</v>
      </c>
      <c r="T24" s="110">
        <f t="shared" si="21"/>
        <v>99.999999999999986</v>
      </c>
      <c r="U24" s="99">
        <f t="shared" si="14"/>
        <v>8.1693308699493929</v>
      </c>
      <c r="V24" s="100">
        <f t="shared" si="15"/>
        <v>8.3024038307369512</v>
      </c>
      <c r="W24" s="98">
        <f t="shared" si="15"/>
        <v>1.5090915871082085</v>
      </c>
      <c r="X24" s="77">
        <f t="shared" si="22"/>
        <v>100</v>
      </c>
      <c r="Y24" s="77">
        <f t="shared" si="23"/>
        <v>100</v>
      </c>
      <c r="Z24" s="99">
        <f t="shared" si="16"/>
        <v>8.6003372681281611</v>
      </c>
      <c r="AA24" s="100">
        <f t="shared" si="28"/>
        <v>8.7568540817934863</v>
      </c>
      <c r="AB24" s="97">
        <f t="shared" si="28"/>
        <v>1.7167538664583226</v>
      </c>
      <c r="AC24" s="111">
        <f t="shared" si="24"/>
        <v>100</v>
      </c>
      <c r="AD24" s="77">
        <f t="shared" si="25"/>
        <v>100</v>
      </c>
      <c r="AE24" s="99">
        <f t="shared" si="26"/>
        <v>8.1889280785155645</v>
      </c>
      <c r="AF24" s="100">
        <f t="shared" si="27"/>
        <v>8.3232696183097943</v>
      </c>
      <c r="AG24" s="98">
        <f t="shared" si="27"/>
        <v>1.5186262655416338</v>
      </c>
      <c r="AI24" s="74" t="s">
        <v>38</v>
      </c>
      <c r="AJ24" s="109">
        <v>100</v>
      </c>
      <c r="AK24" s="110">
        <v>100</v>
      </c>
      <c r="AL24" s="99">
        <v>7.2755748558411053</v>
      </c>
      <c r="AM24" s="100">
        <v>7.4209447288326515</v>
      </c>
      <c r="AN24" s="98">
        <v>1.300313339783072</v>
      </c>
      <c r="AO24" s="77">
        <v>100</v>
      </c>
      <c r="AP24" s="77">
        <v>100</v>
      </c>
      <c r="AQ24" s="99">
        <v>10.128913443830571</v>
      </c>
      <c r="AR24" s="100">
        <v>10.654108074517127</v>
      </c>
      <c r="AS24" s="97">
        <v>2.3594004353497628</v>
      </c>
      <c r="AT24" s="111">
        <v>100</v>
      </c>
      <c r="AU24" s="77">
        <v>100</v>
      </c>
      <c r="AV24" s="99">
        <v>7.3817683344756686</v>
      </c>
      <c r="AW24" s="100">
        <v>7.5420216568366021</v>
      </c>
      <c r="AX24" s="98">
        <v>1.33997450079153</v>
      </c>
    </row>
    <row r="25" spans="1:50">
      <c r="A25" s="74" t="s">
        <v>39</v>
      </c>
      <c r="B25" s="109">
        <f t="shared" si="17"/>
        <v>100</v>
      </c>
      <c r="C25" s="110">
        <f t="shared" si="17"/>
        <v>99.999999999999986</v>
      </c>
      <c r="D25" s="99">
        <f t="shared" si="18"/>
        <v>12.562814070351759</v>
      </c>
      <c r="E25" s="100">
        <f t="shared" si="18"/>
        <v>13.354553097075865</v>
      </c>
      <c r="F25" s="98">
        <f t="shared" si="19"/>
        <v>1.4237066651995449</v>
      </c>
      <c r="G25" s="77">
        <f t="shared" si="8"/>
        <v>100</v>
      </c>
      <c r="H25" s="77">
        <f t="shared" si="8"/>
        <v>100</v>
      </c>
      <c r="I25" s="99">
        <f t="shared" si="9"/>
        <v>19.516728624535315</v>
      </c>
      <c r="J25" s="100">
        <f t="shared" si="9"/>
        <v>21.012771686456773</v>
      </c>
      <c r="K25" s="97">
        <f t="shared" si="10"/>
        <v>2.1140715974262796</v>
      </c>
      <c r="L25" s="111">
        <f t="shared" si="11"/>
        <v>100</v>
      </c>
      <c r="M25" s="77">
        <f t="shared" si="11"/>
        <v>100</v>
      </c>
      <c r="N25" s="99">
        <f t="shared" si="12"/>
        <v>13.137676705593115</v>
      </c>
      <c r="O25" s="100">
        <f t="shared" si="12"/>
        <v>14.021602229471684</v>
      </c>
      <c r="P25" s="98">
        <f t="shared" si="13"/>
        <v>1.4838390998778781</v>
      </c>
      <c r="R25" s="74" t="s">
        <v>39</v>
      </c>
      <c r="S25" s="109">
        <f t="shared" si="20"/>
        <v>100</v>
      </c>
      <c r="T25" s="110">
        <f t="shared" si="21"/>
        <v>99.999999999999986</v>
      </c>
      <c r="U25" s="99">
        <f t="shared" si="14"/>
        <v>12.558869701726845</v>
      </c>
      <c r="V25" s="100">
        <f t="shared" si="15"/>
        <v>13.376545957320156</v>
      </c>
      <c r="W25" s="98">
        <f t="shared" si="15"/>
        <v>1.545139467714836</v>
      </c>
      <c r="X25" s="77">
        <f t="shared" si="22"/>
        <v>100</v>
      </c>
      <c r="Y25" s="77">
        <f t="shared" si="23"/>
        <v>100</v>
      </c>
      <c r="Z25" s="99">
        <f t="shared" si="16"/>
        <v>18.775510204081634</v>
      </c>
      <c r="AA25" s="100">
        <f t="shared" si="28"/>
        <v>19.247802429730786</v>
      </c>
      <c r="AB25" s="97">
        <f t="shared" si="28"/>
        <v>2.2353886733501867</v>
      </c>
      <c r="AC25" s="111">
        <f t="shared" si="24"/>
        <v>100</v>
      </c>
      <c r="AD25" s="77">
        <f t="shared" si="25"/>
        <v>100</v>
      </c>
      <c r="AE25" s="99">
        <f t="shared" si="26"/>
        <v>13.002915451895044</v>
      </c>
      <c r="AF25" s="100">
        <f t="shared" si="27"/>
        <v>13.822440482435681</v>
      </c>
      <c r="AG25" s="98">
        <f t="shared" si="27"/>
        <v>1.5975606731594303</v>
      </c>
      <c r="AI25" s="74" t="s">
        <v>39</v>
      </c>
      <c r="AJ25" s="109">
        <v>100</v>
      </c>
      <c r="AK25" s="110">
        <v>100</v>
      </c>
      <c r="AL25" s="99">
        <v>13.048260690224117</v>
      </c>
      <c r="AM25" s="100">
        <v>13.821317816900773</v>
      </c>
      <c r="AN25" s="98">
        <v>1.5714124066459483</v>
      </c>
      <c r="AO25" s="77">
        <v>100</v>
      </c>
      <c r="AP25" s="77">
        <v>100</v>
      </c>
      <c r="AQ25" s="99">
        <v>18.888888888888889</v>
      </c>
      <c r="AR25" s="100">
        <v>20.081767227339228</v>
      </c>
      <c r="AS25" s="97">
        <v>2.0697856740158973</v>
      </c>
      <c r="AT25" s="111">
        <v>100</v>
      </c>
      <c r="AU25" s="77">
        <v>100</v>
      </c>
      <c r="AV25" s="99">
        <v>13.388579567525573</v>
      </c>
      <c r="AW25" s="100">
        <v>14.20855439388655</v>
      </c>
      <c r="AX25" s="98">
        <v>1.6022390047805444</v>
      </c>
    </row>
    <row r="26" spans="1:50">
      <c r="A26" s="74" t="s">
        <v>40</v>
      </c>
      <c r="B26" s="109">
        <f t="shared" si="17"/>
        <v>100</v>
      </c>
      <c r="C26" s="110">
        <f t="shared" si="17"/>
        <v>99.999999999999986</v>
      </c>
      <c r="D26" s="99">
        <f t="shared" si="18"/>
        <v>27.088607594936708</v>
      </c>
      <c r="E26" s="100">
        <f t="shared" si="18"/>
        <v>27.488746567391182</v>
      </c>
      <c r="F26" s="98">
        <f t="shared" si="19"/>
        <v>1.754476323673217</v>
      </c>
      <c r="G26" s="77">
        <f t="shared" si="8"/>
        <v>100</v>
      </c>
      <c r="H26" s="77">
        <f t="shared" si="8"/>
        <v>100</v>
      </c>
      <c r="I26" s="99">
        <f t="shared" si="9"/>
        <v>42.328042328042329</v>
      </c>
      <c r="J26" s="100">
        <f t="shared" si="9"/>
        <v>42.71209972487226</v>
      </c>
      <c r="K26" s="97">
        <f t="shared" si="10"/>
        <v>2.5096788544265931</v>
      </c>
      <c r="L26" s="111">
        <f t="shared" si="11"/>
        <v>100</v>
      </c>
      <c r="M26" s="77">
        <f t="shared" si="11"/>
        <v>100</v>
      </c>
      <c r="N26" s="99">
        <f t="shared" si="12"/>
        <v>30.030643513789581</v>
      </c>
      <c r="O26" s="100">
        <f t="shared" si="12"/>
        <v>30.63171754369499</v>
      </c>
      <c r="P26" s="98">
        <f t="shared" si="13"/>
        <v>1.9103933290027963</v>
      </c>
      <c r="R26" s="74" t="s">
        <v>40</v>
      </c>
      <c r="S26" s="109">
        <f t="shared" si="20"/>
        <v>100</v>
      </c>
      <c r="T26" s="110">
        <f t="shared" si="21"/>
        <v>100</v>
      </c>
      <c r="U26" s="99">
        <f t="shared" si="14"/>
        <v>24.512195121951219</v>
      </c>
      <c r="V26" s="100">
        <f t="shared" si="15"/>
        <v>25.198218555596785</v>
      </c>
      <c r="W26" s="98">
        <f t="shared" si="15"/>
        <v>1.9349443302960709</v>
      </c>
      <c r="X26" s="77">
        <f t="shared" si="22"/>
        <v>100</v>
      </c>
      <c r="Y26" s="77">
        <f t="shared" si="23"/>
        <v>100</v>
      </c>
      <c r="Z26" s="99">
        <f t="shared" si="16"/>
        <v>34.224598930481285</v>
      </c>
      <c r="AA26" s="100">
        <f t="shared" si="28"/>
        <v>35.234618373153211</v>
      </c>
      <c r="AB26" s="97">
        <f t="shared" si="28"/>
        <v>2.1614835220665554</v>
      </c>
      <c r="AC26" s="111">
        <f t="shared" si="24"/>
        <v>100</v>
      </c>
      <c r="AD26" s="77">
        <f t="shared" si="25"/>
        <v>100</v>
      </c>
      <c r="AE26" s="99">
        <f t="shared" si="26"/>
        <v>26.315789473684209</v>
      </c>
      <c r="AF26" s="100">
        <f t="shared" si="27"/>
        <v>27.177627837617504</v>
      </c>
      <c r="AG26" s="98">
        <f t="shared" si="27"/>
        <v>1.9796230783614437</v>
      </c>
      <c r="AI26" s="74" t="s">
        <v>40</v>
      </c>
      <c r="AJ26" s="109">
        <v>100</v>
      </c>
      <c r="AK26" s="110">
        <v>100</v>
      </c>
      <c r="AL26" s="99">
        <v>26.963906581740975</v>
      </c>
      <c r="AM26" s="100">
        <v>27.581418097611152</v>
      </c>
      <c r="AN26" s="98">
        <v>2.1295569111081725</v>
      </c>
      <c r="AO26" s="77">
        <v>100</v>
      </c>
      <c r="AP26" s="77">
        <v>100</v>
      </c>
      <c r="AQ26" s="99">
        <v>37.988826815642462</v>
      </c>
      <c r="AR26" s="100">
        <v>39.88866230411859</v>
      </c>
      <c r="AS26" s="97">
        <v>2.6380801093630923</v>
      </c>
      <c r="AT26" s="111">
        <v>100</v>
      </c>
      <c r="AU26" s="77">
        <v>100</v>
      </c>
      <c r="AV26" s="99">
        <v>28.724353256021409</v>
      </c>
      <c r="AW26" s="100">
        <v>29.63951503343738</v>
      </c>
      <c r="AX26" s="98">
        <v>2.2145954476451832</v>
      </c>
    </row>
    <row r="27" spans="1:50">
      <c r="A27" s="74" t="s">
        <v>41</v>
      </c>
      <c r="B27" s="109">
        <f t="shared" si="17"/>
        <v>100</v>
      </c>
      <c r="C27" s="110">
        <f t="shared" si="17"/>
        <v>100</v>
      </c>
      <c r="D27" s="99">
        <f t="shared" si="18"/>
        <v>51.912568306010932</v>
      </c>
      <c r="E27" s="100">
        <f t="shared" si="18"/>
        <v>56.051227690743019</v>
      </c>
      <c r="F27" s="98">
        <f t="shared" si="19"/>
        <v>2.1312432136741992</v>
      </c>
      <c r="G27" s="77">
        <f t="shared" si="8"/>
        <v>100</v>
      </c>
      <c r="H27" s="77">
        <f t="shared" si="8"/>
        <v>100</v>
      </c>
      <c r="I27" s="99">
        <f t="shared" si="9"/>
        <v>63.55140186915888</v>
      </c>
      <c r="J27" s="100">
        <f t="shared" si="9"/>
        <v>67.251452881727189</v>
      </c>
      <c r="K27" s="97">
        <f t="shared" si="10"/>
        <v>3.3111817341626919</v>
      </c>
      <c r="L27" s="111">
        <f t="shared" si="11"/>
        <v>100</v>
      </c>
      <c r="M27" s="77">
        <f t="shared" si="11"/>
        <v>100</v>
      </c>
      <c r="N27" s="99">
        <f t="shared" si="12"/>
        <v>58.186397984886646</v>
      </c>
      <c r="O27" s="100">
        <f t="shared" si="12"/>
        <v>62.879096783311191</v>
      </c>
      <c r="P27" s="98">
        <f t="shared" si="13"/>
        <v>2.8505560504963725</v>
      </c>
      <c r="R27" s="74" t="s">
        <v>41</v>
      </c>
      <c r="S27" s="109">
        <f t="shared" si="20"/>
        <v>100</v>
      </c>
      <c r="T27" s="110">
        <f t="shared" si="21"/>
        <v>100</v>
      </c>
      <c r="U27" s="99">
        <f t="shared" si="14"/>
        <v>47.368421052631582</v>
      </c>
      <c r="V27" s="100">
        <f t="shared" si="15"/>
        <v>52.120777911491999</v>
      </c>
      <c r="W27" s="98">
        <f t="shared" si="15"/>
        <v>1.7310321385483982</v>
      </c>
      <c r="X27" s="77">
        <f t="shared" si="22"/>
        <v>100</v>
      </c>
      <c r="Y27" s="77">
        <f t="shared" si="23"/>
        <v>100</v>
      </c>
      <c r="Z27" s="99">
        <f t="shared" si="16"/>
        <v>63.451776649746193</v>
      </c>
      <c r="AA27" s="100">
        <f t="shared" si="28"/>
        <v>69.989528567825943</v>
      </c>
      <c r="AB27" s="97">
        <f t="shared" si="28"/>
        <v>2.8573046793394696</v>
      </c>
      <c r="AC27" s="111">
        <f t="shared" si="24"/>
        <v>100</v>
      </c>
      <c r="AD27" s="77">
        <f t="shared" si="25"/>
        <v>100</v>
      </c>
      <c r="AE27" s="99">
        <f t="shared" si="26"/>
        <v>55.172413793103445</v>
      </c>
      <c r="AF27" s="100">
        <f t="shared" si="27"/>
        <v>61.918974466030626</v>
      </c>
      <c r="AG27" s="98">
        <f t="shared" si="27"/>
        <v>2.3486153115912689</v>
      </c>
      <c r="AI27" s="74" t="s">
        <v>41</v>
      </c>
      <c r="AJ27" s="109">
        <v>100</v>
      </c>
      <c r="AK27" s="110">
        <v>100</v>
      </c>
      <c r="AL27" s="99">
        <v>54.67289719626168</v>
      </c>
      <c r="AM27" s="100">
        <v>60.208441631470642</v>
      </c>
      <c r="AN27" s="98">
        <v>2.9864055083127563</v>
      </c>
      <c r="AO27" s="77">
        <v>100</v>
      </c>
      <c r="AP27" s="77">
        <v>100</v>
      </c>
      <c r="AQ27" s="99">
        <v>63.030303030303031</v>
      </c>
      <c r="AR27" s="100">
        <v>68.626379292572949</v>
      </c>
      <c r="AS27" s="97">
        <v>4.6317868389221069</v>
      </c>
      <c r="AT27" s="111">
        <v>100</v>
      </c>
      <c r="AU27" s="77">
        <v>100</v>
      </c>
      <c r="AV27" s="99">
        <v>58.311345646437992</v>
      </c>
      <c r="AW27" s="100">
        <v>64.429387526181102</v>
      </c>
      <c r="AX27" s="98">
        <v>3.81143722656374</v>
      </c>
    </row>
    <row r="28" spans="1:50" ht="15.75" thickBot="1">
      <c r="A28" s="74" t="s">
        <v>42</v>
      </c>
      <c r="B28" s="109">
        <f t="shared" si="17"/>
        <v>100</v>
      </c>
      <c r="C28" s="110">
        <f t="shared" si="17"/>
        <v>100</v>
      </c>
      <c r="D28" s="99">
        <f t="shared" si="18"/>
        <v>88.888888888888886</v>
      </c>
      <c r="E28" s="100">
        <f t="shared" si="18"/>
        <v>91.762844612505106</v>
      </c>
      <c r="F28" s="98">
        <f t="shared" si="19"/>
        <v>1.5813708349309958</v>
      </c>
      <c r="G28" s="77">
        <f t="shared" si="8"/>
        <v>100</v>
      </c>
      <c r="H28" s="77">
        <f t="shared" si="8"/>
        <v>100</v>
      </c>
      <c r="I28" s="99">
        <f t="shared" si="9"/>
        <v>94.392523364485982</v>
      </c>
      <c r="J28" s="100">
        <f t="shared" si="9"/>
        <v>98.938563452826997</v>
      </c>
      <c r="K28" s="97">
        <f t="shared" si="10"/>
        <v>3.6021752632166151</v>
      </c>
      <c r="L28" s="111">
        <f t="shared" si="11"/>
        <v>100</v>
      </c>
      <c r="M28" s="77">
        <f t="shared" si="11"/>
        <v>100</v>
      </c>
      <c r="N28" s="99">
        <f t="shared" si="12"/>
        <v>93.965517241379317</v>
      </c>
      <c r="O28" s="100">
        <f t="shared" si="12"/>
        <v>98.820880687079764</v>
      </c>
      <c r="P28" s="98">
        <f t="shared" si="13"/>
        <v>3.5690337955188292</v>
      </c>
      <c r="R28" s="74" t="s">
        <v>42</v>
      </c>
      <c r="S28" s="109">
        <f t="shared" si="20"/>
        <v>100</v>
      </c>
      <c r="T28" s="110">
        <f t="shared" si="21"/>
        <v>100</v>
      </c>
      <c r="U28" s="99">
        <f t="shared" si="14"/>
        <v>75</v>
      </c>
      <c r="V28" s="100">
        <f t="shared" si="15"/>
        <v>74.538549345408214</v>
      </c>
      <c r="W28" s="98">
        <f t="shared" si="15"/>
        <v>1.1717118900710364</v>
      </c>
      <c r="X28" s="77">
        <f t="shared" si="22"/>
        <v>100</v>
      </c>
      <c r="Y28" s="77">
        <f t="shared" si="23"/>
        <v>100</v>
      </c>
      <c r="Z28" s="99">
        <f t="shared" si="16"/>
        <v>94.623655913978496</v>
      </c>
      <c r="AA28" s="100">
        <f t="shared" si="28"/>
        <v>98.494495200982556</v>
      </c>
      <c r="AB28" s="97">
        <f t="shared" si="28"/>
        <v>2.8607496279631226</v>
      </c>
      <c r="AC28" s="111">
        <f t="shared" si="24"/>
        <v>100</v>
      </c>
      <c r="AD28" s="77">
        <f t="shared" si="25"/>
        <v>100</v>
      </c>
      <c r="AE28" s="99">
        <f t="shared" si="26"/>
        <v>92.38095238095238</v>
      </c>
      <c r="AF28" s="100">
        <f t="shared" si="27"/>
        <v>97.715627425324598</v>
      </c>
      <c r="AG28" s="98">
        <f t="shared" si="27"/>
        <v>2.8058347824443719</v>
      </c>
      <c r="AI28" s="74" t="s">
        <v>42</v>
      </c>
      <c r="AJ28" s="109">
        <v>100</v>
      </c>
      <c r="AK28" s="110">
        <v>100</v>
      </c>
      <c r="AL28" s="99">
        <v>80</v>
      </c>
      <c r="AM28" s="100">
        <v>76.778983659927931</v>
      </c>
      <c r="AN28" s="98">
        <v>2.4753521669726526</v>
      </c>
      <c r="AO28" s="77">
        <v>100</v>
      </c>
      <c r="AP28" s="77">
        <v>100</v>
      </c>
      <c r="AQ28" s="99">
        <v>95.522388059701498</v>
      </c>
      <c r="AR28" s="100">
        <v>98.91126471241526</v>
      </c>
      <c r="AS28" s="97">
        <v>4.8192124447179809</v>
      </c>
      <c r="AT28" s="111">
        <v>100</v>
      </c>
      <c r="AU28" s="77">
        <v>100</v>
      </c>
      <c r="AV28" s="99">
        <v>93.506493506493513</v>
      </c>
      <c r="AW28" s="100">
        <v>98.063463682060913</v>
      </c>
      <c r="AX28" s="98">
        <v>4.7294283346316073</v>
      </c>
    </row>
    <row r="29" spans="1:50" ht="15.75" thickBot="1">
      <c r="A29" s="81" t="s">
        <v>3</v>
      </c>
      <c r="B29" s="113">
        <f t="shared" si="17"/>
        <v>100</v>
      </c>
      <c r="C29" s="114">
        <f t="shared" si="17"/>
        <v>100</v>
      </c>
      <c r="D29" s="101">
        <f t="shared" si="18"/>
        <v>3.4819550171252018</v>
      </c>
      <c r="E29" s="102">
        <f t="shared" si="18"/>
        <v>12.240782780610608</v>
      </c>
      <c r="F29" s="104">
        <f t="shared" si="19"/>
        <v>1.2592173186147118</v>
      </c>
      <c r="G29" s="84">
        <f t="shared" si="8"/>
        <v>100</v>
      </c>
      <c r="H29" s="84">
        <f t="shared" si="8"/>
        <v>100</v>
      </c>
      <c r="I29" s="101">
        <f t="shared" si="9"/>
        <v>10.172355525515377</v>
      </c>
      <c r="J29" s="102">
        <f t="shared" si="9"/>
        <v>87.446847504355389</v>
      </c>
      <c r="K29" s="103">
        <f t="shared" si="10"/>
        <v>3.3910111568504</v>
      </c>
      <c r="L29" s="115">
        <f t="shared" si="11"/>
        <v>100</v>
      </c>
      <c r="M29" s="84">
        <f t="shared" si="11"/>
        <v>100</v>
      </c>
      <c r="N29" s="101">
        <f t="shared" si="12"/>
        <v>3.8615294647736098</v>
      </c>
      <c r="O29" s="102">
        <f t="shared" si="12"/>
        <v>43.642028925759931</v>
      </c>
      <c r="P29" s="104">
        <f t="shared" si="13"/>
        <v>2.1493181807067052</v>
      </c>
      <c r="R29" s="81" t="s">
        <v>3</v>
      </c>
      <c r="S29" s="113">
        <f t="shared" si="20"/>
        <v>100</v>
      </c>
      <c r="T29" s="114">
        <f t="shared" si="21"/>
        <v>100</v>
      </c>
      <c r="U29" s="101">
        <f t="shared" si="14"/>
        <v>3.6353457124195203</v>
      </c>
      <c r="V29" s="102">
        <f t="shared" si="15"/>
        <v>12.618846817434051</v>
      </c>
      <c r="W29" s="104">
        <f t="shared" si="15"/>
        <v>1.408882500226889</v>
      </c>
      <c r="X29" s="84">
        <f t="shared" si="22"/>
        <v>100</v>
      </c>
      <c r="Y29" s="84">
        <f t="shared" si="23"/>
        <v>100</v>
      </c>
      <c r="Z29" s="101">
        <f t="shared" si="16"/>
        <v>8.5535465924895693</v>
      </c>
      <c r="AA29" s="102">
        <f t="shared" si="28"/>
        <v>85.17790753953156</v>
      </c>
      <c r="AB29" s="103">
        <f t="shared" si="28"/>
        <v>2.7314116287256467</v>
      </c>
      <c r="AC29" s="115">
        <f t="shared" si="24"/>
        <v>100</v>
      </c>
      <c r="AD29" s="84">
        <f t="shared" si="25"/>
        <v>100</v>
      </c>
      <c r="AE29" s="101">
        <f t="shared" si="26"/>
        <v>3.8858681213581057</v>
      </c>
      <c r="AF29" s="102">
        <f t="shared" si="27"/>
        <v>38.331002342868103</v>
      </c>
      <c r="AG29" s="104">
        <f t="shared" si="27"/>
        <v>1.8775362327926415</v>
      </c>
      <c r="AI29" s="81" t="s">
        <v>3</v>
      </c>
      <c r="AJ29" s="113">
        <v>100</v>
      </c>
      <c r="AK29" s="114">
        <v>100</v>
      </c>
      <c r="AL29" s="101">
        <v>4.3539792647232263</v>
      </c>
      <c r="AM29" s="102">
        <v>12.970525903191971</v>
      </c>
      <c r="AN29" s="104">
        <v>1.4367417032602492</v>
      </c>
      <c r="AO29" s="84">
        <v>100</v>
      </c>
      <c r="AP29" s="84">
        <v>100</v>
      </c>
      <c r="AQ29" s="101">
        <v>11.147213196700825</v>
      </c>
      <c r="AR29" s="102">
        <v>81.962163021982363</v>
      </c>
      <c r="AS29" s="103">
        <v>4.3546661053488052</v>
      </c>
      <c r="AT29" s="115">
        <v>100</v>
      </c>
      <c r="AU29" s="84">
        <v>100</v>
      </c>
      <c r="AV29" s="101">
        <v>4.6333991282177811</v>
      </c>
      <c r="AW29" s="102">
        <v>30.918971326779101</v>
      </c>
      <c r="AX29" s="104">
        <v>2.1958511992541565</v>
      </c>
    </row>
    <row r="30" spans="1:50">
      <c r="R30" s="93"/>
      <c r="S30" s="94"/>
      <c r="T30" s="94"/>
    </row>
    <row r="32" spans="1:50" ht="15" customHeight="1"/>
    <row r="33" ht="30.75" customHeight="1"/>
  </sheetData>
  <mergeCells count="42">
    <mergeCell ref="R18:AG18"/>
    <mergeCell ref="AI18:AX18"/>
    <mergeCell ref="AO5:AP5"/>
    <mergeCell ref="AQ5:AR5"/>
    <mergeCell ref="AS5:AS6"/>
    <mergeCell ref="AT5:AU5"/>
    <mergeCell ref="AV5:AW5"/>
    <mergeCell ref="AX5:AX6"/>
    <mergeCell ref="R4:R6"/>
    <mergeCell ref="AJ5:AK5"/>
    <mergeCell ref="AL5:AM5"/>
    <mergeCell ref="AN5:AN6"/>
    <mergeCell ref="AO4:AS4"/>
    <mergeCell ref="AT4:AX4"/>
    <mergeCell ref="S5:T5"/>
    <mergeCell ref="U5:V5"/>
    <mergeCell ref="AE5:AF5"/>
    <mergeCell ref="S4:W4"/>
    <mergeCell ref="X4:AB4"/>
    <mergeCell ref="AC4:AG4"/>
    <mergeCell ref="AI4:AI6"/>
    <mergeCell ref="W5:W6"/>
    <mergeCell ref="X5:Y5"/>
    <mergeCell ref="Z5:AA5"/>
    <mergeCell ref="AB5:AB6"/>
    <mergeCell ref="AC5:AD5"/>
    <mergeCell ref="A18:P18"/>
    <mergeCell ref="AJ4:AN4"/>
    <mergeCell ref="AG5:AG6"/>
    <mergeCell ref="A4:A6"/>
    <mergeCell ref="B4:F4"/>
    <mergeCell ref="G4:K4"/>
    <mergeCell ref="L4:P4"/>
    <mergeCell ref="B5:C5"/>
    <mergeCell ref="D5:E5"/>
    <mergeCell ref="F5:F6"/>
    <mergeCell ref="G5:H5"/>
    <mergeCell ref="I5:J5"/>
    <mergeCell ref="K5:K6"/>
    <mergeCell ref="L5:M5"/>
    <mergeCell ref="N5:O5"/>
    <mergeCell ref="P5:P6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eht23">
    <tabColor theme="9" tint="0.39997558519241921"/>
  </sheetPr>
  <dimension ref="A1:AO87"/>
  <sheetViews>
    <sheetView workbookViewId="0">
      <selection activeCell="A7" sqref="A7:I16"/>
    </sheetView>
  </sheetViews>
  <sheetFormatPr defaultRowHeight="15"/>
  <cols>
    <col min="15" max="15" width="10.85546875" customWidth="1"/>
    <col min="16" max="16" width="6" bestFit="1" customWidth="1"/>
    <col min="17" max="17" width="8.140625" customWidth="1"/>
    <col min="20" max="20" width="5.28515625" customWidth="1"/>
    <col min="21" max="21" width="9.140625" customWidth="1"/>
    <col min="22" max="22" width="7.5703125" bestFit="1" customWidth="1"/>
    <col min="24" max="24" width="6" bestFit="1" customWidth="1"/>
    <col min="25" max="25" width="9" customWidth="1"/>
    <col min="26" max="26" width="7.5703125" bestFit="1" customWidth="1"/>
  </cols>
  <sheetData>
    <row r="1" spans="1:41">
      <c r="A1" t="s">
        <v>209</v>
      </c>
      <c r="O1" t="s">
        <v>170</v>
      </c>
      <c r="AC1" t="s">
        <v>171</v>
      </c>
    </row>
    <row r="2" spans="1:41" s="200" customFormat="1" ht="15.75" customHeight="1">
      <c r="A2" s="1" t="s">
        <v>182</v>
      </c>
      <c r="O2" s="1" t="s">
        <v>125</v>
      </c>
      <c r="AC2" s="1" t="s">
        <v>126</v>
      </c>
    </row>
    <row r="3" spans="1:41" ht="15.75" thickBot="1"/>
    <row r="4" spans="1:41" ht="15.75" customHeight="1">
      <c r="A4" s="304" t="s">
        <v>29</v>
      </c>
      <c r="B4" s="307" t="s">
        <v>1</v>
      </c>
      <c r="C4" s="307"/>
      <c r="D4" s="307"/>
      <c r="E4" s="307"/>
      <c r="F4" s="307" t="s">
        <v>2</v>
      </c>
      <c r="G4" s="307"/>
      <c r="H4" s="307"/>
      <c r="I4" s="307"/>
      <c r="J4" s="307" t="s">
        <v>3</v>
      </c>
      <c r="K4" s="307"/>
      <c r="L4" s="307"/>
      <c r="M4" s="308"/>
      <c r="O4" s="304" t="s">
        <v>29</v>
      </c>
      <c r="P4" s="307" t="s">
        <v>1</v>
      </c>
      <c r="Q4" s="307"/>
      <c r="R4" s="307"/>
      <c r="S4" s="307"/>
      <c r="T4" s="307" t="s">
        <v>2</v>
      </c>
      <c r="U4" s="307"/>
      <c r="V4" s="307"/>
      <c r="W4" s="307"/>
      <c r="X4" s="307" t="s">
        <v>3</v>
      </c>
      <c r="Y4" s="307"/>
      <c r="Z4" s="307"/>
      <c r="AA4" s="308"/>
      <c r="AC4" s="304" t="s">
        <v>29</v>
      </c>
      <c r="AD4" s="307" t="s">
        <v>1</v>
      </c>
      <c r="AE4" s="307"/>
      <c r="AF4" s="307"/>
      <c r="AG4" s="307"/>
      <c r="AH4" s="307" t="s">
        <v>2</v>
      </c>
      <c r="AI4" s="307"/>
      <c r="AJ4" s="307"/>
      <c r="AK4" s="307"/>
      <c r="AL4" s="307" t="s">
        <v>3</v>
      </c>
      <c r="AM4" s="307"/>
      <c r="AN4" s="307"/>
      <c r="AO4" s="308"/>
    </row>
    <row r="5" spans="1:41" ht="29.25" customHeight="1">
      <c r="A5" s="305"/>
      <c r="B5" s="309" t="s">
        <v>86</v>
      </c>
      <c r="C5" s="310"/>
      <c r="D5" s="309" t="s">
        <v>87</v>
      </c>
      <c r="E5" s="310"/>
      <c r="F5" s="309" t="s">
        <v>86</v>
      </c>
      <c r="G5" s="310"/>
      <c r="H5" s="309" t="s">
        <v>87</v>
      </c>
      <c r="I5" s="310"/>
      <c r="J5" s="309" t="s">
        <v>86</v>
      </c>
      <c r="K5" s="310"/>
      <c r="L5" s="309" t="s">
        <v>87</v>
      </c>
      <c r="M5" s="310"/>
      <c r="O5" s="305"/>
      <c r="P5" s="309" t="s">
        <v>86</v>
      </c>
      <c r="Q5" s="310"/>
      <c r="R5" s="309" t="s">
        <v>87</v>
      </c>
      <c r="S5" s="310"/>
      <c r="T5" s="309" t="s">
        <v>86</v>
      </c>
      <c r="U5" s="310"/>
      <c r="V5" s="309" t="s">
        <v>87</v>
      </c>
      <c r="W5" s="310"/>
      <c r="X5" s="309" t="s">
        <v>86</v>
      </c>
      <c r="Y5" s="310"/>
      <c r="Z5" s="309" t="s">
        <v>87</v>
      </c>
      <c r="AA5" s="310"/>
      <c r="AC5" s="305"/>
      <c r="AD5" s="309" t="s">
        <v>30</v>
      </c>
      <c r="AE5" s="310"/>
      <c r="AF5" s="309" t="s">
        <v>88</v>
      </c>
      <c r="AG5" s="310"/>
      <c r="AH5" s="309" t="s">
        <v>30</v>
      </c>
      <c r="AI5" s="310"/>
      <c r="AJ5" s="309" t="s">
        <v>88</v>
      </c>
      <c r="AK5" s="310"/>
      <c r="AL5" s="309" t="s">
        <v>30</v>
      </c>
      <c r="AM5" s="310"/>
      <c r="AN5" s="340" t="s">
        <v>88</v>
      </c>
      <c r="AO5" s="341"/>
    </row>
    <row r="6" spans="1:41" ht="44.25" customHeight="1" thickBot="1">
      <c r="A6" s="306"/>
      <c r="B6" s="69" t="s">
        <v>31</v>
      </c>
      <c r="C6" s="69" t="s">
        <v>32</v>
      </c>
      <c r="D6" s="70" t="s">
        <v>8</v>
      </c>
      <c r="E6" s="71" t="s">
        <v>9</v>
      </c>
      <c r="F6" s="69" t="s">
        <v>31</v>
      </c>
      <c r="G6" s="69" t="s">
        <v>32</v>
      </c>
      <c r="H6" s="70" t="s">
        <v>8</v>
      </c>
      <c r="I6" s="71" t="s">
        <v>9</v>
      </c>
      <c r="J6" s="69" t="s">
        <v>31</v>
      </c>
      <c r="K6" s="69" t="s">
        <v>32</v>
      </c>
      <c r="L6" s="70" t="s">
        <v>8</v>
      </c>
      <c r="M6" s="71" t="s">
        <v>9</v>
      </c>
      <c r="O6" s="306"/>
      <c r="P6" s="69" t="s">
        <v>31</v>
      </c>
      <c r="Q6" s="69" t="s">
        <v>32</v>
      </c>
      <c r="R6" s="70" t="s">
        <v>8</v>
      </c>
      <c r="S6" s="71" t="s">
        <v>9</v>
      </c>
      <c r="T6" s="69" t="s">
        <v>31</v>
      </c>
      <c r="U6" s="69" t="s">
        <v>32</v>
      </c>
      <c r="V6" s="70" t="s">
        <v>8</v>
      </c>
      <c r="W6" s="71" t="s">
        <v>9</v>
      </c>
      <c r="X6" s="69" t="s">
        <v>31</v>
      </c>
      <c r="Y6" s="69" t="s">
        <v>32</v>
      </c>
      <c r="Z6" s="70" t="s">
        <v>8</v>
      </c>
      <c r="AA6" s="71" t="s">
        <v>9</v>
      </c>
      <c r="AC6" s="306"/>
      <c r="AD6" s="69" t="s">
        <v>31</v>
      </c>
      <c r="AE6" s="69" t="s">
        <v>32</v>
      </c>
      <c r="AF6" s="70" t="s">
        <v>8</v>
      </c>
      <c r="AG6" s="71" t="s">
        <v>9</v>
      </c>
      <c r="AH6" s="69" t="s">
        <v>31</v>
      </c>
      <c r="AI6" s="69" t="s">
        <v>32</v>
      </c>
      <c r="AJ6" s="70" t="s">
        <v>8</v>
      </c>
      <c r="AK6" s="71" t="s">
        <v>9</v>
      </c>
      <c r="AL6" s="72" t="s">
        <v>31</v>
      </c>
      <c r="AM6" s="72" t="s">
        <v>32</v>
      </c>
      <c r="AN6" s="70" t="s">
        <v>8</v>
      </c>
      <c r="AO6" s="73" t="s">
        <v>9</v>
      </c>
    </row>
    <row r="7" spans="1:41">
      <c r="A7" s="74" t="s">
        <v>33</v>
      </c>
      <c r="B7" s="75">
        <v>8</v>
      </c>
      <c r="C7" s="76">
        <v>2.6808351795956997</v>
      </c>
      <c r="D7" s="77">
        <v>1.8697114922188816</v>
      </c>
      <c r="E7" s="77">
        <v>50.412239139760054</v>
      </c>
      <c r="F7" s="75"/>
      <c r="G7" s="76"/>
      <c r="H7" s="77"/>
      <c r="I7" s="77"/>
      <c r="J7" s="75">
        <f>B7+F7</f>
        <v>8</v>
      </c>
      <c r="K7" s="76">
        <f t="shared" ref="K7:M7" si="0">C7+G7</f>
        <v>2.6808351795956997</v>
      </c>
      <c r="L7" s="77">
        <f t="shared" si="0"/>
        <v>1.8697114922188816</v>
      </c>
      <c r="M7" s="78">
        <f t="shared" si="0"/>
        <v>50.412239139760054</v>
      </c>
      <c r="O7" s="74" t="s">
        <v>33</v>
      </c>
      <c r="P7" s="75">
        <v>57</v>
      </c>
      <c r="Q7" s="76">
        <v>18.606589263324594</v>
      </c>
      <c r="R7" s="77">
        <v>39.569163501928657</v>
      </c>
      <c r="S7" s="77">
        <v>877.22102423530123</v>
      </c>
      <c r="T7" s="75">
        <v>1</v>
      </c>
      <c r="U7" s="76">
        <v>0.11</v>
      </c>
      <c r="V7" s="77">
        <v>0.3</v>
      </c>
      <c r="W7" s="77">
        <v>6</v>
      </c>
      <c r="X7" s="75">
        <v>58</v>
      </c>
      <c r="Y7" s="76">
        <v>18.716589263324593</v>
      </c>
      <c r="Z7" s="77">
        <v>39.869163501928654</v>
      </c>
      <c r="AA7" s="78">
        <v>883.22102423530123</v>
      </c>
      <c r="AC7" s="74" t="s">
        <v>33</v>
      </c>
      <c r="AD7" s="75">
        <v>63</v>
      </c>
      <c r="AE7" s="76">
        <v>17.32</v>
      </c>
      <c r="AF7" s="77">
        <v>20.881289999999996</v>
      </c>
      <c r="AG7" s="77">
        <v>430.69509999999997</v>
      </c>
      <c r="AH7" s="75">
        <v>1</v>
      </c>
      <c r="AI7" s="76">
        <v>0.48</v>
      </c>
      <c r="AJ7" s="77">
        <v>0.5</v>
      </c>
      <c r="AK7" s="77">
        <v>18</v>
      </c>
      <c r="AL7" s="75">
        <v>64</v>
      </c>
      <c r="AM7" s="76">
        <v>17.8</v>
      </c>
      <c r="AN7" s="77">
        <v>21.381289999999996</v>
      </c>
      <c r="AO7" s="78">
        <v>448.69509999999997</v>
      </c>
    </row>
    <row r="8" spans="1:41">
      <c r="A8" s="74" t="s">
        <v>34</v>
      </c>
      <c r="B8" s="79">
        <v>24</v>
      </c>
      <c r="C8" s="80">
        <v>17.559000000000001</v>
      </c>
      <c r="D8" s="77">
        <v>11.881000000000002</v>
      </c>
      <c r="E8" s="77">
        <v>390.6</v>
      </c>
      <c r="F8" s="79">
        <v>1</v>
      </c>
      <c r="G8" s="80">
        <v>0.9</v>
      </c>
      <c r="H8" s="77">
        <v>0.56000000000000005</v>
      </c>
      <c r="I8" s="77">
        <v>7</v>
      </c>
      <c r="J8" s="79">
        <f t="shared" ref="J8:J16" si="1">B8+F8</f>
        <v>25</v>
      </c>
      <c r="K8" s="80">
        <f t="shared" ref="K8:K16" si="2">C8+G8</f>
        <v>18.459</v>
      </c>
      <c r="L8" s="77">
        <f t="shared" ref="L8:L16" si="3">D8+H8</f>
        <v>12.441000000000003</v>
      </c>
      <c r="M8" s="78">
        <f t="shared" ref="M8:M16" si="4">E8+I8</f>
        <v>397.6</v>
      </c>
      <c r="O8" s="74" t="s">
        <v>34</v>
      </c>
      <c r="P8" s="79">
        <v>51</v>
      </c>
      <c r="Q8" s="80">
        <v>37.409729043134945</v>
      </c>
      <c r="R8" s="77">
        <v>28.166268332492194</v>
      </c>
      <c r="S8" s="77">
        <v>634.90624101265655</v>
      </c>
      <c r="T8" s="79">
        <v>2</v>
      </c>
      <c r="U8" s="80">
        <v>1.498878842676328</v>
      </c>
      <c r="V8" s="77">
        <v>0.438137432188066</v>
      </c>
      <c r="W8" s="77">
        <v>15.461663652802903</v>
      </c>
      <c r="X8" s="79">
        <v>53</v>
      </c>
      <c r="Y8" s="80">
        <v>38.908607885811278</v>
      </c>
      <c r="Z8" s="77">
        <v>28.604405764680259</v>
      </c>
      <c r="AA8" s="78">
        <v>650.36790466545949</v>
      </c>
      <c r="AC8" s="74" t="s">
        <v>34</v>
      </c>
      <c r="AD8" s="79">
        <v>106</v>
      </c>
      <c r="AE8" s="80">
        <v>75.447799999999987</v>
      </c>
      <c r="AF8" s="77">
        <v>67.540240000000026</v>
      </c>
      <c r="AG8" s="77">
        <v>1349.9053000000001</v>
      </c>
      <c r="AH8" s="79">
        <v>3</v>
      </c>
      <c r="AI8" s="80">
        <v>1.71</v>
      </c>
      <c r="AJ8" s="77">
        <v>2.4000000000000004</v>
      </c>
      <c r="AK8" s="77">
        <v>37.5</v>
      </c>
      <c r="AL8" s="79">
        <v>109</v>
      </c>
      <c r="AM8" s="80">
        <v>77.15779999999998</v>
      </c>
      <c r="AN8" s="77">
        <v>69.940240000000017</v>
      </c>
      <c r="AO8" s="78">
        <v>1387.4053000000001</v>
      </c>
    </row>
    <row r="9" spans="1:41">
      <c r="A9" s="74" t="s">
        <v>35</v>
      </c>
      <c r="B9" s="79">
        <v>65</v>
      </c>
      <c r="C9" s="80">
        <v>98.307168274082457</v>
      </c>
      <c r="D9" s="77">
        <v>40.961556553610933</v>
      </c>
      <c r="E9" s="77">
        <v>932.63172990087673</v>
      </c>
      <c r="F9" s="79">
        <v>8</v>
      </c>
      <c r="G9" s="80">
        <v>11.472063371128939</v>
      </c>
      <c r="H9" s="77">
        <v>7.5662098328328788</v>
      </c>
      <c r="I9" s="77">
        <v>102.78030744409091</v>
      </c>
      <c r="J9" s="79">
        <f t="shared" si="1"/>
        <v>73</v>
      </c>
      <c r="K9" s="80">
        <f t="shared" si="2"/>
        <v>109.7792316452114</v>
      </c>
      <c r="L9" s="77">
        <f t="shared" si="3"/>
        <v>48.527766386443815</v>
      </c>
      <c r="M9" s="78">
        <f t="shared" si="4"/>
        <v>1035.4120373449678</v>
      </c>
      <c r="O9" s="74" t="s">
        <v>35</v>
      </c>
      <c r="P9" s="79">
        <v>166</v>
      </c>
      <c r="Q9" s="80">
        <v>247.98543637572294</v>
      </c>
      <c r="R9" s="77">
        <v>154.40202521329624</v>
      </c>
      <c r="S9" s="77">
        <v>2557.296552832956</v>
      </c>
      <c r="T9" s="79">
        <v>5</v>
      </c>
      <c r="U9" s="80">
        <v>7.8897064262598402</v>
      </c>
      <c r="V9" s="77">
        <v>2.9974687933425801</v>
      </c>
      <c r="W9" s="77">
        <v>49.372746185852982</v>
      </c>
      <c r="X9" s="79">
        <v>171</v>
      </c>
      <c r="Y9" s="80">
        <v>255.87514280198278</v>
      </c>
      <c r="Z9" s="77">
        <v>157.3994940066388</v>
      </c>
      <c r="AA9" s="78">
        <v>2606.6692990188089</v>
      </c>
      <c r="AC9" s="74" t="s">
        <v>35</v>
      </c>
      <c r="AD9" s="79">
        <v>275</v>
      </c>
      <c r="AE9" s="80">
        <v>405.9720999999999</v>
      </c>
      <c r="AF9" s="77">
        <v>279.36629000000011</v>
      </c>
      <c r="AG9" s="77">
        <v>4429.6354999999985</v>
      </c>
      <c r="AH9" s="79">
        <v>6</v>
      </c>
      <c r="AI9" s="80">
        <v>9.2374000000000009</v>
      </c>
      <c r="AJ9" s="77">
        <v>4.2524199999999999</v>
      </c>
      <c r="AK9" s="77">
        <v>69.587999999999994</v>
      </c>
      <c r="AL9" s="79">
        <v>281</v>
      </c>
      <c r="AM9" s="80">
        <v>415.20949999999982</v>
      </c>
      <c r="AN9" s="77">
        <v>283.61871000000008</v>
      </c>
      <c r="AO9" s="78">
        <v>4499.2234999999982</v>
      </c>
    </row>
    <row r="10" spans="1:41">
      <c r="A10" s="74" t="s">
        <v>36</v>
      </c>
      <c r="B10" s="79">
        <v>324</v>
      </c>
      <c r="C10" s="80">
        <v>1131.1720137846035</v>
      </c>
      <c r="D10" s="77">
        <v>309.7340082838777</v>
      </c>
      <c r="E10" s="77">
        <v>5412.3196440849797</v>
      </c>
      <c r="F10" s="79">
        <v>17</v>
      </c>
      <c r="G10" s="80">
        <v>53.500000000000007</v>
      </c>
      <c r="H10" s="77">
        <v>15.775</v>
      </c>
      <c r="I10" s="77">
        <v>296</v>
      </c>
      <c r="J10" s="79">
        <f t="shared" si="1"/>
        <v>341</v>
      </c>
      <c r="K10" s="80">
        <f t="shared" si="2"/>
        <v>1184.6720137846035</v>
      </c>
      <c r="L10" s="77">
        <f t="shared" si="3"/>
        <v>325.50900828387768</v>
      </c>
      <c r="M10" s="78">
        <f t="shared" si="4"/>
        <v>5708.3196440849797</v>
      </c>
      <c r="O10" s="74" t="s">
        <v>36</v>
      </c>
      <c r="P10" s="79">
        <v>665</v>
      </c>
      <c r="Q10" s="80">
        <v>2340.6836792660465</v>
      </c>
      <c r="R10" s="77">
        <v>872.39717276134115</v>
      </c>
      <c r="S10" s="77">
        <v>13679.752054877021</v>
      </c>
      <c r="T10" s="79">
        <v>22</v>
      </c>
      <c r="U10" s="80">
        <v>73.29082110880087</v>
      </c>
      <c r="V10" s="77">
        <v>40.279497536320449</v>
      </c>
      <c r="W10" s="77">
        <v>1025.4791001630363</v>
      </c>
      <c r="X10" s="79">
        <v>687</v>
      </c>
      <c r="Y10" s="80">
        <v>2413.9745003748476</v>
      </c>
      <c r="Z10" s="77">
        <v>912.67667029766142</v>
      </c>
      <c r="AA10" s="78">
        <v>14705.231155040055</v>
      </c>
      <c r="AC10" s="74" t="s">
        <v>36</v>
      </c>
      <c r="AD10" s="79">
        <v>851</v>
      </c>
      <c r="AE10" s="80">
        <v>2870.2195000000056</v>
      </c>
      <c r="AF10" s="77">
        <v>1426.2194700000007</v>
      </c>
      <c r="AG10" s="77">
        <v>18627.63779999999</v>
      </c>
      <c r="AH10" s="79">
        <v>18</v>
      </c>
      <c r="AI10" s="80">
        <v>55.77000000000001</v>
      </c>
      <c r="AJ10" s="77">
        <v>27.039999999999996</v>
      </c>
      <c r="AK10" s="77">
        <v>629</v>
      </c>
      <c r="AL10" s="79">
        <v>869</v>
      </c>
      <c r="AM10" s="80">
        <v>2925.9895000000051</v>
      </c>
      <c r="AN10" s="77">
        <v>1453.2594700000006</v>
      </c>
      <c r="AO10" s="78">
        <v>19256.63779999999</v>
      </c>
    </row>
    <row r="11" spans="1:41">
      <c r="A11" s="74" t="s">
        <v>37</v>
      </c>
      <c r="B11" s="79">
        <v>459</v>
      </c>
      <c r="C11" s="80">
        <v>3436.6713925108347</v>
      </c>
      <c r="D11" s="77">
        <v>697.18320007852412</v>
      </c>
      <c r="E11" s="77">
        <v>12603.736201823205</v>
      </c>
      <c r="F11" s="79">
        <v>35</v>
      </c>
      <c r="G11" s="80">
        <v>250.7868137512389</v>
      </c>
      <c r="H11" s="77">
        <v>63.192811510701773</v>
      </c>
      <c r="I11" s="77">
        <v>1190.43740959857</v>
      </c>
      <c r="J11" s="79">
        <f t="shared" si="1"/>
        <v>494</v>
      </c>
      <c r="K11" s="80">
        <f t="shared" si="2"/>
        <v>3687.4582062620734</v>
      </c>
      <c r="L11" s="77">
        <f t="shared" si="3"/>
        <v>760.37601158922587</v>
      </c>
      <c r="M11" s="78">
        <f t="shared" si="4"/>
        <v>13794.173611421775</v>
      </c>
      <c r="O11" s="74" t="s">
        <v>37</v>
      </c>
      <c r="P11" s="79">
        <v>950</v>
      </c>
      <c r="Q11" s="80">
        <v>6972.5153752882406</v>
      </c>
      <c r="R11" s="77">
        <v>2031.303093342756</v>
      </c>
      <c r="S11" s="77">
        <v>32720.290618474653</v>
      </c>
      <c r="T11" s="79">
        <v>34</v>
      </c>
      <c r="U11" s="80">
        <v>254.79371669680529</v>
      </c>
      <c r="V11" s="77">
        <v>77.799475587703441</v>
      </c>
      <c r="W11" s="77">
        <v>1043.2789150090416</v>
      </c>
      <c r="X11" s="79">
        <v>984</v>
      </c>
      <c r="Y11" s="80">
        <v>7227.3090919850447</v>
      </c>
      <c r="Z11" s="77">
        <v>2109.1025689304593</v>
      </c>
      <c r="AA11" s="78">
        <v>33763.5695334837</v>
      </c>
      <c r="AC11" s="74" t="s">
        <v>37</v>
      </c>
      <c r="AD11" s="79">
        <v>1064</v>
      </c>
      <c r="AE11" s="80">
        <v>7825.5018000000064</v>
      </c>
      <c r="AF11" s="77">
        <v>2723.8522400000047</v>
      </c>
      <c r="AG11" s="77">
        <v>35620.581999999995</v>
      </c>
      <c r="AH11" s="79">
        <v>43</v>
      </c>
      <c r="AI11" s="80">
        <v>314.22579999999999</v>
      </c>
      <c r="AJ11" s="77">
        <v>68.939459999999997</v>
      </c>
      <c r="AK11" s="77">
        <v>1157.596</v>
      </c>
      <c r="AL11" s="79">
        <v>1107</v>
      </c>
      <c r="AM11" s="80">
        <v>8139.7276000000074</v>
      </c>
      <c r="AN11" s="77">
        <v>2792.7917000000048</v>
      </c>
      <c r="AO11" s="78">
        <v>36778.177999999993</v>
      </c>
    </row>
    <row r="12" spans="1:41">
      <c r="A12" s="74" t="s">
        <v>38</v>
      </c>
      <c r="B12" s="79">
        <v>567</v>
      </c>
      <c r="C12" s="80">
        <v>8224.3365945349688</v>
      </c>
      <c r="D12" s="77">
        <v>1337.7921589943714</v>
      </c>
      <c r="E12" s="77">
        <v>23252.402121280655</v>
      </c>
      <c r="F12" s="79">
        <v>35</v>
      </c>
      <c r="G12" s="80">
        <v>506.22937500000006</v>
      </c>
      <c r="H12" s="77">
        <v>63.345024999999993</v>
      </c>
      <c r="I12" s="77">
        <v>1173.19</v>
      </c>
      <c r="J12" s="79">
        <f t="shared" si="1"/>
        <v>602</v>
      </c>
      <c r="K12" s="80">
        <f t="shared" si="2"/>
        <v>8730.5659695349696</v>
      </c>
      <c r="L12" s="77">
        <f t="shared" si="3"/>
        <v>1401.1371839943715</v>
      </c>
      <c r="M12" s="78">
        <f t="shared" si="4"/>
        <v>24425.592121280653</v>
      </c>
      <c r="O12" s="74" t="s">
        <v>38</v>
      </c>
      <c r="P12" s="79">
        <v>998</v>
      </c>
      <c r="Q12" s="80">
        <v>14330.776685558803</v>
      </c>
      <c r="R12" s="77">
        <v>2931.1404307120897</v>
      </c>
      <c r="S12" s="77">
        <v>42219.822676275937</v>
      </c>
      <c r="T12" s="79">
        <v>44</v>
      </c>
      <c r="U12" s="80">
        <v>622.30041394293744</v>
      </c>
      <c r="V12" s="77">
        <v>83.550918196994985</v>
      </c>
      <c r="W12" s="77">
        <v>1667.1410684474122</v>
      </c>
      <c r="X12" s="79">
        <v>1042</v>
      </c>
      <c r="Y12" s="80">
        <v>14953.077099501741</v>
      </c>
      <c r="Z12" s="77">
        <v>3014.6913489090844</v>
      </c>
      <c r="AA12" s="78">
        <v>43886.963744723347</v>
      </c>
      <c r="AC12" s="74" t="s">
        <v>38</v>
      </c>
      <c r="AD12" s="79">
        <v>1185</v>
      </c>
      <c r="AE12" s="80">
        <v>16992.932200000017</v>
      </c>
      <c r="AF12" s="77">
        <v>4042.175390000004</v>
      </c>
      <c r="AG12" s="77">
        <v>52260.292499999996</v>
      </c>
      <c r="AH12" s="79">
        <v>32</v>
      </c>
      <c r="AI12" s="80">
        <v>463.14639999999997</v>
      </c>
      <c r="AJ12" s="77">
        <v>87.404999999999973</v>
      </c>
      <c r="AK12" s="77">
        <v>1620.75</v>
      </c>
      <c r="AL12" s="79">
        <v>1217</v>
      </c>
      <c r="AM12" s="80">
        <v>17456.078600000019</v>
      </c>
      <c r="AN12" s="77">
        <v>4129.5803900000055</v>
      </c>
      <c r="AO12" s="78">
        <v>53881.042499999996</v>
      </c>
    </row>
    <row r="13" spans="1:41">
      <c r="A13" s="74" t="s">
        <v>39</v>
      </c>
      <c r="B13" s="79">
        <v>517</v>
      </c>
      <c r="C13" s="80">
        <v>16139.35423714508</v>
      </c>
      <c r="D13" s="77">
        <v>1681.7004344372888</v>
      </c>
      <c r="E13" s="77">
        <v>29039.593979011614</v>
      </c>
      <c r="F13" s="79">
        <v>53</v>
      </c>
      <c r="G13" s="80">
        <v>1799.9275153053111</v>
      </c>
      <c r="H13" s="77">
        <v>124.24735273006492</v>
      </c>
      <c r="I13" s="77">
        <v>2014.4044001535715</v>
      </c>
      <c r="J13" s="79">
        <f t="shared" si="1"/>
        <v>570</v>
      </c>
      <c r="K13" s="80">
        <f t="shared" si="2"/>
        <v>17939.281752450392</v>
      </c>
      <c r="L13" s="77">
        <f t="shared" si="3"/>
        <v>1805.9477871673537</v>
      </c>
      <c r="M13" s="78">
        <f t="shared" si="4"/>
        <v>31053.998379165187</v>
      </c>
      <c r="O13" s="74" t="s">
        <v>39</v>
      </c>
      <c r="P13" s="79">
        <v>864</v>
      </c>
      <c r="Q13" s="80">
        <v>26531.406349107438</v>
      </c>
      <c r="R13" s="77">
        <v>3523.0825049966625</v>
      </c>
      <c r="S13" s="77">
        <v>50804.269387406981</v>
      </c>
      <c r="T13" s="79">
        <v>72</v>
      </c>
      <c r="U13" s="80">
        <v>2421.544312372484</v>
      </c>
      <c r="V13" s="77">
        <v>298.51170870320294</v>
      </c>
      <c r="W13" s="77">
        <v>5445.9389629693687</v>
      </c>
      <c r="X13" s="79">
        <v>936</v>
      </c>
      <c r="Y13" s="80">
        <v>28952.95066147991</v>
      </c>
      <c r="Z13" s="77">
        <v>3821.5942136998656</v>
      </c>
      <c r="AA13" s="78">
        <v>56250.208350376357</v>
      </c>
      <c r="AC13" s="74" t="s">
        <v>39</v>
      </c>
      <c r="AD13" s="79">
        <v>908</v>
      </c>
      <c r="AE13" s="80">
        <v>28118.411699999997</v>
      </c>
      <c r="AF13" s="77">
        <v>3904.4754400000052</v>
      </c>
      <c r="AG13" s="77">
        <v>49922.371699999996</v>
      </c>
      <c r="AH13" s="79">
        <v>62</v>
      </c>
      <c r="AI13" s="80">
        <v>2059.5365000000002</v>
      </c>
      <c r="AJ13" s="77">
        <v>192.8965</v>
      </c>
      <c r="AK13" s="77">
        <v>3041.3049999999998</v>
      </c>
      <c r="AL13" s="79">
        <v>970</v>
      </c>
      <c r="AM13" s="80">
        <v>30177.948199999988</v>
      </c>
      <c r="AN13" s="77">
        <v>4097.3719400000055</v>
      </c>
      <c r="AO13" s="78">
        <v>52963.676699999996</v>
      </c>
    </row>
    <row r="14" spans="1:41">
      <c r="A14" s="74" t="s">
        <v>40</v>
      </c>
      <c r="B14" s="79">
        <v>136</v>
      </c>
      <c r="C14" s="80">
        <v>9124.9797639495009</v>
      </c>
      <c r="D14" s="77">
        <v>586.73385039370078</v>
      </c>
      <c r="E14" s="77">
        <v>8105.8011811023616</v>
      </c>
      <c r="F14" s="79">
        <v>57</v>
      </c>
      <c r="G14" s="80">
        <v>4234.4090650676462</v>
      </c>
      <c r="H14" s="77">
        <v>221.42070264287008</v>
      </c>
      <c r="I14" s="77">
        <v>3002.0594207083436</v>
      </c>
      <c r="J14" s="79">
        <f t="shared" si="1"/>
        <v>193</v>
      </c>
      <c r="K14" s="80">
        <f t="shared" si="2"/>
        <v>13359.388829017147</v>
      </c>
      <c r="L14" s="77">
        <f t="shared" si="3"/>
        <v>808.15455303657086</v>
      </c>
      <c r="M14" s="78">
        <f t="shared" si="4"/>
        <v>11107.860601810706</v>
      </c>
      <c r="O14" s="74" t="s">
        <v>40</v>
      </c>
      <c r="P14" s="79">
        <v>204</v>
      </c>
      <c r="Q14" s="80">
        <v>13842.743185922429</v>
      </c>
      <c r="R14" s="77">
        <v>1039.591666666666</v>
      </c>
      <c r="S14" s="77">
        <v>16256.733333333332</v>
      </c>
      <c r="T14" s="79">
        <v>61</v>
      </c>
      <c r="U14" s="80">
        <v>4382.4780326105101</v>
      </c>
      <c r="V14" s="77">
        <v>244.72999545351217</v>
      </c>
      <c r="W14" s="77">
        <v>3704.3536599227095</v>
      </c>
      <c r="X14" s="79">
        <v>265</v>
      </c>
      <c r="Y14" s="80">
        <v>18225.221218532941</v>
      </c>
      <c r="Z14" s="77">
        <v>1284.3216621201791</v>
      </c>
      <c r="AA14" s="78">
        <v>19961.086993256042</v>
      </c>
      <c r="AC14" s="74" t="s">
        <v>40</v>
      </c>
      <c r="AD14" s="79">
        <v>226</v>
      </c>
      <c r="AE14" s="80">
        <v>15212.889599999999</v>
      </c>
      <c r="AF14" s="77">
        <v>1376.3648399999986</v>
      </c>
      <c r="AG14" s="77">
        <v>18930.748500000002</v>
      </c>
      <c r="AH14" s="79">
        <v>54</v>
      </c>
      <c r="AI14" s="80">
        <v>3817.2082999999998</v>
      </c>
      <c r="AJ14" s="77">
        <v>296.39126999999996</v>
      </c>
      <c r="AK14" s="77">
        <v>5881.7811999999994</v>
      </c>
      <c r="AL14" s="79">
        <v>280</v>
      </c>
      <c r="AM14" s="80">
        <v>19030.097900000001</v>
      </c>
      <c r="AN14" s="77">
        <v>1672.7561099999998</v>
      </c>
      <c r="AO14" s="78">
        <v>24812.529700000003</v>
      </c>
    </row>
    <row r="15" spans="1:41">
      <c r="A15" s="74" t="s">
        <v>41</v>
      </c>
      <c r="B15" s="79">
        <v>60</v>
      </c>
      <c r="C15" s="80">
        <v>10768.242224069181</v>
      </c>
      <c r="D15" s="77">
        <v>288.46643876990669</v>
      </c>
      <c r="E15" s="77">
        <v>4924.4899780340475</v>
      </c>
      <c r="F15" s="79">
        <v>101</v>
      </c>
      <c r="G15" s="80">
        <v>24559.505660385246</v>
      </c>
      <c r="H15" s="77">
        <v>629.39215574126831</v>
      </c>
      <c r="I15" s="77">
        <v>9969.9164885670125</v>
      </c>
      <c r="J15" s="79">
        <f t="shared" si="1"/>
        <v>161</v>
      </c>
      <c r="K15" s="80">
        <f t="shared" si="2"/>
        <v>35327.747884454424</v>
      </c>
      <c r="L15" s="77">
        <f t="shared" si="3"/>
        <v>917.85859451117494</v>
      </c>
      <c r="M15" s="78">
        <f t="shared" si="4"/>
        <v>14894.40646660106</v>
      </c>
      <c r="O15" s="74" t="s">
        <v>41</v>
      </c>
      <c r="P15" s="79">
        <v>94</v>
      </c>
      <c r="Q15" s="80">
        <v>17700.258168153832</v>
      </c>
      <c r="R15" s="77">
        <v>683.38374375917772</v>
      </c>
      <c r="S15" s="77">
        <v>11082.178979441995</v>
      </c>
      <c r="T15" s="79">
        <v>119</v>
      </c>
      <c r="U15" s="80">
        <v>27505.189957775612</v>
      </c>
      <c r="V15" s="77">
        <v>1208.2177850366261</v>
      </c>
      <c r="W15" s="77">
        <v>17020.114752335099</v>
      </c>
      <c r="X15" s="79">
        <v>213</v>
      </c>
      <c r="Y15" s="80">
        <v>45205.448125929397</v>
      </c>
      <c r="Z15" s="77">
        <v>1891.6015287958041</v>
      </c>
      <c r="AA15" s="78">
        <v>28102.293731777088</v>
      </c>
      <c r="AC15" s="74" t="s">
        <v>41</v>
      </c>
      <c r="AD15" s="79">
        <v>117</v>
      </c>
      <c r="AE15" s="80">
        <v>21962.845599999993</v>
      </c>
      <c r="AF15" s="77">
        <v>1032.4288700000002</v>
      </c>
      <c r="AG15" s="77">
        <v>13104.4825</v>
      </c>
      <c r="AH15" s="79">
        <v>93</v>
      </c>
      <c r="AI15" s="80">
        <v>22115.815900000005</v>
      </c>
      <c r="AJ15" s="77">
        <v>1223.5747199999996</v>
      </c>
      <c r="AK15" s="77">
        <v>19150.009099999999</v>
      </c>
      <c r="AL15" s="79">
        <v>210</v>
      </c>
      <c r="AM15" s="80">
        <v>44078.661499999958</v>
      </c>
      <c r="AN15" s="77">
        <v>2256.0035900000007</v>
      </c>
      <c r="AO15" s="78">
        <v>32254.491600000001</v>
      </c>
    </row>
    <row r="16" spans="1:41" ht="15.75" thickBot="1">
      <c r="A16" s="74" t="s">
        <v>42</v>
      </c>
      <c r="B16" s="79">
        <v>7</v>
      </c>
      <c r="C16" s="80">
        <v>4605.9032713658671</v>
      </c>
      <c r="D16" s="77">
        <v>60.959999999999994</v>
      </c>
      <c r="E16" s="77">
        <v>1508.5</v>
      </c>
      <c r="F16" s="79">
        <v>94</v>
      </c>
      <c r="G16" s="80">
        <v>351625.29678993311</v>
      </c>
      <c r="H16" s="77">
        <v>4592.2983835387613</v>
      </c>
      <c r="I16" s="77">
        <v>72178.724899150882</v>
      </c>
      <c r="J16" s="79">
        <f t="shared" si="1"/>
        <v>101</v>
      </c>
      <c r="K16" s="80">
        <f t="shared" si="2"/>
        <v>356231.20006129897</v>
      </c>
      <c r="L16" s="77">
        <f t="shared" si="3"/>
        <v>4653.2583835387613</v>
      </c>
      <c r="M16" s="78">
        <f t="shared" si="4"/>
        <v>73687.224899150882</v>
      </c>
      <c r="O16" s="74" t="s">
        <v>42</v>
      </c>
      <c r="P16" s="79">
        <v>10</v>
      </c>
      <c r="Q16" s="80">
        <v>8116.2278897263041</v>
      </c>
      <c r="R16" s="77">
        <v>135.56367142857141</v>
      </c>
      <c r="S16" s="77">
        <v>1726.961142857142</v>
      </c>
      <c r="T16" s="79">
        <v>85</v>
      </c>
      <c r="U16" s="80">
        <v>280618.99045405682</v>
      </c>
      <c r="V16" s="77">
        <v>5599.7752725451264</v>
      </c>
      <c r="W16" s="77">
        <v>84412.427120566688</v>
      </c>
      <c r="X16" s="79">
        <v>95</v>
      </c>
      <c r="Y16" s="80">
        <v>288735.21834378311</v>
      </c>
      <c r="Z16" s="77">
        <v>5735.3389439736984</v>
      </c>
      <c r="AA16" s="78">
        <v>86139.38826342384</v>
      </c>
      <c r="AC16" s="74" t="s">
        <v>42</v>
      </c>
      <c r="AD16" s="79">
        <v>8</v>
      </c>
      <c r="AE16" s="80">
        <v>5610.2083000000002</v>
      </c>
      <c r="AF16" s="77">
        <v>110.679</v>
      </c>
      <c r="AG16" s="77">
        <v>1481.2950000000001</v>
      </c>
      <c r="AH16" s="79">
        <v>61</v>
      </c>
      <c r="AI16" s="80">
        <v>179275.5422</v>
      </c>
      <c r="AJ16" s="77">
        <v>4830.0970900000002</v>
      </c>
      <c r="AK16" s="77">
        <v>75014.466</v>
      </c>
      <c r="AL16" s="79">
        <v>69</v>
      </c>
      <c r="AM16" s="80">
        <v>184885.75049999999</v>
      </c>
      <c r="AN16" s="77">
        <v>4940.7760900000003</v>
      </c>
      <c r="AO16" s="78">
        <v>76495.760999999999</v>
      </c>
    </row>
    <row r="17" spans="1:41" ht="15.75" thickBot="1">
      <c r="A17" s="81" t="s">
        <v>3</v>
      </c>
      <c r="B17" s="82">
        <f>SUM(B7:B16)</f>
        <v>2167</v>
      </c>
      <c r="C17" s="83">
        <f t="shared" ref="C17:M17" si="5">SUM(C7:C16)</f>
        <v>53549.206500813714</v>
      </c>
      <c r="D17" s="84">
        <f t="shared" si="5"/>
        <v>5017.2823590034996</v>
      </c>
      <c r="E17" s="84">
        <f t="shared" si="5"/>
        <v>86220.487074377495</v>
      </c>
      <c r="F17" s="82">
        <f t="shared" si="5"/>
        <v>401</v>
      </c>
      <c r="G17" s="83">
        <f t="shared" si="5"/>
        <v>383042.02728281368</v>
      </c>
      <c r="H17" s="84">
        <f t="shared" si="5"/>
        <v>5717.7976409964995</v>
      </c>
      <c r="I17" s="84">
        <f t="shared" si="5"/>
        <v>89934.512925622461</v>
      </c>
      <c r="J17" s="82">
        <f t="shared" si="5"/>
        <v>2568</v>
      </c>
      <c r="K17" s="83">
        <f t="shared" si="5"/>
        <v>436591.23378362739</v>
      </c>
      <c r="L17" s="84">
        <f t="shared" si="5"/>
        <v>10735.079999999998</v>
      </c>
      <c r="M17" s="85">
        <f t="shared" si="5"/>
        <v>176155</v>
      </c>
      <c r="O17" s="81" t="s">
        <v>3</v>
      </c>
      <c r="P17" s="82">
        <v>4059</v>
      </c>
      <c r="Q17" s="83">
        <v>90138.61308770522</v>
      </c>
      <c r="R17" s="84">
        <v>11438.599740714973</v>
      </c>
      <c r="S17" s="84">
        <v>172559.43201074802</v>
      </c>
      <c r="T17" s="82">
        <v>445</v>
      </c>
      <c r="U17" s="83">
        <v>315888.08629383292</v>
      </c>
      <c r="V17" s="84">
        <v>7556.6002592850182</v>
      </c>
      <c r="W17" s="84">
        <v>114389.56798925203</v>
      </c>
      <c r="X17" s="82">
        <v>4504</v>
      </c>
      <c r="Y17" s="83">
        <v>406026.69938153808</v>
      </c>
      <c r="Z17" s="84">
        <v>18995.199999999997</v>
      </c>
      <c r="AA17" s="85">
        <v>286949</v>
      </c>
      <c r="AC17" s="81" t="s">
        <v>3</v>
      </c>
      <c r="AD17" s="82">
        <v>4803</v>
      </c>
      <c r="AE17" s="83">
        <v>99091.748599999992</v>
      </c>
      <c r="AF17" s="84">
        <v>14983.983069999971</v>
      </c>
      <c r="AG17" s="84">
        <v>196157.64590000015</v>
      </c>
      <c r="AH17" s="82">
        <v>373</v>
      </c>
      <c r="AI17" s="83">
        <v>208112.67249999999</v>
      </c>
      <c r="AJ17" s="84">
        <v>6733.4964599999994</v>
      </c>
      <c r="AK17" s="84">
        <v>106619.9953</v>
      </c>
      <c r="AL17" s="82">
        <v>5176</v>
      </c>
      <c r="AM17" s="83">
        <v>307204.42109999998</v>
      </c>
      <c r="AN17" s="84">
        <v>21717.479530000019</v>
      </c>
      <c r="AO17" s="85">
        <v>302777.64120000001</v>
      </c>
    </row>
    <row r="18" spans="1:41" ht="15.75" thickBot="1">
      <c r="A18" s="86" t="s">
        <v>188</v>
      </c>
      <c r="B18" s="87">
        <f>P17</f>
        <v>4059</v>
      </c>
      <c r="C18" s="88">
        <f t="shared" ref="C18:M18" si="6">Q17</f>
        <v>90138.61308770522</v>
      </c>
      <c r="D18" s="89">
        <f t="shared" si="6"/>
        <v>11438.599740714973</v>
      </c>
      <c r="E18" s="89">
        <f t="shared" si="6"/>
        <v>172559.43201074802</v>
      </c>
      <c r="F18" s="87">
        <f t="shared" si="6"/>
        <v>445</v>
      </c>
      <c r="G18" s="88">
        <f t="shared" si="6"/>
        <v>315888.08629383292</v>
      </c>
      <c r="H18" s="89">
        <f t="shared" si="6"/>
        <v>7556.6002592850182</v>
      </c>
      <c r="I18" s="89">
        <f t="shared" si="6"/>
        <v>114389.56798925203</v>
      </c>
      <c r="J18" s="87">
        <f t="shared" si="6"/>
        <v>4504</v>
      </c>
      <c r="K18" s="88">
        <f t="shared" si="6"/>
        <v>406026.69938153808</v>
      </c>
      <c r="L18" s="89">
        <f t="shared" si="6"/>
        <v>18995.199999999997</v>
      </c>
      <c r="M18" s="90">
        <f t="shared" si="6"/>
        <v>286949</v>
      </c>
      <c r="O18" s="86" t="s">
        <v>66</v>
      </c>
      <c r="P18" s="87">
        <v>4803</v>
      </c>
      <c r="Q18" s="88">
        <v>99091.748599999992</v>
      </c>
      <c r="R18" s="89">
        <v>14983.983069999971</v>
      </c>
      <c r="S18" s="89">
        <v>196157.64590000015</v>
      </c>
      <c r="T18" s="87">
        <v>373</v>
      </c>
      <c r="U18" s="88">
        <v>208112.67249999999</v>
      </c>
      <c r="V18" s="89">
        <v>6733.4964599999994</v>
      </c>
      <c r="W18" s="89">
        <v>106619.9953</v>
      </c>
      <c r="X18" s="87">
        <v>5176</v>
      </c>
      <c r="Y18" s="88">
        <v>307204.42109999998</v>
      </c>
      <c r="Z18" s="89">
        <v>21717.479530000019</v>
      </c>
      <c r="AA18" s="90">
        <v>302777.64120000001</v>
      </c>
      <c r="AC18" s="93"/>
    </row>
    <row r="19" spans="1:41" ht="15.75" thickBot="1">
      <c r="A19" s="250" t="s">
        <v>45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2"/>
      <c r="O19" s="323" t="s">
        <v>67</v>
      </c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5"/>
      <c r="AC19" s="323" t="s">
        <v>67</v>
      </c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5"/>
    </row>
    <row r="20" spans="1:41">
      <c r="A20" s="74" t="s">
        <v>33</v>
      </c>
      <c r="B20" s="95">
        <f>IF(B7=0,"",B7*100/B$17)</f>
        <v>0.36917397323488693</v>
      </c>
      <c r="C20" s="96">
        <f t="shared" ref="C20:M20" si="7">IF(C7=0,"",C7*100/C$17)</f>
        <v>5.0063023427900149E-3</v>
      </c>
      <c r="D20" s="97">
        <f t="shared" si="7"/>
        <v>3.7265422960772565E-2</v>
      </c>
      <c r="E20" s="97">
        <f t="shared" si="7"/>
        <v>5.8468979763791278E-2</v>
      </c>
      <c r="F20" s="95" t="str">
        <f t="shared" si="7"/>
        <v/>
      </c>
      <c r="G20" s="96" t="str">
        <f t="shared" si="7"/>
        <v/>
      </c>
      <c r="H20" s="97" t="str">
        <f t="shared" si="7"/>
        <v/>
      </c>
      <c r="I20" s="97" t="str">
        <f t="shared" si="7"/>
        <v/>
      </c>
      <c r="J20" s="95">
        <f t="shared" si="7"/>
        <v>0.3115264797507788</v>
      </c>
      <c r="K20" s="96">
        <f t="shared" si="7"/>
        <v>6.1403779374193969E-4</v>
      </c>
      <c r="L20" s="97">
        <f t="shared" si="7"/>
        <v>1.7416837994862471E-2</v>
      </c>
      <c r="M20" s="98">
        <f t="shared" si="7"/>
        <v>2.8618114240163521E-2</v>
      </c>
      <c r="O20" s="74" t="s">
        <v>33</v>
      </c>
      <c r="P20" s="95">
        <f>P7*100/P$17</f>
        <v>1.4042867701404287</v>
      </c>
      <c r="Q20" s="96">
        <f t="shared" ref="Q20:AA30" si="8">Q7*100/Q$17</f>
        <v>2.0642196086620847E-2</v>
      </c>
      <c r="R20" s="97">
        <f t="shared" si="8"/>
        <v>0.34592663786533867</v>
      </c>
      <c r="S20" s="97">
        <f t="shared" si="8"/>
        <v>0.50835878051607331</v>
      </c>
      <c r="T20" s="95">
        <f t="shared" si="8"/>
        <v>0.2247191011235955</v>
      </c>
      <c r="U20" s="96">
        <f t="shared" si="8"/>
        <v>3.4822459210342027E-5</v>
      </c>
      <c r="V20" s="97">
        <f t="shared" si="8"/>
        <v>3.9700392995035182E-3</v>
      </c>
      <c r="W20" s="97">
        <f t="shared" si="8"/>
        <v>5.2452335518600405E-3</v>
      </c>
      <c r="X20" s="95">
        <f t="shared" si="8"/>
        <v>1.2877442273534636</v>
      </c>
      <c r="Y20" s="96">
        <f t="shared" si="8"/>
        <v>4.609694212679559E-3</v>
      </c>
      <c r="Z20" s="97">
        <f t="shared" si="8"/>
        <v>0.20989072766766687</v>
      </c>
      <c r="AA20" s="98">
        <f t="shared" si="8"/>
        <v>0.30779721282712302</v>
      </c>
      <c r="AC20" s="74" t="s">
        <v>33</v>
      </c>
      <c r="AD20" s="95">
        <v>1.311680199875078</v>
      </c>
      <c r="AE20" s="96">
        <v>1.7478751000666065E-2</v>
      </c>
      <c r="AF20" s="97">
        <v>0.13935740518692427</v>
      </c>
      <c r="AG20" s="97">
        <v>0.21956579771535667</v>
      </c>
      <c r="AH20" s="95">
        <v>0.26809651474530832</v>
      </c>
      <c r="AI20" s="96">
        <v>2.3064429197602084E-4</v>
      </c>
      <c r="AJ20" s="97">
        <v>7.4255626771354988E-3</v>
      </c>
      <c r="AK20" s="97">
        <v>1.6882386788099963E-2</v>
      </c>
      <c r="AL20" s="95">
        <v>1.2364760432766615</v>
      </c>
      <c r="AM20" s="96">
        <v>5.794187445696237E-3</v>
      </c>
      <c r="AN20" s="97">
        <v>9.8451986430858063E-2</v>
      </c>
      <c r="AO20" s="98">
        <v>0.14819294391147397</v>
      </c>
    </row>
    <row r="21" spans="1:41">
      <c r="A21" s="74" t="s">
        <v>34</v>
      </c>
      <c r="B21" s="99">
        <f t="shared" ref="B21:M30" si="9">IF(B8=0,"",B8*100/B$17)</f>
        <v>1.1075219197046609</v>
      </c>
      <c r="C21" s="100">
        <f t="shared" si="9"/>
        <v>3.2790401851674832E-2</v>
      </c>
      <c r="D21" s="97">
        <f t="shared" si="9"/>
        <v>0.23680150228498859</v>
      </c>
      <c r="E21" s="97">
        <f t="shared" si="9"/>
        <v>0.4530245806464207</v>
      </c>
      <c r="F21" s="99">
        <f t="shared" si="9"/>
        <v>0.24937655860349128</v>
      </c>
      <c r="G21" s="100">
        <f t="shared" si="9"/>
        <v>2.3496116245633216E-4</v>
      </c>
      <c r="H21" s="97">
        <f t="shared" si="9"/>
        <v>9.7939807450478974E-3</v>
      </c>
      <c r="I21" s="97">
        <f t="shared" si="9"/>
        <v>7.7834412755302647E-3</v>
      </c>
      <c r="J21" s="99">
        <f t="shared" si="9"/>
        <v>0.97352024922118385</v>
      </c>
      <c r="K21" s="100">
        <f t="shared" si="9"/>
        <v>4.2279822799072032E-3</v>
      </c>
      <c r="L21" s="97">
        <f t="shared" si="9"/>
        <v>0.11589107859466354</v>
      </c>
      <c r="M21" s="98">
        <f t="shared" si="9"/>
        <v>0.22571031194118815</v>
      </c>
      <c r="O21" s="74" t="s">
        <v>34</v>
      </c>
      <c r="P21" s="99">
        <f t="shared" ref="P21:R30" si="10">P8*100/P$17</f>
        <v>1.2564671101256466</v>
      </c>
      <c r="Q21" s="100">
        <f t="shared" si="10"/>
        <v>4.1502445801706679E-2</v>
      </c>
      <c r="R21" s="97">
        <f t="shared" si="10"/>
        <v>0.24623877896729041</v>
      </c>
      <c r="S21" s="97">
        <f t="shared" si="8"/>
        <v>0.36793482315884701</v>
      </c>
      <c r="T21" s="99">
        <f t="shared" si="8"/>
        <v>0.449438202247191</v>
      </c>
      <c r="U21" s="100">
        <f t="shared" si="8"/>
        <v>4.7449679418491903E-4</v>
      </c>
      <c r="V21" s="97">
        <f t="shared" si="8"/>
        <v>5.7980760812339329E-3</v>
      </c>
      <c r="W21" s="97">
        <f t="shared" si="8"/>
        <v>1.3516672826542777E-2</v>
      </c>
      <c r="X21" s="99">
        <f t="shared" si="8"/>
        <v>1.1767317939609236</v>
      </c>
      <c r="Y21" s="100">
        <f t="shared" si="8"/>
        <v>9.5827707746995623E-3</v>
      </c>
      <c r="Z21" s="97">
        <f t="shared" si="8"/>
        <v>0.1505875471944505</v>
      </c>
      <c r="AA21" s="98">
        <f t="shared" si="8"/>
        <v>0.2266493016757192</v>
      </c>
      <c r="AC21" s="74" t="s">
        <v>34</v>
      </c>
      <c r="AD21" s="99">
        <v>2.206953987091401</v>
      </c>
      <c r="AE21" s="100">
        <v>7.6139336590534235E-2</v>
      </c>
      <c r="AF21" s="97">
        <v>0.45074957495931123</v>
      </c>
      <c r="AG21" s="97">
        <v>0.68817368489840702</v>
      </c>
      <c r="AH21" s="99">
        <v>0.80428954423592491</v>
      </c>
      <c r="AI21" s="100">
        <v>8.2167029016457427E-4</v>
      </c>
      <c r="AJ21" s="97">
        <v>3.5642700850250397E-2</v>
      </c>
      <c r="AK21" s="97">
        <v>3.5171639141874919E-2</v>
      </c>
      <c r="AL21" s="99">
        <v>2.1058732612055642</v>
      </c>
      <c r="AM21" s="100">
        <v>2.511610989312028E-2</v>
      </c>
      <c r="AN21" s="97">
        <v>0.3220458428584505</v>
      </c>
      <c r="AO21" s="98">
        <v>0.4582258103674004</v>
      </c>
    </row>
    <row r="22" spans="1:41">
      <c r="A22" s="74" t="s">
        <v>35</v>
      </c>
      <c r="B22" s="99">
        <f t="shared" si="9"/>
        <v>2.9995385325334563</v>
      </c>
      <c r="C22" s="100">
        <f t="shared" si="9"/>
        <v>0.1835828664848444</v>
      </c>
      <c r="D22" s="97">
        <f t="shared" si="9"/>
        <v>0.81640923557163436</v>
      </c>
      <c r="E22" s="97">
        <f t="shared" si="9"/>
        <v>1.0816822794057617</v>
      </c>
      <c r="F22" s="99">
        <f t="shared" si="9"/>
        <v>1.9950124688279303</v>
      </c>
      <c r="G22" s="100">
        <f t="shared" si="9"/>
        <v>2.9949881616146267E-3</v>
      </c>
      <c r="H22" s="97">
        <f t="shared" si="9"/>
        <v>0.13232734538528085</v>
      </c>
      <c r="I22" s="97">
        <f t="shared" si="9"/>
        <v>0.11428349818171825</v>
      </c>
      <c r="J22" s="99">
        <f t="shared" si="9"/>
        <v>2.8426791277258565</v>
      </c>
      <c r="K22" s="100">
        <f t="shared" si="9"/>
        <v>2.5144625716332518E-2</v>
      </c>
      <c r="L22" s="97">
        <f t="shared" si="9"/>
        <v>0.45204848390923802</v>
      </c>
      <c r="M22" s="98">
        <f t="shared" si="9"/>
        <v>0.58778464269817365</v>
      </c>
      <c r="O22" s="74" t="s">
        <v>35</v>
      </c>
      <c r="P22" s="99">
        <f t="shared" si="10"/>
        <v>4.0896772604089673</v>
      </c>
      <c r="Q22" s="100">
        <f t="shared" si="10"/>
        <v>0.27511565563409784</v>
      </c>
      <c r="R22" s="97">
        <f t="shared" si="10"/>
        <v>1.3498332725439459</v>
      </c>
      <c r="S22" s="97">
        <f t="shared" si="8"/>
        <v>1.4819801636074419</v>
      </c>
      <c r="T22" s="99">
        <f t="shared" si="8"/>
        <v>1.1235955056179776</v>
      </c>
      <c r="U22" s="100">
        <f t="shared" si="8"/>
        <v>2.4976270928182428E-3</v>
      </c>
      <c r="V22" s="97">
        <f t="shared" si="8"/>
        <v>3.966689636201811E-2</v>
      </c>
      <c r="W22" s="97">
        <f t="shared" si="8"/>
        <v>4.3161930806917652E-2</v>
      </c>
      <c r="X22" s="99">
        <f t="shared" si="8"/>
        <v>3.7966252220248666</v>
      </c>
      <c r="Y22" s="100">
        <f t="shared" si="8"/>
        <v>6.3019289911656812E-2</v>
      </c>
      <c r="Z22" s="97">
        <f t="shared" si="8"/>
        <v>0.82862772703966703</v>
      </c>
      <c r="AA22" s="98">
        <f t="shared" si="8"/>
        <v>0.90840856703414508</v>
      </c>
      <c r="AC22" s="74" t="s">
        <v>35</v>
      </c>
      <c r="AD22" s="99">
        <v>5.7255881740578802</v>
      </c>
      <c r="AE22" s="100">
        <v>0.40969314371348164</v>
      </c>
      <c r="AF22" s="97">
        <v>1.8644327659401223</v>
      </c>
      <c r="AG22" s="97">
        <v>2.2582018048168244</v>
      </c>
      <c r="AH22" s="99">
        <v>1.6085790884718498</v>
      </c>
      <c r="AI22" s="100">
        <v>4.4386532972901984E-3</v>
      </c>
      <c r="AJ22" s="97">
        <v>6.3153222479009077E-2</v>
      </c>
      <c r="AK22" s="97">
        <v>6.5267307322794454E-2</v>
      </c>
      <c r="AL22" s="99">
        <v>5.4289026275115919</v>
      </c>
      <c r="AM22" s="100">
        <v>0.13515739731650622</v>
      </c>
      <c r="AN22" s="97">
        <v>1.305946712684664</v>
      </c>
      <c r="AO22" s="98">
        <v>1.4859827436954078</v>
      </c>
    </row>
    <row r="23" spans="1:41">
      <c r="A23" s="74" t="s">
        <v>36</v>
      </c>
      <c r="B23" s="99">
        <f t="shared" si="9"/>
        <v>14.951545916012922</v>
      </c>
      <c r="C23" s="100">
        <f t="shared" si="9"/>
        <v>2.1123973401312952</v>
      </c>
      <c r="D23" s="97">
        <f t="shared" si="9"/>
        <v>6.1733421825076453</v>
      </c>
      <c r="E23" s="97">
        <f t="shared" si="9"/>
        <v>6.2773011702150106</v>
      </c>
      <c r="F23" s="99">
        <f t="shared" si="9"/>
        <v>4.2394014962593518</v>
      </c>
      <c r="G23" s="100">
        <f t="shared" si="9"/>
        <v>1.3967135768237524E-2</v>
      </c>
      <c r="H23" s="97">
        <f t="shared" si="9"/>
        <v>0.27589293973773316</v>
      </c>
      <c r="I23" s="97">
        <f t="shared" si="9"/>
        <v>0.32912837393670835</v>
      </c>
      <c r="J23" s="99">
        <f t="shared" si="9"/>
        <v>13.278816199376948</v>
      </c>
      <c r="K23" s="100">
        <f t="shared" si="9"/>
        <v>0.2713458086452834</v>
      </c>
      <c r="L23" s="97">
        <f t="shared" si="9"/>
        <v>3.0321991851376771</v>
      </c>
      <c r="M23" s="98">
        <f t="shared" si="9"/>
        <v>3.240509576273725</v>
      </c>
      <c r="O23" s="74" t="s">
        <v>36</v>
      </c>
      <c r="P23" s="99">
        <f t="shared" si="10"/>
        <v>16.383345651638333</v>
      </c>
      <c r="Q23" s="100">
        <f t="shared" si="10"/>
        <v>2.5967602552177635</v>
      </c>
      <c r="R23" s="97">
        <f t="shared" si="10"/>
        <v>7.6267829326704959</v>
      </c>
      <c r="S23" s="97">
        <f t="shared" si="8"/>
        <v>7.9275597372301068</v>
      </c>
      <c r="T23" s="99">
        <f t="shared" si="8"/>
        <v>4.9438202247191008</v>
      </c>
      <c r="U23" s="100">
        <f t="shared" si="8"/>
        <v>2.3201514805033574E-2</v>
      </c>
      <c r="V23" s="97">
        <f t="shared" si="8"/>
        <v>0.53303729394482446</v>
      </c>
      <c r="W23" s="97">
        <f t="shared" si="8"/>
        <v>0.89647956381773342</v>
      </c>
      <c r="X23" s="99">
        <f t="shared" si="8"/>
        <v>15.25310834813499</v>
      </c>
      <c r="Y23" s="100">
        <f t="shared" si="8"/>
        <v>0.59453590220835861</v>
      </c>
      <c r="Z23" s="97">
        <f t="shared" si="8"/>
        <v>4.8047752605798388</v>
      </c>
      <c r="AA23" s="98">
        <f t="shared" si="8"/>
        <v>5.1246845798521878</v>
      </c>
      <c r="AC23" s="74" t="s">
        <v>36</v>
      </c>
      <c r="AD23" s="99">
        <v>17.718092858630023</v>
      </c>
      <c r="AE23" s="100">
        <v>2.8965272492930918</v>
      </c>
      <c r="AF23" s="97">
        <v>9.5182933892623751</v>
      </c>
      <c r="AG23" s="97">
        <v>9.4962588455492742</v>
      </c>
      <c r="AH23" s="99">
        <v>4.8257372654155493</v>
      </c>
      <c r="AI23" s="100">
        <v>2.6797983673963927E-2</v>
      </c>
      <c r="AJ23" s="97">
        <v>0.40157442957948769</v>
      </c>
      <c r="AK23" s="97">
        <v>0.589945627206382</v>
      </c>
      <c r="AL23" s="99">
        <v>16.789026275115919</v>
      </c>
      <c r="AM23" s="100">
        <v>0.95245683298533934</v>
      </c>
      <c r="AN23" s="97">
        <v>6.6916580627715208</v>
      </c>
      <c r="AO23" s="98">
        <v>6.3599933349371733</v>
      </c>
    </row>
    <row r="24" spans="1:41">
      <c r="A24" s="74" t="s">
        <v>37</v>
      </c>
      <c r="B24" s="99">
        <f t="shared" si="9"/>
        <v>21.181356714351637</v>
      </c>
      <c r="C24" s="100">
        <f t="shared" si="9"/>
        <v>6.4177821056202067</v>
      </c>
      <c r="D24" s="97">
        <f t="shared" si="9"/>
        <v>13.895634134033353</v>
      </c>
      <c r="E24" s="97">
        <f t="shared" si="9"/>
        <v>14.618029460852709</v>
      </c>
      <c r="F24" s="99">
        <f t="shared" si="9"/>
        <v>8.728179551122194</v>
      </c>
      <c r="G24" s="100">
        <f t="shared" si="9"/>
        <v>6.5472401430789723E-2</v>
      </c>
      <c r="H24" s="97">
        <f t="shared" si="9"/>
        <v>1.105194962787954</v>
      </c>
      <c r="I24" s="97">
        <f t="shared" si="9"/>
        <v>1.3236713814006911</v>
      </c>
      <c r="J24" s="99">
        <f t="shared" si="9"/>
        <v>19.236760124610591</v>
      </c>
      <c r="K24" s="100">
        <f t="shared" si="9"/>
        <v>0.84460198027923772</v>
      </c>
      <c r="L24" s="97">
        <f t="shared" si="9"/>
        <v>7.0830959023055806</v>
      </c>
      <c r="M24" s="98">
        <f t="shared" si="9"/>
        <v>7.8307022857266464</v>
      </c>
      <c r="O24" s="74" t="s">
        <v>37</v>
      </c>
      <c r="P24" s="99">
        <f t="shared" si="10"/>
        <v>23.404779502340478</v>
      </c>
      <c r="Q24" s="100">
        <f t="shared" si="10"/>
        <v>7.7353257793127526</v>
      </c>
      <c r="R24" s="97">
        <f t="shared" si="10"/>
        <v>17.75831954423985</v>
      </c>
      <c r="S24" s="97">
        <f t="shared" si="8"/>
        <v>18.961751459889275</v>
      </c>
      <c r="T24" s="99">
        <f t="shared" si="8"/>
        <v>7.6404494382022472</v>
      </c>
      <c r="U24" s="100">
        <f t="shared" si="8"/>
        <v>8.0659489152054037E-2</v>
      </c>
      <c r="V24" s="97">
        <f t="shared" si="8"/>
        <v>1.0295565852131574</v>
      </c>
      <c r="W24" s="97">
        <f t="shared" si="8"/>
        <v>0.91204026149226081</v>
      </c>
      <c r="X24" s="99">
        <f t="shared" si="8"/>
        <v>21.847246891651864</v>
      </c>
      <c r="Y24" s="100">
        <f t="shared" si="8"/>
        <v>1.7800083351645886</v>
      </c>
      <c r="Z24" s="97">
        <f t="shared" si="8"/>
        <v>11.103344892027774</v>
      </c>
      <c r="AA24" s="98">
        <f t="shared" si="8"/>
        <v>11.766400835508644</v>
      </c>
      <c r="AC24" s="74" t="s">
        <v>37</v>
      </c>
      <c r="AD24" s="99">
        <v>22.152821153445764</v>
      </c>
      <c r="AE24" s="100">
        <v>7.8972284883062471</v>
      </c>
      <c r="AF24" s="97">
        <v>18.178425771539594</v>
      </c>
      <c r="AG24" s="97">
        <v>18.159160626427546</v>
      </c>
      <c r="AH24" s="99">
        <v>11.528150134048257</v>
      </c>
      <c r="AI24" s="100">
        <v>0.15098830658666401</v>
      </c>
      <c r="AJ24" s="97">
        <v>1.0238285623157513</v>
      </c>
      <c r="AK24" s="97">
        <v>1.0857213009087425</v>
      </c>
      <c r="AL24" s="99">
        <v>21.387171561051005</v>
      </c>
      <c r="AM24" s="100">
        <v>2.6496127792869215</v>
      </c>
      <c r="AN24" s="97">
        <v>12.859649279936502</v>
      </c>
      <c r="AO24" s="98">
        <v>12.146926653578802</v>
      </c>
    </row>
    <row r="25" spans="1:41">
      <c r="A25" s="74" t="s">
        <v>38</v>
      </c>
      <c r="B25" s="99">
        <f t="shared" si="9"/>
        <v>26.165205353022611</v>
      </c>
      <c r="C25" s="100">
        <f t="shared" si="9"/>
        <v>15.358465852169061</v>
      </c>
      <c r="D25" s="97">
        <f t="shared" si="9"/>
        <v>26.663680918689121</v>
      </c>
      <c r="E25" s="97">
        <f t="shared" si="9"/>
        <v>26.968534869470332</v>
      </c>
      <c r="F25" s="99">
        <f t="shared" si="9"/>
        <v>8.728179551122194</v>
      </c>
      <c r="G25" s="100">
        <f t="shared" si="9"/>
        <v>0.13216026935504724</v>
      </c>
      <c r="H25" s="97">
        <f t="shared" si="9"/>
        <v>1.1078570627581743</v>
      </c>
      <c r="I25" s="97">
        <f t="shared" si="9"/>
        <v>1.3044936385770503</v>
      </c>
      <c r="J25" s="99">
        <f t="shared" si="9"/>
        <v>23.442367601246104</v>
      </c>
      <c r="K25" s="100">
        <f t="shared" si="9"/>
        <v>1.9997116968825346</v>
      </c>
      <c r="L25" s="97">
        <f t="shared" si="9"/>
        <v>13.05194916101577</v>
      </c>
      <c r="M25" s="98">
        <f t="shared" si="9"/>
        <v>13.865965837632004</v>
      </c>
      <c r="O25" s="74" t="s">
        <v>38</v>
      </c>
      <c r="P25" s="99">
        <f t="shared" si="10"/>
        <v>24.587336782458735</v>
      </c>
      <c r="Q25" s="100">
        <f t="shared" si="10"/>
        <v>15.898599051679332</v>
      </c>
      <c r="R25" s="97">
        <f t="shared" si="10"/>
        <v>25.624993418371663</v>
      </c>
      <c r="S25" s="97">
        <f t="shared" si="8"/>
        <v>24.466829882498825</v>
      </c>
      <c r="T25" s="99">
        <f t="shared" si="8"/>
        <v>9.8876404494382015</v>
      </c>
      <c r="U25" s="100">
        <f t="shared" si="8"/>
        <v>0.19700027982824453</v>
      </c>
      <c r="V25" s="97">
        <f t="shared" si="8"/>
        <v>1.1056680958389125</v>
      </c>
      <c r="W25" s="97">
        <f t="shared" si="8"/>
        <v>1.4574240446506936</v>
      </c>
      <c r="X25" s="99">
        <f t="shared" si="8"/>
        <v>23.134991119005328</v>
      </c>
      <c r="Y25" s="100">
        <f t="shared" si="8"/>
        <v>3.6827817289548554</v>
      </c>
      <c r="Z25" s="97">
        <f t="shared" si="8"/>
        <v>15.870806039994761</v>
      </c>
      <c r="AA25" s="98">
        <f t="shared" si="8"/>
        <v>15.294342808207503</v>
      </c>
      <c r="AC25" s="74" t="s">
        <v>38</v>
      </c>
      <c r="AD25" s="99">
        <v>24.672079950031229</v>
      </c>
      <c r="AE25" s="100">
        <v>17.148685375000053</v>
      </c>
      <c r="AF25" s="97">
        <v>26.976641465198959</v>
      </c>
      <c r="AG25" s="97">
        <v>26.641985970122189</v>
      </c>
      <c r="AH25" s="99">
        <v>8.5790884718498663</v>
      </c>
      <c r="AI25" s="100">
        <v>0.22254598647758944</v>
      </c>
      <c r="AJ25" s="97">
        <v>1.298062611590056</v>
      </c>
      <c r="AK25" s="97">
        <v>1.5201182437118341</v>
      </c>
      <c r="AL25" s="99">
        <v>23.512364760432767</v>
      </c>
      <c r="AM25" s="100">
        <v>5.682235476135217</v>
      </c>
      <c r="AN25" s="97">
        <v>19.015007631504844</v>
      </c>
      <c r="AO25" s="98">
        <v>17.795581697001474</v>
      </c>
    </row>
    <row r="26" spans="1:41">
      <c r="A26" s="74" t="s">
        <v>39</v>
      </c>
      <c r="B26" s="99">
        <f t="shared" si="9"/>
        <v>23.857868020304569</v>
      </c>
      <c r="C26" s="100">
        <f t="shared" si="9"/>
        <v>30.139296717496332</v>
      </c>
      <c r="D26" s="97">
        <f t="shared" si="9"/>
        <v>33.518154134169507</v>
      </c>
      <c r="E26" s="97">
        <f t="shared" si="9"/>
        <v>33.680619263912085</v>
      </c>
      <c r="F26" s="99">
        <f t="shared" si="9"/>
        <v>13.216957605985037</v>
      </c>
      <c r="G26" s="100">
        <f t="shared" si="9"/>
        <v>0.46990340148141496</v>
      </c>
      <c r="H26" s="97">
        <f t="shared" si="9"/>
        <v>2.1729931790382677</v>
      </c>
      <c r="I26" s="97">
        <f t="shared" si="9"/>
        <v>2.2398569076807275</v>
      </c>
      <c r="J26" s="99">
        <f t="shared" si="9"/>
        <v>22.196261682242991</v>
      </c>
      <c r="K26" s="100">
        <f t="shared" si="9"/>
        <v>4.1089422700917115</v>
      </c>
      <c r="L26" s="97">
        <f t="shared" si="9"/>
        <v>16.822862867974472</v>
      </c>
      <c r="M26" s="98">
        <f t="shared" si="9"/>
        <v>17.628791904382609</v>
      </c>
      <c r="O26" s="74" t="s">
        <v>39</v>
      </c>
      <c r="P26" s="99">
        <f t="shared" si="10"/>
        <v>21.286031042128602</v>
      </c>
      <c r="Q26" s="100">
        <f t="shared" si="10"/>
        <v>29.434007735721732</v>
      </c>
      <c r="R26" s="97">
        <f t="shared" si="10"/>
        <v>30.799945665171524</v>
      </c>
      <c r="S26" s="97">
        <f t="shared" si="8"/>
        <v>29.441606752763644</v>
      </c>
      <c r="T26" s="99">
        <f t="shared" si="8"/>
        <v>16.179775280898877</v>
      </c>
      <c r="U26" s="100">
        <f t="shared" si="8"/>
        <v>0.76658298221478693</v>
      </c>
      <c r="V26" s="97">
        <f t="shared" si="8"/>
        <v>3.9503440497122071</v>
      </c>
      <c r="W26" s="97">
        <f t="shared" si="8"/>
        <v>4.7608702949914683</v>
      </c>
      <c r="X26" s="99">
        <f t="shared" si="8"/>
        <v>20.78152753108348</v>
      </c>
      <c r="Y26" s="100">
        <f t="shared" si="8"/>
        <v>7.1307997000150953</v>
      </c>
      <c r="Z26" s="97">
        <f t="shared" si="8"/>
        <v>20.118736384454316</v>
      </c>
      <c r="AA26" s="98">
        <f t="shared" si="8"/>
        <v>19.602859166742647</v>
      </c>
      <c r="AC26" s="74" t="s">
        <v>39</v>
      </c>
      <c r="AD26" s="99">
        <v>18.904851134707474</v>
      </c>
      <c r="AE26" s="100">
        <v>28.376138374048232</v>
      </c>
      <c r="AF26" s="97">
        <v>26.057660514962212</v>
      </c>
      <c r="AG26" s="97">
        <v>25.450127865752471</v>
      </c>
      <c r="AH26" s="99">
        <v>16.621983914209114</v>
      </c>
      <c r="AI26" s="100">
        <v>0.98962570383598358</v>
      </c>
      <c r="AJ26" s="97">
        <v>2.8647301019001357</v>
      </c>
      <c r="AK26" s="97">
        <v>2.8524715194767976</v>
      </c>
      <c r="AL26" s="99">
        <v>18.740340030911902</v>
      </c>
      <c r="AM26" s="100">
        <v>9.8234094717590601</v>
      </c>
      <c r="AN26" s="97">
        <v>18.866701056814588</v>
      </c>
      <c r="AO26" s="98">
        <v>17.492598360330973</v>
      </c>
    </row>
    <row r="27" spans="1:41">
      <c r="A27" s="74" t="s">
        <v>40</v>
      </c>
      <c r="B27" s="99">
        <f t="shared" si="9"/>
        <v>6.2759575449930782</v>
      </c>
      <c r="C27" s="100">
        <f t="shared" si="9"/>
        <v>17.040364106629369</v>
      </c>
      <c r="D27" s="97">
        <f t="shared" si="9"/>
        <v>11.694256141291479</v>
      </c>
      <c r="E27" s="97">
        <f t="shared" si="9"/>
        <v>9.4012472628575487</v>
      </c>
      <c r="F27" s="99">
        <f t="shared" si="9"/>
        <v>14.214463840399002</v>
      </c>
      <c r="G27" s="100">
        <f t="shared" si="9"/>
        <v>1.1054685291599164</v>
      </c>
      <c r="H27" s="97">
        <f t="shared" si="9"/>
        <v>3.8724823182843671</v>
      </c>
      <c r="I27" s="97">
        <f t="shared" si="9"/>
        <v>3.3380504581051138</v>
      </c>
      <c r="J27" s="99">
        <f t="shared" si="9"/>
        <v>7.5155763239875393</v>
      </c>
      <c r="K27" s="100">
        <f t="shared" si="9"/>
        <v>3.0599306159312394</v>
      </c>
      <c r="L27" s="97">
        <f t="shared" si="9"/>
        <v>7.5281651653883435</v>
      </c>
      <c r="M27" s="98">
        <f t="shared" si="9"/>
        <v>6.3057310901255743</v>
      </c>
      <c r="O27" s="74" t="s">
        <v>40</v>
      </c>
      <c r="P27" s="99">
        <f t="shared" si="10"/>
        <v>5.0258684405025864</v>
      </c>
      <c r="Q27" s="100">
        <f t="shared" si="10"/>
        <v>15.357173481750142</v>
      </c>
      <c r="R27" s="97">
        <f t="shared" si="10"/>
        <v>9.0884521727454555</v>
      </c>
      <c r="S27" s="97">
        <f t="shared" si="8"/>
        <v>9.4209474057151326</v>
      </c>
      <c r="T27" s="99">
        <f t="shared" si="8"/>
        <v>13.707865168539326</v>
      </c>
      <c r="U27" s="100">
        <f t="shared" si="8"/>
        <v>1.3873514775527225</v>
      </c>
      <c r="V27" s="97">
        <f t="shared" si="8"/>
        <v>3.238625665725869</v>
      </c>
      <c r="W27" s="97">
        <f t="shared" si="8"/>
        <v>3.2383666841636889</v>
      </c>
      <c r="X27" s="99">
        <f t="shared" si="8"/>
        <v>5.8836589698046184</v>
      </c>
      <c r="Y27" s="100">
        <f t="shared" si="8"/>
        <v>4.4886755590934513</v>
      </c>
      <c r="Z27" s="97">
        <f t="shared" si="8"/>
        <v>6.7612958122061322</v>
      </c>
      <c r="AA27" s="98">
        <f t="shared" si="8"/>
        <v>6.9563187163070932</v>
      </c>
      <c r="AC27" s="74" t="s">
        <v>40</v>
      </c>
      <c r="AD27" s="99">
        <v>4.705392463043931</v>
      </c>
      <c r="AE27" s="100">
        <v>15.352327327888128</v>
      </c>
      <c r="AF27" s="97">
        <v>9.1855739129582528</v>
      </c>
      <c r="AG27" s="97">
        <v>9.6507828757543148</v>
      </c>
      <c r="AH27" s="99">
        <v>14.47721179624665</v>
      </c>
      <c r="AI27" s="100">
        <v>1.8342027201635209</v>
      </c>
      <c r="AJ27" s="97">
        <v>4.4017439046815801</v>
      </c>
      <c r="AK27" s="97">
        <v>5.5165836234097076</v>
      </c>
      <c r="AL27" s="99">
        <v>5.4095826893353944</v>
      </c>
      <c r="AM27" s="100">
        <v>6.1946041765477711</v>
      </c>
      <c r="AN27" s="97">
        <v>7.7023491961361978</v>
      </c>
      <c r="AO27" s="98">
        <v>8.1949676342217312</v>
      </c>
    </row>
    <row r="28" spans="1:41">
      <c r="A28" s="74" t="s">
        <v>41</v>
      </c>
      <c r="B28" s="99">
        <f t="shared" si="9"/>
        <v>2.7688047992616522</v>
      </c>
      <c r="C28" s="100">
        <f t="shared" si="9"/>
        <v>20.109060297477146</v>
      </c>
      <c r="D28" s="97">
        <f t="shared" si="9"/>
        <v>5.7494559430615748</v>
      </c>
      <c r="E28" s="97">
        <f t="shared" si="9"/>
        <v>5.7115079549318377</v>
      </c>
      <c r="F28" s="99">
        <f t="shared" si="9"/>
        <v>25.187032418952619</v>
      </c>
      <c r="G28" s="100">
        <f t="shared" si="9"/>
        <v>6.4116999992410966</v>
      </c>
      <c r="H28" s="97">
        <f t="shared" si="9"/>
        <v>11.007597597168157</v>
      </c>
      <c r="I28" s="97">
        <f t="shared" si="9"/>
        <v>11.08575135867175</v>
      </c>
      <c r="J28" s="99">
        <f t="shared" si="9"/>
        <v>6.2694704049844239</v>
      </c>
      <c r="K28" s="100">
        <f t="shared" si="9"/>
        <v>8.0917217641531245</v>
      </c>
      <c r="L28" s="97">
        <f t="shared" si="9"/>
        <v>8.5500862081249043</v>
      </c>
      <c r="M28" s="98">
        <f t="shared" si="9"/>
        <v>8.4552845315779059</v>
      </c>
      <c r="O28" s="74" t="s">
        <v>41</v>
      </c>
      <c r="P28" s="99">
        <f t="shared" si="10"/>
        <v>2.3158413402315841</v>
      </c>
      <c r="Q28" s="100">
        <f t="shared" si="10"/>
        <v>19.636710131019449</v>
      </c>
      <c r="R28" s="97">
        <f t="shared" si="10"/>
        <v>5.9743653878080591</v>
      </c>
      <c r="S28" s="97">
        <f t="shared" si="8"/>
        <v>6.4222389065071397</v>
      </c>
      <c r="T28" s="99">
        <f t="shared" si="8"/>
        <v>26.741573033707866</v>
      </c>
      <c r="U28" s="100">
        <f t="shared" si="8"/>
        <v>8.7072577761577321</v>
      </c>
      <c r="V28" s="97">
        <f t="shared" si="8"/>
        <v>15.988906963181666</v>
      </c>
      <c r="W28" s="97">
        <f t="shared" si="8"/>
        <v>14.879079492576018</v>
      </c>
      <c r="X28" s="99">
        <f t="shared" si="8"/>
        <v>4.7291296625222028</v>
      </c>
      <c r="Y28" s="100">
        <f t="shared" si="8"/>
        <v>11.133614660017816</v>
      </c>
      <c r="Z28" s="97">
        <f t="shared" si="8"/>
        <v>9.958313304391659</v>
      </c>
      <c r="AA28" s="98">
        <f t="shared" si="8"/>
        <v>9.7934802810872625</v>
      </c>
      <c r="AC28" s="74" t="s">
        <v>41</v>
      </c>
      <c r="AD28" s="99">
        <v>2.4359775140537163</v>
      </c>
      <c r="AE28" s="100">
        <v>22.164151819195965</v>
      </c>
      <c r="AF28" s="97">
        <v>6.8902164743302938</v>
      </c>
      <c r="AG28" s="97">
        <v>6.680587157270728</v>
      </c>
      <c r="AH28" s="99">
        <v>24.932975871313673</v>
      </c>
      <c r="AI28" s="100">
        <v>10.626847291099009</v>
      </c>
      <c r="AJ28" s="97">
        <v>18.171461547037033</v>
      </c>
      <c r="AK28" s="97">
        <v>17.960992256768559</v>
      </c>
      <c r="AL28" s="99">
        <v>4.0571870170015458</v>
      </c>
      <c r="AM28" s="100">
        <v>14.34831612844909</v>
      </c>
      <c r="AN28" s="97">
        <v>10.387962318019502</v>
      </c>
      <c r="AO28" s="98">
        <v>10.652864416330621</v>
      </c>
    </row>
    <row r="29" spans="1:41" ht="15.75" thickBot="1">
      <c r="A29" s="74" t="s">
        <v>42</v>
      </c>
      <c r="B29" s="99">
        <f t="shared" si="9"/>
        <v>0.32302722658052607</v>
      </c>
      <c r="C29" s="100">
        <f t="shared" si="9"/>
        <v>8.6012540097972838</v>
      </c>
      <c r="D29" s="97">
        <f t="shared" si="9"/>
        <v>1.2150003854299218</v>
      </c>
      <c r="E29" s="97">
        <f t="shared" si="9"/>
        <v>1.74958417794451</v>
      </c>
      <c r="F29" s="99">
        <f t="shared" si="9"/>
        <v>23.441396508728179</v>
      </c>
      <c r="G29" s="100">
        <f t="shared" si="9"/>
        <v>91.798098314239439</v>
      </c>
      <c r="H29" s="97">
        <f t="shared" si="9"/>
        <v>80.315860614095016</v>
      </c>
      <c r="I29" s="97">
        <f t="shared" si="9"/>
        <v>80.256980942170713</v>
      </c>
      <c r="J29" s="99">
        <f t="shared" si="9"/>
        <v>3.9330218068535827</v>
      </c>
      <c r="K29" s="100">
        <f t="shared" si="9"/>
        <v>81.593759218226893</v>
      </c>
      <c r="L29" s="97">
        <f t="shared" si="9"/>
        <v>43.346285109554493</v>
      </c>
      <c r="M29" s="98">
        <f t="shared" si="9"/>
        <v>41.830901705401992</v>
      </c>
      <c r="O29" s="74" t="s">
        <v>42</v>
      </c>
      <c r="P29" s="99">
        <f t="shared" si="10"/>
        <v>0.2463661000246366</v>
      </c>
      <c r="Q29" s="100">
        <f t="shared" si="10"/>
        <v>9.004163267776466</v>
      </c>
      <c r="R29" s="97">
        <f t="shared" si="10"/>
        <v>1.1851421896164536</v>
      </c>
      <c r="S29" s="97">
        <f t="shared" si="8"/>
        <v>1.0007920881134893</v>
      </c>
      <c r="T29" s="99">
        <f t="shared" si="8"/>
        <v>19.101123595505619</v>
      </c>
      <c r="U29" s="100">
        <f t="shared" si="8"/>
        <v>88.834939533943214</v>
      </c>
      <c r="V29" s="97">
        <f t="shared" si="8"/>
        <v>74.104426334640593</v>
      </c>
      <c r="W29" s="97">
        <f t="shared" si="8"/>
        <v>73.793815821122806</v>
      </c>
      <c r="X29" s="99">
        <f t="shared" si="8"/>
        <v>2.1092362344582591</v>
      </c>
      <c r="Y29" s="100">
        <f t="shared" si="8"/>
        <v>71.112372359646798</v>
      </c>
      <c r="Z29" s="97">
        <f t="shared" si="8"/>
        <v>30.19362230444375</v>
      </c>
      <c r="AA29" s="98">
        <f t="shared" si="8"/>
        <v>30.019058530757672</v>
      </c>
      <c r="AC29" s="74" t="s">
        <v>42</v>
      </c>
      <c r="AD29" s="99">
        <v>0.16656256506350198</v>
      </c>
      <c r="AE29" s="100">
        <v>5.6616301349636302</v>
      </c>
      <c r="AF29" s="97">
        <v>0.73864872566223616</v>
      </c>
      <c r="AG29" s="97">
        <v>0.75515537169280378</v>
      </c>
      <c r="AH29" s="99">
        <v>16.353887399463808</v>
      </c>
      <c r="AI29" s="100">
        <v>86.143501040283837</v>
      </c>
      <c r="AJ29" s="97">
        <v>71.732377356889572</v>
      </c>
      <c r="AK29" s="97">
        <v>70.356846095265212</v>
      </c>
      <c r="AL29" s="99">
        <v>1.3330757341576507</v>
      </c>
      <c r="AM29" s="100">
        <v>60.183297440181278</v>
      </c>
      <c r="AN29" s="97">
        <v>22.75022791284287</v>
      </c>
      <c r="AO29" s="98">
        <v>25.264666405624933</v>
      </c>
    </row>
    <row r="30" spans="1:41" ht="15.75" thickBot="1">
      <c r="A30" s="81" t="s">
        <v>3</v>
      </c>
      <c r="B30" s="101">
        <f t="shared" si="9"/>
        <v>100</v>
      </c>
      <c r="C30" s="102">
        <f t="shared" si="9"/>
        <v>100.00000000000001</v>
      </c>
      <c r="D30" s="103">
        <f t="shared" si="9"/>
        <v>100</v>
      </c>
      <c r="E30" s="103">
        <f t="shared" si="9"/>
        <v>100</v>
      </c>
      <c r="F30" s="101">
        <f t="shared" si="9"/>
        <v>100</v>
      </c>
      <c r="G30" s="102">
        <f t="shared" si="9"/>
        <v>100.00000000000001</v>
      </c>
      <c r="H30" s="103">
        <f t="shared" si="9"/>
        <v>100</v>
      </c>
      <c r="I30" s="103">
        <f t="shared" si="9"/>
        <v>100</v>
      </c>
      <c r="J30" s="101">
        <f t="shared" si="9"/>
        <v>100</v>
      </c>
      <c r="K30" s="102">
        <f t="shared" si="9"/>
        <v>100</v>
      </c>
      <c r="L30" s="103">
        <f t="shared" si="9"/>
        <v>100</v>
      </c>
      <c r="M30" s="104">
        <f t="shared" si="9"/>
        <v>100</v>
      </c>
      <c r="O30" s="81" t="s">
        <v>3</v>
      </c>
      <c r="P30" s="101">
        <f t="shared" si="10"/>
        <v>100</v>
      </c>
      <c r="Q30" s="102">
        <f t="shared" si="10"/>
        <v>100</v>
      </c>
      <c r="R30" s="103">
        <f t="shared" si="10"/>
        <v>100</v>
      </c>
      <c r="S30" s="103">
        <f t="shared" si="8"/>
        <v>100</v>
      </c>
      <c r="T30" s="101">
        <f t="shared" si="8"/>
        <v>100</v>
      </c>
      <c r="U30" s="102">
        <f t="shared" si="8"/>
        <v>100</v>
      </c>
      <c r="V30" s="103">
        <f t="shared" si="8"/>
        <v>100</v>
      </c>
      <c r="W30" s="103">
        <f t="shared" si="8"/>
        <v>100</v>
      </c>
      <c r="X30" s="101">
        <f t="shared" si="8"/>
        <v>100</v>
      </c>
      <c r="Y30" s="102">
        <f t="shared" si="8"/>
        <v>100</v>
      </c>
      <c r="Z30" s="103">
        <f t="shared" si="8"/>
        <v>100</v>
      </c>
      <c r="AA30" s="104">
        <f t="shared" si="8"/>
        <v>100</v>
      </c>
      <c r="AC30" s="81" t="s">
        <v>3</v>
      </c>
      <c r="AD30" s="101">
        <v>100</v>
      </c>
      <c r="AE30" s="102">
        <v>100</v>
      </c>
      <c r="AF30" s="103">
        <v>99.999999999999986</v>
      </c>
      <c r="AG30" s="103">
        <v>100</v>
      </c>
      <c r="AH30" s="101">
        <v>100</v>
      </c>
      <c r="AI30" s="102">
        <v>100</v>
      </c>
      <c r="AJ30" s="103">
        <v>100</v>
      </c>
      <c r="AK30" s="103">
        <v>100</v>
      </c>
      <c r="AL30" s="101">
        <v>100</v>
      </c>
      <c r="AM30" s="102">
        <v>100</v>
      </c>
      <c r="AN30" s="103">
        <v>100.00000000000001</v>
      </c>
      <c r="AO30" s="104">
        <v>100</v>
      </c>
    </row>
    <row r="31" spans="1:41" ht="15.75" thickBot="1">
      <c r="A31" s="250" t="s">
        <v>46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2"/>
      <c r="O31" s="323" t="s">
        <v>46</v>
      </c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5"/>
      <c r="AC31" s="323" t="s">
        <v>46</v>
      </c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5"/>
    </row>
    <row r="32" spans="1:41">
      <c r="A32" s="74" t="s">
        <v>33</v>
      </c>
      <c r="B32" s="95">
        <f>IF(B7=0,"",B7*100/$J7)</f>
        <v>100</v>
      </c>
      <c r="C32" s="96">
        <f>IF(C7=0,"",C7*100/$K7)</f>
        <v>100</v>
      </c>
      <c r="D32" s="97">
        <f>IF(D7=0,"",D7*100/$L7)</f>
        <v>100.00000000000001</v>
      </c>
      <c r="E32" s="97">
        <f>IF(E7=0,"",E7*100/$M7)</f>
        <v>99.999999999999986</v>
      </c>
      <c r="F32" s="95" t="str">
        <f t="shared" ref="F32:F42" si="11">IF(F7=0,"",F7*100/$J7)</f>
        <v/>
      </c>
      <c r="G32" s="96" t="str">
        <f t="shared" ref="G32:G42" si="12">IF(G7=0,"",G7*100/$K7)</f>
        <v/>
      </c>
      <c r="H32" s="97" t="str">
        <f t="shared" ref="H32:H42" si="13">IF(H7=0,"",H7*100/$L7)</f>
        <v/>
      </c>
      <c r="I32" s="97" t="str">
        <f t="shared" ref="I32:I42" si="14">IF(I7=0,"",I7*100/$M7)</f>
        <v/>
      </c>
      <c r="J32" s="75">
        <f t="shared" ref="J32:J42" si="15">IF(J7=0,"",J7*100/$J7)</f>
        <v>100</v>
      </c>
      <c r="K32" s="76">
        <f t="shared" ref="K32:K42" si="16">IF(K7=0,"",K7*100/$K7)</f>
        <v>100</v>
      </c>
      <c r="L32" s="77">
        <f t="shared" ref="L32:L42" si="17">IF(L7=0,"",L7*100/$L7)</f>
        <v>100.00000000000001</v>
      </c>
      <c r="M32" s="78">
        <f t="shared" ref="M32:M42" si="18">IF(M7=0,"",M7*100/$M7)</f>
        <v>99.999999999999986</v>
      </c>
      <c r="O32" s="74" t="s">
        <v>33</v>
      </c>
      <c r="P32" s="95">
        <f t="shared" ref="P32:P42" si="19">P7*100/$X7</f>
        <v>98.275862068965523</v>
      </c>
      <c r="Q32" s="96">
        <f t="shared" ref="Q32:Q42" si="20">Q7*100/$Y7</f>
        <v>99.412286082403142</v>
      </c>
      <c r="R32" s="97">
        <f t="shared" ref="R32:R42" si="21">R7*100/$Z7</f>
        <v>99.247538765177538</v>
      </c>
      <c r="S32" s="97">
        <f>S7*100/$AA7</f>
        <v>99.320668345141044</v>
      </c>
      <c r="T32" s="95">
        <f t="shared" ref="T32:T42" si="22">T7*100/$X7</f>
        <v>1.7241379310344827</v>
      </c>
      <c r="U32" s="96">
        <f t="shared" ref="U32:U42" si="23">U7*100/$Y7</f>
        <v>0.58771391759686942</v>
      </c>
      <c r="V32" s="97">
        <f t="shared" ref="V32:V42" si="24">V7*100/$Z7</f>
        <v>0.7524612348224653</v>
      </c>
      <c r="W32" s="97">
        <f>W7*100/$AA7</f>
        <v>0.67933165485896818</v>
      </c>
      <c r="X32" s="75">
        <f>X7*100/$X7</f>
        <v>100</v>
      </c>
      <c r="Y32" s="76">
        <f>Y7*100/$Y7</f>
        <v>100</v>
      </c>
      <c r="Z32" s="77">
        <f>Z7*100/$Z7</f>
        <v>100</v>
      </c>
      <c r="AA32" s="78">
        <f>AA7*100/$AA7</f>
        <v>100.00000000000001</v>
      </c>
      <c r="AC32" s="74" t="s">
        <v>33</v>
      </c>
      <c r="AD32" s="95">
        <v>98.4375</v>
      </c>
      <c r="AE32" s="96">
        <v>97.303370786516851</v>
      </c>
      <c r="AF32" s="97">
        <v>97.661506859501927</v>
      </c>
      <c r="AG32" s="97">
        <v>95.988367156227014</v>
      </c>
      <c r="AH32" s="95">
        <v>1.5625</v>
      </c>
      <c r="AI32" s="96">
        <v>2.696629213483146</v>
      </c>
      <c r="AJ32" s="97">
        <v>2.3384931404980716</v>
      </c>
      <c r="AK32" s="97">
        <v>4.0116328437729765</v>
      </c>
      <c r="AL32" s="75">
        <v>100</v>
      </c>
      <c r="AM32" s="76">
        <v>100</v>
      </c>
      <c r="AN32" s="77">
        <v>99.999999999999986</v>
      </c>
      <c r="AO32" s="78">
        <v>100</v>
      </c>
    </row>
    <row r="33" spans="1:41">
      <c r="A33" s="74" t="s">
        <v>34</v>
      </c>
      <c r="B33" s="99">
        <f t="shared" ref="B33:B42" si="25">IF(B8=0,"",B8*100/$J8)</f>
        <v>96</v>
      </c>
      <c r="C33" s="100">
        <f t="shared" ref="C33:C42" si="26">IF(C8=0,"",C8*100/$K8)</f>
        <v>95.124329595319367</v>
      </c>
      <c r="D33" s="97">
        <f t="shared" ref="D33:D42" si="27">IF(D8=0,"",D8*100/$L8)</f>
        <v>95.49875411944376</v>
      </c>
      <c r="E33" s="97">
        <f t="shared" ref="E33:E42" si="28">IF(E8=0,"",E8*100/$M8)</f>
        <v>98.239436619718305</v>
      </c>
      <c r="F33" s="99">
        <f t="shared" si="11"/>
        <v>4</v>
      </c>
      <c r="G33" s="100">
        <f t="shared" si="12"/>
        <v>4.8756704046806441</v>
      </c>
      <c r="H33" s="97">
        <f t="shared" si="13"/>
        <v>4.5012458805562252</v>
      </c>
      <c r="I33" s="97">
        <f t="shared" si="14"/>
        <v>1.76056338028169</v>
      </c>
      <c r="J33" s="79">
        <f t="shared" si="15"/>
        <v>100</v>
      </c>
      <c r="K33" s="80">
        <f t="shared" si="16"/>
        <v>100</v>
      </c>
      <c r="L33" s="77">
        <f t="shared" si="17"/>
        <v>100.00000000000001</v>
      </c>
      <c r="M33" s="78">
        <f t="shared" si="18"/>
        <v>100</v>
      </c>
      <c r="O33" s="74" t="s">
        <v>34</v>
      </c>
      <c r="P33" s="99">
        <f t="shared" si="19"/>
        <v>96.226415094339629</v>
      </c>
      <c r="Q33" s="100">
        <f t="shared" si="20"/>
        <v>96.147693469076984</v>
      </c>
      <c r="R33" s="97">
        <f t="shared" si="21"/>
        <v>98.468286893311173</v>
      </c>
      <c r="S33" s="97">
        <f t="shared" ref="S33:S42" si="29">S8*100/$AA8</f>
        <v>97.622628124498817</v>
      </c>
      <c r="T33" s="99">
        <f t="shared" si="22"/>
        <v>3.7735849056603774</v>
      </c>
      <c r="U33" s="100">
        <f t="shared" si="23"/>
        <v>3.8523065309229962</v>
      </c>
      <c r="V33" s="97">
        <f t="shared" si="24"/>
        <v>1.5317131066888412</v>
      </c>
      <c r="W33" s="97">
        <f t="shared" ref="W33:W42" si="30">W8*100/$AA8</f>
        <v>2.3773718755011712</v>
      </c>
      <c r="X33" s="79">
        <f t="shared" ref="X33:X42" si="31">X8*100/$X8</f>
        <v>100</v>
      </c>
      <c r="Y33" s="80">
        <f t="shared" ref="Y33:Y42" si="32">Y8*100/$Y8</f>
        <v>100</v>
      </c>
      <c r="Z33" s="77">
        <f t="shared" ref="Z33:Z42" si="33">Z8*100/$Z8</f>
        <v>100</v>
      </c>
      <c r="AA33" s="78">
        <f t="shared" ref="AA33:AA42" si="34">AA8*100/$AA8</f>
        <v>100</v>
      </c>
      <c r="AC33" s="74" t="s">
        <v>34</v>
      </c>
      <c r="AD33" s="99">
        <v>97.247706422018354</v>
      </c>
      <c r="AE33" s="100">
        <v>97.783762626720829</v>
      </c>
      <c r="AF33" s="97">
        <v>96.568499050046157</v>
      </c>
      <c r="AG33" s="97">
        <v>97.297112819159608</v>
      </c>
      <c r="AH33" s="99">
        <v>2.7522935779816513</v>
      </c>
      <c r="AI33" s="100">
        <v>2.2162373732791765</v>
      </c>
      <c r="AJ33" s="97">
        <v>3.431500949953846</v>
      </c>
      <c r="AK33" s="97">
        <v>2.7028871808403787</v>
      </c>
      <c r="AL33" s="79">
        <v>100</v>
      </c>
      <c r="AM33" s="80">
        <v>100</v>
      </c>
      <c r="AN33" s="77">
        <v>100</v>
      </c>
      <c r="AO33" s="78">
        <v>99.999999999999986</v>
      </c>
    </row>
    <row r="34" spans="1:41">
      <c r="A34" s="74" t="s">
        <v>35</v>
      </c>
      <c r="B34" s="99">
        <f t="shared" si="25"/>
        <v>89.041095890410958</v>
      </c>
      <c r="C34" s="100">
        <f t="shared" si="26"/>
        <v>89.549878242721917</v>
      </c>
      <c r="D34" s="97">
        <f t="shared" si="27"/>
        <v>84.408493536297414</v>
      </c>
      <c r="E34" s="97">
        <f t="shared" si="28"/>
        <v>90.07348729423282</v>
      </c>
      <c r="F34" s="99">
        <f t="shared" si="11"/>
        <v>10.95890410958904</v>
      </c>
      <c r="G34" s="100">
        <f t="shared" si="12"/>
        <v>10.45012175727808</v>
      </c>
      <c r="H34" s="97">
        <f t="shared" si="13"/>
        <v>15.591506463702586</v>
      </c>
      <c r="I34" s="97">
        <f t="shared" si="14"/>
        <v>9.9265127057671663</v>
      </c>
      <c r="J34" s="79">
        <f t="shared" si="15"/>
        <v>100</v>
      </c>
      <c r="K34" s="80">
        <f t="shared" si="16"/>
        <v>100</v>
      </c>
      <c r="L34" s="77">
        <f t="shared" si="17"/>
        <v>100</v>
      </c>
      <c r="M34" s="78">
        <f t="shared" si="18"/>
        <v>100</v>
      </c>
      <c r="O34" s="74" t="s">
        <v>35</v>
      </c>
      <c r="P34" s="99">
        <f t="shared" si="19"/>
        <v>97.076023391812868</v>
      </c>
      <c r="Q34" s="100">
        <f t="shared" si="20"/>
        <v>96.916579570855163</v>
      </c>
      <c r="R34" s="97">
        <f t="shared" si="21"/>
        <v>98.095629968660418</v>
      </c>
      <c r="S34" s="97">
        <f t="shared" si="29"/>
        <v>98.10590679053773</v>
      </c>
      <c r="T34" s="99">
        <f t="shared" si="22"/>
        <v>2.9239766081871346</v>
      </c>
      <c r="U34" s="100">
        <f t="shared" si="23"/>
        <v>3.0834204291448288</v>
      </c>
      <c r="V34" s="97">
        <f t="shared" si="24"/>
        <v>1.9043700313395877</v>
      </c>
      <c r="W34" s="97">
        <f t="shared" si="30"/>
        <v>1.8940932094622689</v>
      </c>
      <c r="X34" s="79">
        <f t="shared" si="31"/>
        <v>100</v>
      </c>
      <c r="Y34" s="80">
        <f t="shared" si="32"/>
        <v>100</v>
      </c>
      <c r="Z34" s="77">
        <f t="shared" si="33"/>
        <v>100</v>
      </c>
      <c r="AA34" s="78">
        <f t="shared" si="34"/>
        <v>100</v>
      </c>
      <c r="AC34" s="74" t="s">
        <v>35</v>
      </c>
      <c r="AD34" s="99">
        <v>97.864768683274022</v>
      </c>
      <c r="AE34" s="100">
        <v>97.775243581854482</v>
      </c>
      <c r="AF34" s="97">
        <v>98.500656039229582</v>
      </c>
      <c r="AG34" s="97">
        <v>98.453333114036241</v>
      </c>
      <c r="AH34" s="99">
        <v>2.1352313167259784</v>
      </c>
      <c r="AI34" s="100">
        <v>2.2247564181455397</v>
      </c>
      <c r="AJ34" s="97">
        <v>1.4993439607704295</v>
      </c>
      <c r="AK34" s="97">
        <v>1.5466668859637673</v>
      </c>
      <c r="AL34" s="79">
        <v>100</v>
      </c>
      <c r="AM34" s="80">
        <v>100</v>
      </c>
      <c r="AN34" s="77">
        <v>100</v>
      </c>
      <c r="AO34" s="78">
        <v>100</v>
      </c>
    </row>
    <row r="35" spans="1:41">
      <c r="A35" s="74" t="s">
        <v>36</v>
      </c>
      <c r="B35" s="99">
        <f t="shared" si="25"/>
        <v>95.014662756598241</v>
      </c>
      <c r="C35" s="100">
        <f t="shared" si="26"/>
        <v>95.483982116781291</v>
      </c>
      <c r="D35" s="97">
        <f t="shared" si="27"/>
        <v>95.153743952228027</v>
      </c>
      <c r="E35" s="97">
        <f t="shared" si="28"/>
        <v>94.814586104919371</v>
      </c>
      <c r="F35" s="99">
        <f t="shared" si="11"/>
        <v>4.9853372434017595</v>
      </c>
      <c r="G35" s="100">
        <f t="shared" si="12"/>
        <v>4.5160178832187183</v>
      </c>
      <c r="H35" s="97">
        <f t="shared" si="13"/>
        <v>4.8462560477719743</v>
      </c>
      <c r="I35" s="97">
        <f t="shared" si="14"/>
        <v>5.185413895080635</v>
      </c>
      <c r="J35" s="79">
        <f t="shared" si="15"/>
        <v>100</v>
      </c>
      <c r="K35" s="80">
        <f t="shared" si="16"/>
        <v>100</v>
      </c>
      <c r="L35" s="77">
        <f t="shared" si="17"/>
        <v>100</v>
      </c>
      <c r="M35" s="78">
        <f t="shared" si="18"/>
        <v>100.00000000000001</v>
      </c>
      <c r="O35" s="74" t="s">
        <v>36</v>
      </c>
      <c r="P35" s="99">
        <f t="shared" si="19"/>
        <v>96.797671033478892</v>
      </c>
      <c r="Q35" s="100">
        <f t="shared" si="20"/>
        <v>96.963894146461755</v>
      </c>
      <c r="R35" s="97">
        <f t="shared" si="21"/>
        <v>95.586662961026121</v>
      </c>
      <c r="S35" s="97">
        <f t="shared" si="29"/>
        <v>93.026433319196329</v>
      </c>
      <c r="T35" s="99">
        <f t="shared" si="22"/>
        <v>3.2023289665211063</v>
      </c>
      <c r="U35" s="100">
        <f t="shared" si="23"/>
        <v>3.036105853538225</v>
      </c>
      <c r="V35" s="97">
        <f t="shared" si="24"/>
        <v>4.4133370389739062</v>
      </c>
      <c r="W35" s="97">
        <f t="shared" si="30"/>
        <v>6.9735666808036854</v>
      </c>
      <c r="X35" s="79">
        <f t="shared" si="31"/>
        <v>100</v>
      </c>
      <c r="Y35" s="80">
        <f t="shared" si="32"/>
        <v>100</v>
      </c>
      <c r="Z35" s="77">
        <f t="shared" si="33"/>
        <v>100</v>
      </c>
      <c r="AA35" s="78">
        <f t="shared" si="34"/>
        <v>100</v>
      </c>
      <c r="AC35" s="74" t="s">
        <v>36</v>
      </c>
      <c r="AD35" s="99">
        <v>97.928653624856153</v>
      </c>
      <c r="AE35" s="100">
        <v>98.093978122614601</v>
      </c>
      <c r="AF35" s="97">
        <v>98.139354976988386</v>
      </c>
      <c r="AG35" s="97">
        <v>96.733593857178946</v>
      </c>
      <c r="AH35" s="99">
        <v>2.0713463751438437</v>
      </c>
      <c r="AI35" s="100">
        <v>1.9060218773854078</v>
      </c>
      <c r="AJ35" s="97">
        <v>1.8606450230116156</v>
      </c>
      <c r="AK35" s="97">
        <v>3.26640614282105</v>
      </c>
      <c r="AL35" s="79">
        <v>100</v>
      </c>
      <c r="AM35" s="80">
        <v>100.00000000000001</v>
      </c>
      <c r="AN35" s="77">
        <v>100</v>
      </c>
      <c r="AO35" s="78">
        <v>100</v>
      </c>
    </row>
    <row r="36" spans="1:41">
      <c r="A36" s="74" t="s">
        <v>37</v>
      </c>
      <c r="B36" s="99">
        <f t="shared" si="25"/>
        <v>92.914979757085021</v>
      </c>
      <c r="C36" s="100">
        <f t="shared" si="26"/>
        <v>93.198924578308436</v>
      </c>
      <c r="D36" s="97">
        <f t="shared" si="27"/>
        <v>91.68926813214091</v>
      </c>
      <c r="E36" s="97">
        <f t="shared" si="28"/>
        <v>91.369998354864322</v>
      </c>
      <c r="F36" s="99">
        <f t="shared" si="11"/>
        <v>7.0850202429149798</v>
      </c>
      <c r="G36" s="100">
        <f t="shared" si="12"/>
        <v>6.8010754216915741</v>
      </c>
      <c r="H36" s="97">
        <f t="shared" si="13"/>
        <v>8.3107318678590971</v>
      </c>
      <c r="I36" s="97">
        <f t="shared" si="14"/>
        <v>8.6300016451356729</v>
      </c>
      <c r="J36" s="79">
        <f t="shared" si="15"/>
        <v>100</v>
      </c>
      <c r="K36" s="80">
        <f t="shared" si="16"/>
        <v>100</v>
      </c>
      <c r="L36" s="77">
        <f t="shared" si="17"/>
        <v>100</v>
      </c>
      <c r="M36" s="78">
        <f t="shared" si="18"/>
        <v>99.999999999999986</v>
      </c>
      <c r="O36" s="74" t="s">
        <v>37</v>
      </c>
      <c r="P36" s="99">
        <f t="shared" si="19"/>
        <v>96.544715447154474</v>
      </c>
      <c r="Q36" s="100">
        <f t="shared" si="20"/>
        <v>96.474570086128381</v>
      </c>
      <c r="R36" s="97">
        <f t="shared" si="21"/>
        <v>96.311252153698916</v>
      </c>
      <c r="S36" s="97">
        <f t="shared" si="29"/>
        <v>96.910045562645806</v>
      </c>
      <c r="T36" s="99">
        <f t="shared" si="22"/>
        <v>3.4552845528455283</v>
      </c>
      <c r="U36" s="100">
        <f t="shared" si="23"/>
        <v>3.5254299138716361</v>
      </c>
      <c r="V36" s="97">
        <f t="shared" si="24"/>
        <v>3.6887478463010974</v>
      </c>
      <c r="W36" s="97">
        <f t="shared" si="30"/>
        <v>3.0899544373541743</v>
      </c>
      <c r="X36" s="79">
        <f t="shared" si="31"/>
        <v>100</v>
      </c>
      <c r="Y36" s="80">
        <f t="shared" si="32"/>
        <v>100.00000000000001</v>
      </c>
      <c r="Z36" s="77">
        <f t="shared" si="33"/>
        <v>100</v>
      </c>
      <c r="AA36" s="78">
        <f t="shared" si="34"/>
        <v>100</v>
      </c>
      <c r="AC36" s="74" t="s">
        <v>37</v>
      </c>
      <c r="AD36" s="99">
        <v>96.115627822944901</v>
      </c>
      <c r="AE36" s="100">
        <v>96.13960300096528</v>
      </c>
      <c r="AF36" s="97">
        <v>97.531521595398601</v>
      </c>
      <c r="AG36" s="97">
        <v>96.852492257773079</v>
      </c>
      <c r="AH36" s="99">
        <v>3.8843721770551038</v>
      </c>
      <c r="AI36" s="100">
        <v>3.8603969990347058</v>
      </c>
      <c r="AJ36" s="97">
        <v>2.4684784046013846</v>
      </c>
      <c r="AK36" s="97">
        <v>3.1475077422269266</v>
      </c>
      <c r="AL36" s="79">
        <v>100</v>
      </c>
      <c r="AM36" s="80">
        <v>100</v>
      </c>
      <c r="AN36" s="77">
        <v>99.999999999999986</v>
      </c>
      <c r="AO36" s="78">
        <v>100</v>
      </c>
    </row>
    <row r="37" spans="1:41">
      <c r="A37" s="74" t="s">
        <v>38</v>
      </c>
      <c r="B37" s="99">
        <f t="shared" si="25"/>
        <v>94.186046511627907</v>
      </c>
      <c r="C37" s="100">
        <f t="shared" si="26"/>
        <v>94.201643092023232</v>
      </c>
      <c r="D37" s="97">
        <f t="shared" si="27"/>
        <v>95.479027626729902</v>
      </c>
      <c r="E37" s="97">
        <f t="shared" si="28"/>
        <v>95.196882048243722</v>
      </c>
      <c r="F37" s="99">
        <f t="shared" si="11"/>
        <v>5.8139534883720927</v>
      </c>
      <c r="G37" s="100">
        <f t="shared" si="12"/>
        <v>5.7983569079767712</v>
      </c>
      <c r="H37" s="97">
        <f t="shared" si="13"/>
        <v>4.5209723732700864</v>
      </c>
      <c r="I37" s="97">
        <f t="shared" si="14"/>
        <v>4.8031179517562856</v>
      </c>
      <c r="J37" s="79">
        <f t="shared" si="15"/>
        <v>100</v>
      </c>
      <c r="K37" s="80">
        <f t="shared" si="16"/>
        <v>100</v>
      </c>
      <c r="L37" s="77">
        <f t="shared" si="17"/>
        <v>100</v>
      </c>
      <c r="M37" s="78">
        <f t="shared" si="18"/>
        <v>100.00000000000001</v>
      </c>
      <c r="O37" s="74" t="s">
        <v>38</v>
      </c>
      <c r="P37" s="99">
        <f t="shared" si="19"/>
        <v>95.777351247600762</v>
      </c>
      <c r="Q37" s="100">
        <f t="shared" si="20"/>
        <v>95.838312008946488</v>
      </c>
      <c r="R37" s="97">
        <f t="shared" si="21"/>
        <v>97.228541547802934</v>
      </c>
      <c r="S37" s="97">
        <f t="shared" si="29"/>
        <v>96.201284103077526</v>
      </c>
      <c r="T37" s="99">
        <f t="shared" si="22"/>
        <v>4.2226487523992322</v>
      </c>
      <c r="U37" s="100">
        <f t="shared" si="23"/>
        <v>4.1616879910535163</v>
      </c>
      <c r="V37" s="97">
        <f t="shared" si="24"/>
        <v>2.7714584521970802</v>
      </c>
      <c r="W37" s="97">
        <f t="shared" si="30"/>
        <v>3.7987158969224821</v>
      </c>
      <c r="X37" s="79">
        <f t="shared" si="31"/>
        <v>100</v>
      </c>
      <c r="Y37" s="80">
        <f t="shared" si="32"/>
        <v>100</v>
      </c>
      <c r="Z37" s="77">
        <f t="shared" si="33"/>
        <v>100</v>
      </c>
      <c r="AA37" s="78">
        <f t="shared" si="34"/>
        <v>100</v>
      </c>
      <c r="AC37" s="74" t="s">
        <v>38</v>
      </c>
      <c r="AD37" s="99">
        <v>97.370583401807721</v>
      </c>
      <c r="AE37" s="100">
        <v>97.346790131891368</v>
      </c>
      <c r="AF37" s="97">
        <v>97.883441130928034</v>
      </c>
      <c r="AG37" s="97">
        <v>96.991984704082157</v>
      </c>
      <c r="AH37" s="99">
        <v>2.6294165981922761</v>
      </c>
      <c r="AI37" s="100">
        <v>2.6532098681086342</v>
      </c>
      <c r="AJ37" s="97">
        <v>2.1165588690719215</v>
      </c>
      <c r="AK37" s="97">
        <v>3.008015295917855</v>
      </c>
      <c r="AL37" s="79">
        <v>100</v>
      </c>
      <c r="AM37" s="80">
        <v>100</v>
      </c>
      <c r="AN37" s="77">
        <v>100</v>
      </c>
      <c r="AO37" s="78">
        <v>100.00000000000001</v>
      </c>
    </row>
    <row r="38" spans="1:41">
      <c r="A38" s="74" t="s">
        <v>39</v>
      </c>
      <c r="B38" s="99">
        <f t="shared" si="25"/>
        <v>90.701754385964918</v>
      </c>
      <c r="C38" s="100">
        <f t="shared" si="26"/>
        <v>89.966557523634123</v>
      </c>
      <c r="D38" s="97">
        <f t="shared" si="27"/>
        <v>93.120102717645665</v>
      </c>
      <c r="E38" s="97">
        <f t="shared" si="28"/>
        <v>93.513220502049492</v>
      </c>
      <c r="F38" s="99">
        <f t="shared" si="11"/>
        <v>9.2982456140350873</v>
      </c>
      <c r="G38" s="100">
        <f t="shared" si="12"/>
        <v>10.033442476365879</v>
      </c>
      <c r="H38" s="97">
        <f t="shared" si="13"/>
        <v>6.8798972823543298</v>
      </c>
      <c r="I38" s="97">
        <f t="shared" si="14"/>
        <v>6.4867794979505122</v>
      </c>
      <c r="J38" s="79">
        <f t="shared" si="15"/>
        <v>100</v>
      </c>
      <c r="K38" s="80">
        <f t="shared" si="16"/>
        <v>100</v>
      </c>
      <c r="L38" s="77">
        <f t="shared" si="17"/>
        <v>100</v>
      </c>
      <c r="M38" s="78">
        <f t="shared" si="18"/>
        <v>100</v>
      </c>
      <c r="O38" s="74" t="s">
        <v>39</v>
      </c>
      <c r="P38" s="99">
        <f t="shared" si="19"/>
        <v>92.307692307692307</v>
      </c>
      <c r="Q38" s="100">
        <f t="shared" si="20"/>
        <v>91.636277971508491</v>
      </c>
      <c r="R38" s="97">
        <f t="shared" si="21"/>
        <v>92.188817231482048</v>
      </c>
      <c r="S38" s="97">
        <f t="shared" si="29"/>
        <v>90.318366593333792</v>
      </c>
      <c r="T38" s="99">
        <f t="shared" si="22"/>
        <v>7.6923076923076925</v>
      </c>
      <c r="U38" s="100">
        <f t="shared" si="23"/>
        <v>8.3637220284915461</v>
      </c>
      <c r="V38" s="97">
        <f t="shared" si="24"/>
        <v>7.8111827685179493</v>
      </c>
      <c r="W38" s="97">
        <f t="shared" si="30"/>
        <v>9.6816334066661849</v>
      </c>
      <c r="X38" s="79">
        <f t="shared" si="31"/>
        <v>100</v>
      </c>
      <c r="Y38" s="80">
        <f t="shared" si="32"/>
        <v>100</v>
      </c>
      <c r="Z38" s="77">
        <f t="shared" si="33"/>
        <v>100</v>
      </c>
      <c r="AA38" s="78">
        <f t="shared" si="34"/>
        <v>100</v>
      </c>
      <c r="AC38" s="74" t="s">
        <v>39</v>
      </c>
      <c r="AD38" s="99">
        <v>93.608247422680407</v>
      </c>
      <c r="AE38" s="100">
        <v>93.175359416913608</v>
      </c>
      <c r="AF38" s="97">
        <v>95.292189656572887</v>
      </c>
      <c r="AG38" s="97">
        <v>94.257753257526403</v>
      </c>
      <c r="AH38" s="99">
        <v>6.391752577319588</v>
      </c>
      <c r="AI38" s="100">
        <v>6.8246405830864312</v>
      </c>
      <c r="AJ38" s="97">
        <v>4.707810343427103</v>
      </c>
      <c r="AK38" s="97">
        <v>5.7422467424736023</v>
      </c>
      <c r="AL38" s="79">
        <v>100</v>
      </c>
      <c r="AM38" s="80">
        <v>100</v>
      </c>
      <c r="AN38" s="77">
        <v>100</v>
      </c>
      <c r="AO38" s="78">
        <v>100</v>
      </c>
    </row>
    <row r="39" spans="1:41">
      <c r="A39" s="74" t="s">
        <v>40</v>
      </c>
      <c r="B39" s="99">
        <f t="shared" si="25"/>
        <v>70.466321243523311</v>
      </c>
      <c r="C39" s="100">
        <f t="shared" si="26"/>
        <v>68.303871387661587</v>
      </c>
      <c r="D39" s="97">
        <f t="shared" si="27"/>
        <v>72.601688400949925</v>
      </c>
      <c r="E39" s="97">
        <f t="shared" si="28"/>
        <v>72.973558740744593</v>
      </c>
      <c r="F39" s="99">
        <f t="shared" si="11"/>
        <v>29.533678756476682</v>
      </c>
      <c r="G39" s="100">
        <f t="shared" si="12"/>
        <v>31.69612861233842</v>
      </c>
      <c r="H39" s="97">
        <f t="shared" si="13"/>
        <v>27.398311599050075</v>
      </c>
      <c r="I39" s="97">
        <f t="shared" si="14"/>
        <v>27.026441259255396</v>
      </c>
      <c r="J39" s="79">
        <f t="shared" si="15"/>
        <v>100</v>
      </c>
      <c r="K39" s="80">
        <f t="shared" si="16"/>
        <v>100</v>
      </c>
      <c r="L39" s="77">
        <f t="shared" si="17"/>
        <v>100</v>
      </c>
      <c r="M39" s="78">
        <f t="shared" si="18"/>
        <v>100</v>
      </c>
      <c r="O39" s="74" t="s">
        <v>40</v>
      </c>
      <c r="P39" s="99">
        <f t="shared" si="19"/>
        <v>76.981132075471692</v>
      </c>
      <c r="Q39" s="100">
        <f t="shared" si="20"/>
        <v>75.953773180245193</v>
      </c>
      <c r="R39" s="97">
        <f t="shared" si="21"/>
        <v>80.944805131643662</v>
      </c>
      <c r="S39" s="97">
        <f t="shared" si="29"/>
        <v>81.442124563786308</v>
      </c>
      <c r="T39" s="99">
        <f t="shared" si="22"/>
        <v>23.018867924528301</v>
      </c>
      <c r="U39" s="100">
        <f t="shared" si="23"/>
        <v>24.046226819754796</v>
      </c>
      <c r="V39" s="97">
        <f t="shared" si="24"/>
        <v>19.055194868356256</v>
      </c>
      <c r="W39" s="97">
        <f t="shared" si="30"/>
        <v>18.557875436213692</v>
      </c>
      <c r="X39" s="79">
        <f t="shared" si="31"/>
        <v>100</v>
      </c>
      <c r="Y39" s="80">
        <f t="shared" si="32"/>
        <v>100</v>
      </c>
      <c r="Z39" s="77">
        <f t="shared" si="33"/>
        <v>100</v>
      </c>
      <c r="AA39" s="78">
        <f t="shared" si="34"/>
        <v>100</v>
      </c>
      <c r="AC39" s="74" t="s">
        <v>40</v>
      </c>
      <c r="AD39" s="99">
        <v>80.714285714285708</v>
      </c>
      <c r="AE39" s="100">
        <v>79.941205136942571</v>
      </c>
      <c r="AF39" s="97">
        <v>82.281262150045208</v>
      </c>
      <c r="AG39" s="97">
        <v>76.295116736928279</v>
      </c>
      <c r="AH39" s="99">
        <v>19.285714285714285</v>
      </c>
      <c r="AI39" s="100">
        <v>20.058794863057429</v>
      </c>
      <c r="AJ39" s="97">
        <v>17.718737849954707</v>
      </c>
      <c r="AK39" s="97">
        <v>23.704883263071718</v>
      </c>
      <c r="AL39" s="79">
        <v>100</v>
      </c>
      <c r="AM39" s="80">
        <v>100</v>
      </c>
      <c r="AN39" s="77">
        <v>100</v>
      </c>
      <c r="AO39" s="78">
        <v>100</v>
      </c>
    </row>
    <row r="40" spans="1:41">
      <c r="A40" s="74" t="s">
        <v>41</v>
      </c>
      <c r="B40" s="99">
        <f t="shared" si="25"/>
        <v>37.267080745341616</v>
      </c>
      <c r="C40" s="100">
        <f t="shared" si="26"/>
        <v>30.480975632210129</v>
      </c>
      <c r="D40" s="97">
        <f t="shared" si="27"/>
        <v>31.42820043250078</v>
      </c>
      <c r="E40" s="97">
        <f t="shared" si="28"/>
        <v>33.062680201971339</v>
      </c>
      <c r="F40" s="99">
        <f t="shared" si="11"/>
        <v>62.732919254658384</v>
      </c>
      <c r="G40" s="100">
        <f t="shared" si="12"/>
        <v>69.519024367789882</v>
      </c>
      <c r="H40" s="97">
        <f t="shared" si="13"/>
        <v>68.571799567499227</v>
      </c>
      <c r="I40" s="97">
        <f t="shared" si="14"/>
        <v>66.937319798028653</v>
      </c>
      <c r="J40" s="79">
        <f t="shared" si="15"/>
        <v>100</v>
      </c>
      <c r="K40" s="80">
        <f t="shared" si="16"/>
        <v>100</v>
      </c>
      <c r="L40" s="77">
        <f t="shared" si="17"/>
        <v>100</v>
      </c>
      <c r="M40" s="78">
        <f t="shared" si="18"/>
        <v>100</v>
      </c>
      <c r="O40" s="74" t="s">
        <v>41</v>
      </c>
      <c r="P40" s="99">
        <f t="shared" si="19"/>
        <v>44.131455399061032</v>
      </c>
      <c r="Q40" s="100">
        <f t="shared" si="20"/>
        <v>39.155143687207783</v>
      </c>
      <c r="R40" s="97">
        <f t="shared" si="21"/>
        <v>36.127256896129737</v>
      </c>
      <c r="S40" s="97">
        <f t="shared" si="29"/>
        <v>39.43514036688989</v>
      </c>
      <c r="T40" s="99">
        <f t="shared" si="22"/>
        <v>55.868544600938968</v>
      </c>
      <c r="U40" s="100">
        <f t="shared" si="23"/>
        <v>60.844856312792324</v>
      </c>
      <c r="V40" s="97">
        <f t="shared" si="24"/>
        <v>63.872743103870249</v>
      </c>
      <c r="W40" s="97">
        <f t="shared" si="30"/>
        <v>60.564859633110125</v>
      </c>
      <c r="X40" s="79">
        <f t="shared" si="31"/>
        <v>100</v>
      </c>
      <c r="Y40" s="80">
        <f t="shared" si="32"/>
        <v>100</v>
      </c>
      <c r="Z40" s="77">
        <f t="shared" si="33"/>
        <v>100</v>
      </c>
      <c r="AA40" s="78">
        <f t="shared" si="34"/>
        <v>100.00000000000001</v>
      </c>
      <c r="AC40" s="74" t="s">
        <v>41</v>
      </c>
      <c r="AD40" s="99">
        <v>55.714285714285715</v>
      </c>
      <c r="AE40" s="100">
        <v>49.826480325406457</v>
      </c>
      <c r="AF40" s="97">
        <v>45.763618221901851</v>
      </c>
      <c r="AG40" s="97">
        <v>40.628395767366548</v>
      </c>
      <c r="AH40" s="99">
        <v>44.285714285714285</v>
      </c>
      <c r="AI40" s="100">
        <v>50.173519674593621</v>
      </c>
      <c r="AJ40" s="97">
        <v>54.236381778098114</v>
      </c>
      <c r="AK40" s="97">
        <v>59.371604232633445</v>
      </c>
      <c r="AL40" s="79">
        <v>100</v>
      </c>
      <c r="AM40" s="80">
        <v>100</v>
      </c>
      <c r="AN40" s="77">
        <v>100</v>
      </c>
      <c r="AO40" s="78">
        <v>100</v>
      </c>
    </row>
    <row r="41" spans="1:41" ht="15.75" thickBot="1">
      <c r="A41" s="74" t="s">
        <v>42</v>
      </c>
      <c r="B41" s="99">
        <f t="shared" si="25"/>
        <v>6.9306930693069306</v>
      </c>
      <c r="C41" s="100">
        <f t="shared" si="26"/>
        <v>1.2929533602259713</v>
      </c>
      <c r="D41" s="97">
        <f t="shared" si="27"/>
        <v>1.3100497538595839</v>
      </c>
      <c r="E41" s="97">
        <f t="shared" si="28"/>
        <v>2.0471662517682665</v>
      </c>
      <c r="F41" s="99">
        <f t="shared" si="11"/>
        <v>93.069306930693074</v>
      </c>
      <c r="G41" s="100">
        <f t="shared" si="12"/>
        <v>98.707046639774049</v>
      </c>
      <c r="H41" s="97">
        <f t="shared" si="13"/>
        <v>98.689950246140413</v>
      </c>
      <c r="I41" s="97">
        <f t="shared" si="14"/>
        <v>97.952833748231726</v>
      </c>
      <c r="J41" s="79">
        <f t="shared" si="15"/>
        <v>100</v>
      </c>
      <c r="K41" s="80">
        <f t="shared" si="16"/>
        <v>100</v>
      </c>
      <c r="L41" s="77">
        <f t="shared" si="17"/>
        <v>100</v>
      </c>
      <c r="M41" s="78">
        <f t="shared" si="18"/>
        <v>100</v>
      </c>
      <c r="O41" s="74" t="s">
        <v>42</v>
      </c>
      <c r="P41" s="99">
        <f t="shared" si="19"/>
        <v>10.526315789473685</v>
      </c>
      <c r="Q41" s="100">
        <f t="shared" si="20"/>
        <v>2.8109587518564161</v>
      </c>
      <c r="R41" s="97">
        <f t="shared" si="21"/>
        <v>2.3636557970303125</v>
      </c>
      <c r="S41" s="97">
        <f t="shared" si="29"/>
        <v>2.0048449120347853</v>
      </c>
      <c r="T41" s="99">
        <f t="shared" si="22"/>
        <v>89.473684210526315</v>
      </c>
      <c r="U41" s="100">
        <f t="shared" si="23"/>
        <v>97.189041248143582</v>
      </c>
      <c r="V41" s="97">
        <f t="shared" si="24"/>
        <v>97.636344202969681</v>
      </c>
      <c r="W41" s="97">
        <f t="shared" si="30"/>
        <v>97.995155087965202</v>
      </c>
      <c r="X41" s="79">
        <f t="shared" si="31"/>
        <v>100</v>
      </c>
      <c r="Y41" s="80">
        <f t="shared" si="32"/>
        <v>100</v>
      </c>
      <c r="Z41" s="77">
        <f t="shared" si="33"/>
        <v>100</v>
      </c>
      <c r="AA41" s="78">
        <f t="shared" si="34"/>
        <v>100</v>
      </c>
      <c r="AC41" s="74" t="s">
        <v>42</v>
      </c>
      <c r="AD41" s="99">
        <v>11.594202898550725</v>
      </c>
      <c r="AE41" s="100">
        <v>3.0344189775728556</v>
      </c>
      <c r="AF41" s="97">
        <v>2.2401136579334442</v>
      </c>
      <c r="AG41" s="97">
        <v>1.9364406349261627</v>
      </c>
      <c r="AH41" s="99">
        <v>88.405797101449281</v>
      </c>
      <c r="AI41" s="100">
        <v>96.965581022427145</v>
      </c>
      <c r="AJ41" s="97">
        <v>97.759886342066551</v>
      </c>
      <c r="AK41" s="97">
        <v>98.063559365073829</v>
      </c>
      <c r="AL41" s="79">
        <v>100</v>
      </c>
      <c r="AM41" s="80">
        <v>100</v>
      </c>
      <c r="AN41" s="77">
        <v>100</v>
      </c>
      <c r="AO41" s="78">
        <v>100</v>
      </c>
    </row>
    <row r="42" spans="1:41" ht="15.75" thickBot="1">
      <c r="A42" s="81" t="s">
        <v>3</v>
      </c>
      <c r="B42" s="101">
        <f t="shared" si="25"/>
        <v>84.384735202492209</v>
      </c>
      <c r="C42" s="102">
        <f t="shared" si="26"/>
        <v>12.26529585505889</v>
      </c>
      <c r="D42" s="103">
        <f t="shared" si="27"/>
        <v>46.737261007868604</v>
      </c>
      <c r="E42" s="103">
        <f t="shared" si="28"/>
        <v>48.945807427763903</v>
      </c>
      <c r="F42" s="101">
        <f t="shared" si="11"/>
        <v>15.615264797507788</v>
      </c>
      <c r="G42" s="102">
        <f t="shared" si="12"/>
        <v>87.734704144941119</v>
      </c>
      <c r="H42" s="103">
        <f t="shared" si="13"/>
        <v>53.26273899213141</v>
      </c>
      <c r="I42" s="103">
        <f t="shared" si="14"/>
        <v>51.054192572236076</v>
      </c>
      <c r="J42" s="82">
        <f t="shared" si="15"/>
        <v>100</v>
      </c>
      <c r="K42" s="83">
        <f t="shared" si="16"/>
        <v>100</v>
      </c>
      <c r="L42" s="84">
        <f t="shared" si="17"/>
        <v>100</v>
      </c>
      <c r="M42" s="85">
        <f t="shared" si="18"/>
        <v>100</v>
      </c>
      <c r="O42" s="81" t="s">
        <v>3</v>
      </c>
      <c r="P42" s="101">
        <f t="shared" si="19"/>
        <v>90.119893428063946</v>
      </c>
      <c r="Q42" s="102">
        <f t="shared" si="20"/>
        <v>22.200168911306772</v>
      </c>
      <c r="R42" s="103">
        <f t="shared" si="21"/>
        <v>60.218369591870449</v>
      </c>
      <c r="S42" s="103">
        <f t="shared" si="29"/>
        <v>60.135923809021122</v>
      </c>
      <c r="T42" s="101">
        <f t="shared" si="22"/>
        <v>9.8801065719360572</v>
      </c>
      <c r="U42" s="102">
        <f t="shared" si="23"/>
        <v>77.799831088693239</v>
      </c>
      <c r="V42" s="103">
        <f t="shared" si="24"/>
        <v>39.781630408129523</v>
      </c>
      <c r="W42" s="103">
        <f t="shared" si="30"/>
        <v>39.864076190978892</v>
      </c>
      <c r="X42" s="82">
        <f t="shared" si="31"/>
        <v>100</v>
      </c>
      <c r="Y42" s="83">
        <f t="shared" si="32"/>
        <v>100</v>
      </c>
      <c r="Z42" s="84">
        <f t="shared" si="33"/>
        <v>100</v>
      </c>
      <c r="AA42" s="85">
        <f t="shared" si="34"/>
        <v>100</v>
      </c>
      <c r="AC42" s="81" t="s">
        <v>3</v>
      </c>
      <c r="AD42" s="101">
        <v>92.793663060278206</v>
      </c>
      <c r="AE42" s="102">
        <v>32.255964365742003</v>
      </c>
      <c r="AF42" s="103">
        <v>68.995037151071998</v>
      </c>
      <c r="AG42" s="103">
        <v>64.786040713761977</v>
      </c>
      <c r="AH42" s="101">
        <v>7.2063369397217931</v>
      </c>
      <c r="AI42" s="102">
        <v>67.744035634257997</v>
      </c>
      <c r="AJ42" s="103">
        <v>31.004962848927772</v>
      </c>
      <c r="AK42" s="103">
        <v>35.213959286238072</v>
      </c>
      <c r="AL42" s="82">
        <v>100</v>
      </c>
      <c r="AM42" s="83">
        <v>100</v>
      </c>
      <c r="AN42" s="84">
        <v>100.00000000000001</v>
      </c>
      <c r="AO42" s="85">
        <v>100</v>
      </c>
    </row>
    <row r="43" spans="1:41" ht="15.75" thickBot="1">
      <c r="A43" s="250" t="s">
        <v>47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2"/>
      <c r="O43" s="323" t="s">
        <v>74</v>
      </c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5"/>
      <c r="AC43" s="323" t="s">
        <v>74</v>
      </c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5"/>
    </row>
    <row r="44" spans="1:41">
      <c r="A44" s="74" t="s">
        <v>33</v>
      </c>
      <c r="B44" s="95">
        <f>IF(B7=0,"",B7*100/$J$17)</f>
        <v>0.3115264797507788</v>
      </c>
      <c r="C44" s="96">
        <f>IF(C7=0,"",C7*100/$K$17)</f>
        <v>6.1403779374193969E-4</v>
      </c>
      <c r="D44" s="97">
        <f>IF(D7=0,"",D7*100/$L$17)</f>
        <v>1.7416837994862471E-2</v>
      </c>
      <c r="E44" s="97">
        <f>IF(E7=0,"",E7*100/$M$17)</f>
        <v>2.8618114240163521E-2</v>
      </c>
      <c r="F44" s="95" t="str">
        <f t="shared" ref="F44:F54" si="35">IF(F7=0,"",F7*100/$J$17)</f>
        <v/>
      </c>
      <c r="G44" s="96" t="str">
        <f t="shared" ref="G44:G54" si="36">IF(G7=0,"",G7*100/$K$17)</f>
        <v/>
      </c>
      <c r="H44" s="97" t="str">
        <f t="shared" ref="H44:H54" si="37">IF(H7=0,"",H7*100/$L$17)</f>
        <v/>
      </c>
      <c r="I44" s="97" t="str">
        <f t="shared" ref="I44:I54" si="38">IF(I7=0,"",I7*100/$M$17)</f>
        <v/>
      </c>
      <c r="J44" s="95">
        <f t="shared" ref="J44:J54" si="39">IF(J7=0,"",J7*100/$J$17)</f>
        <v>0.3115264797507788</v>
      </c>
      <c r="K44" s="96">
        <f t="shared" ref="K44:K54" si="40">IF(K7=0,"",K7*100/$K$17)</f>
        <v>6.1403779374193969E-4</v>
      </c>
      <c r="L44" s="97">
        <f t="shared" ref="L44:L54" si="41">IF(L7=0,"",L7*100/$L$17)</f>
        <v>1.7416837994862471E-2</v>
      </c>
      <c r="M44" s="98">
        <f t="shared" ref="M44:M54" si="42">IF(M7=0,"",M7*100/$M$17)</f>
        <v>2.8618114240163521E-2</v>
      </c>
      <c r="O44" s="74" t="s">
        <v>33</v>
      </c>
      <c r="P44" s="95">
        <f t="shared" ref="P44:P54" si="43">P7*100/$X$17</f>
        <v>1.2655417406749556</v>
      </c>
      <c r="Q44" s="96">
        <f t="shared" ref="Q44:Q54" si="44">Q7*100/$Y$17</f>
        <v>4.5826023982329846E-3</v>
      </c>
      <c r="R44" s="97">
        <f t="shared" ref="R44:R54" si="45">R7*100/$Z$17</f>
        <v>0.20831138130648091</v>
      </c>
      <c r="S44" s="97">
        <f>S7*100/$AA$17</f>
        <v>0.30570624892761478</v>
      </c>
      <c r="T44" s="95">
        <f t="shared" ref="T44:T54" si="46">T7*100/$X$17</f>
        <v>2.2202486678507993E-2</v>
      </c>
      <c r="U44" s="96">
        <f t="shared" ref="U44:U54" si="47">U7*100/$Y$17</f>
        <v>2.7091814446575203E-5</v>
      </c>
      <c r="V44" s="97">
        <f t="shared" ref="V44:V54" si="48">V7*100/$Z$17</f>
        <v>1.579346361185984E-3</v>
      </c>
      <c r="W44" s="97">
        <f>W7*100/$AA$17</f>
        <v>2.0909638995082751E-3</v>
      </c>
      <c r="X44" s="95">
        <f t="shared" ref="X44:X54" si="49">X7*100/$X$17</f>
        <v>1.2877442273534636</v>
      </c>
      <c r="Y44" s="96">
        <f t="shared" ref="Y44:Y54" si="50">Y7*100/$Y$17</f>
        <v>4.609694212679559E-3</v>
      </c>
      <c r="Z44" s="97">
        <f t="shared" ref="Z44:Z54" si="51">Z7*100/$Z$17</f>
        <v>0.20989072766766687</v>
      </c>
      <c r="AA44" s="98">
        <f>AA7*100/$AA$17</f>
        <v>0.30779721282712302</v>
      </c>
      <c r="AC44" s="74" t="s">
        <v>33</v>
      </c>
      <c r="AD44" s="95">
        <v>1.2171561051004636</v>
      </c>
      <c r="AE44" s="96">
        <v>5.6379396943516194E-3</v>
      </c>
      <c r="AF44" s="97">
        <v>9.6149693481488344E-2</v>
      </c>
      <c r="AG44" s="97">
        <v>0.14224798710136721</v>
      </c>
      <c r="AH44" s="95">
        <v>1.9319938176197836E-2</v>
      </c>
      <c r="AI44" s="96">
        <v>1.5624775134461764E-4</v>
      </c>
      <c r="AJ44" s="97">
        <v>2.3022929493697079E-3</v>
      </c>
      <c r="AK44" s="97">
        <v>5.9449568101067564E-3</v>
      </c>
      <c r="AL44" s="95">
        <v>1.2364760432766615</v>
      </c>
      <c r="AM44" s="96">
        <v>5.794187445696237E-3</v>
      </c>
      <c r="AN44" s="97">
        <v>9.8451986430858063E-2</v>
      </c>
      <c r="AO44" s="98">
        <v>0.14819294391147397</v>
      </c>
    </row>
    <row r="45" spans="1:41">
      <c r="A45" s="74" t="s">
        <v>34</v>
      </c>
      <c r="B45" s="99">
        <f t="shared" ref="B45:B54" si="52">IF(B8=0,"",B8*100/$J$17)</f>
        <v>0.93457943925233644</v>
      </c>
      <c r="C45" s="100">
        <f t="shared" ref="C45:C54" si="53">IF(C8=0,"",C8*100/$K$17)</f>
        <v>4.0218397991706265E-3</v>
      </c>
      <c r="D45" s="97">
        <f t="shared" ref="D45:D54" si="54">IF(D8=0,"",D8*100/$L$17)</f>
        <v>0.11067453619348905</v>
      </c>
      <c r="E45" s="97">
        <f t="shared" ref="E45:E54" si="55">IF(E8=0,"",E8*100/$M$17)</f>
        <v>0.22173653884363204</v>
      </c>
      <c r="F45" s="99">
        <f t="shared" si="35"/>
        <v>3.8940809968847349E-2</v>
      </c>
      <c r="G45" s="100">
        <f t="shared" si="36"/>
        <v>2.0614248073657748E-4</v>
      </c>
      <c r="H45" s="97">
        <f t="shared" si="37"/>
        <v>5.2165424011744689E-3</v>
      </c>
      <c r="I45" s="97">
        <f t="shared" si="38"/>
        <v>3.9737730975561297E-3</v>
      </c>
      <c r="J45" s="99">
        <f t="shared" si="39"/>
        <v>0.97352024922118385</v>
      </c>
      <c r="K45" s="100">
        <f t="shared" si="40"/>
        <v>4.2279822799072032E-3</v>
      </c>
      <c r="L45" s="97">
        <f t="shared" si="41"/>
        <v>0.11589107859466354</v>
      </c>
      <c r="M45" s="98">
        <f t="shared" si="42"/>
        <v>0.22571031194118815</v>
      </c>
      <c r="O45" s="74" t="s">
        <v>34</v>
      </c>
      <c r="P45" s="99">
        <f t="shared" si="43"/>
        <v>1.1323268206039077</v>
      </c>
      <c r="Q45" s="100">
        <f t="shared" si="44"/>
        <v>9.2136130703024295E-3</v>
      </c>
      <c r="R45" s="97">
        <f t="shared" si="45"/>
        <v>0.14828097799703188</v>
      </c>
      <c r="S45" s="97">
        <f t="shared" ref="S45:S54" si="56">S8*100/$AA$17</f>
        <v>0.22126100492166084</v>
      </c>
      <c r="T45" s="99">
        <f t="shared" si="46"/>
        <v>4.4404973357015987E-2</v>
      </c>
      <c r="U45" s="100">
        <f t="shared" si="47"/>
        <v>3.6915770439713145E-4</v>
      </c>
      <c r="V45" s="97">
        <f t="shared" si="48"/>
        <v>2.3065691974186431E-3</v>
      </c>
      <c r="W45" s="97">
        <f t="shared" ref="W45:W54" si="57">W8*100/$AA$17</f>
        <v>5.388296754058353E-3</v>
      </c>
      <c r="X45" s="99">
        <f t="shared" si="49"/>
        <v>1.1767317939609236</v>
      </c>
      <c r="Y45" s="100">
        <f t="shared" si="50"/>
        <v>9.5827707746995623E-3</v>
      </c>
      <c r="Z45" s="97">
        <f t="shared" si="51"/>
        <v>0.1505875471944505</v>
      </c>
      <c r="AA45" s="98">
        <f t="shared" ref="AA45:AA54" si="58">AA8*100/$AA$17</f>
        <v>0.2266493016757192</v>
      </c>
      <c r="AC45" s="74" t="s">
        <v>34</v>
      </c>
      <c r="AD45" s="99">
        <v>2.0479134466769708</v>
      </c>
      <c r="AE45" s="100">
        <v>2.4559477278955081E-2</v>
      </c>
      <c r="AF45" s="97">
        <v>0.31099483670147593</v>
      </c>
      <c r="AG45" s="97">
        <v>0.44584048367967799</v>
      </c>
      <c r="AH45" s="99">
        <v>5.7959814528593508E-2</v>
      </c>
      <c r="AI45" s="100">
        <v>5.566326141652003E-4</v>
      </c>
      <c r="AJ45" s="97">
        <v>1.1051006156974599E-2</v>
      </c>
      <c r="AK45" s="97">
        <v>1.2385326687722409E-2</v>
      </c>
      <c r="AL45" s="99">
        <v>2.1058732612055642</v>
      </c>
      <c r="AM45" s="100">
        <v>2.511610989312028E-2</v>
      </c>
      <c r="AN45" s="97">
        <v>0.3220458428584505</v>
      </c>
      <c r="AO45" s="98">
        <v>0.4582258103674004</v>
      </c>
    </row>
    <row r="46" spans="1:41">
      <c r="A46" s="74" t="s">
        <v>35</v>
      </c>
      <c r="B46" s="99">
        <f t="shared" si="52"/>
        <v>2.5311526479750777</v>
      </c>
      <c r="C46" s="100">
        <f t="shared" si="53"/>
        <v>2.2516981713563911E-2</v>
      </c>
      <c r="D46" s="97">
        <f t="shared" si="54"/>
        <v>0.3815673153214596</v>
      </c>
      <c r="E46" s="97">
        <f t="shared" si="55"/>
        <v>0.52943812545819113</v>
      </c>
      <c r="F46" s="99">
        <f t="shared" si="35"/>
        <v>0.3115264797507788</v>
      </c>
      <c r="G46" s="100">
        <f t="shared" si="36"/>
        <v>2.6276440027686036E-3</v>
      </c>
      <c r="H46" s="97">
        <f t="shared" si="37"/>
        <v>7.0481168587778378E-2</v>
      </c>
      <c r="I46" s="97">
        <f t="shared" si="38"/>
        <v>5.8346517239982347E-2</v>
      </c>
      <c r="J46" s="99">
        <f t="shared" si="39"/>
        <v>2.8426791277258565</v>
      </c>
      <c r="K46" s="100">
        <f t="shared" si="40"/>
        <v>2.5144625716332518E-2</v>
      </c>
      <c r="L46" s="97">
        <f t="shared" si="41"/>
        <v>0.45204848390923802</v>
      </c>
      <c r="M46" s="98">
        <f t="shared" si="42"/>
        <v>0.58778464269817365</v>
      </c>
      <c r="O46" s="74" t="s">
        <v>35</v>
      </c>
      <c r="P46" s="99">
        <f t="shared" si="43"/>
        <v>3.6856127886323269</v>
      </c>
      <c r="Q46" s="100">
        <f t="shared" si="44"/>
        <v>6.1076140252218782E-2</v>
      </c>
      <c r="R46" s="97">
        <f t="shared" si="45"/>
        <v>0.81284758893455322</v>
      </c>
      <c r="S46" s="97">
        <f t="shared" si="56"/>
        <v>0.89120246205177789</v>
      </c>
      <c r="T46" s="99">
        <f t="shared" si="46"/>
        <v>0.11101243339253997</v>
      </c>
      <c r="U46" s="100">
        <f t="shared" si="47"/>
        <v>1.9431496594380323E-3</v>
      </c>
      <c r="V46" s="97">
        <f t="shared" si="48"/>
        <v>1.578013810511382E-2</v>
      </c>
      <c r="W46" s="97">
        <f t="shared" si="57"/>
        <v>1.7206104982367243E-2</v>
      </c>
      <c r="X46" s="99">
        <f t="shared" si="49"/>
        <v>3.7966252220248666</v>
      </c>
      <c r="Y46" s="100">
        <f t="shared" si="50"/>
        <v>6.3019289911656812E-2</v>
      </c>
      <c r="Z46" s="97">
        <f t="shared" si="51"/>
        <v>0.82862772703966703</v>
      </c>
      <c r="AA46" s="98">
        <f t="shared" si="58"/>
        <v>0.90840856703414508</v>
      </c>
      <c r="AC46" s="74" t="s">
        <v>35</v>
      </c>
      <c r="AD46" s="99">
        <v>5.3129829984544052</v>
      </c>
      <c r="AE46" s="100">
        <v>0.1321504744451088</v>
      </c>
      <c r="AF46" s="97">
        <v>1.2863660795171468</v>
      </c>
      <c r="AG46" s="97">
        <v>1.4629995406675353</v>
      </c>
      <c r="AH46" s="99">
        <v>0.11591962905718702</v>
      </c>
      <c r="AI46" s="100">
        <v>3.0069228713974394E-3</v>
      </c>
      <c r="AJ46" s="97">
        <v>1.9580633167517465E-2</v>
      </c>
      <c r="AK46" s="97">
        <v>2.2983203027872715E-2</v>
      </c>
      <c r="AL46" s="99">
        <v>5.4289026275115919</v>
      </c>
      <c r="AM46" s="100">
        <v>0.13515739731650622</v>
      </c>
      <c r="AN46" s="97">
        <v>1.305946712684664</v>
      </c>
      <c r="AO46" s="98">
        <v>1.4859827436954078</v>
      </c>
    </row>
    <row r="47" spans="1:41">
      <c r="A47" s="74" t="s">
        <v>36</v>
      </c>
      <c r="B47" s="99">
        <f t="shared" si="52"/>
        <v>12.616822429906541</v>
      </c>
      <c r="C47" s="100">
        <f t="shared" si="53"/>
        <v>0.25909178340149797</v>
      </c>
      <c r="D47" s="97">
        <f t="shared" si="54"/>
        <v>2.8852510487474499</v>
      </c>
      <c r="E47" s="97">
        <f t="shared" si="55"/>
        <v>3.0724757424342086</v>
      </c>
      <c r="F47" s="99">
        <f t="shared" si="35"/>
        <v>0.661993769470405</v>
      </c>
      <c r="G47" s="100">
        <f t="shared" si="36"/>
        <v>1.225402524378544E-2</v>
      </c>
      <c r="H47" s="97">
        <f t="shared" si="37"/>
        <v>0.14694813639022722</v>
      </c>
      <c r="I47" s="97">
        <f t="shared" si="38"/>
        <v>0.16803383383951634</v>
      </c>
      <c r="J47" s="99">
        <f t="shared" si="39"/>
        <v>13.278816199376948</v>
      </c>
      <c r="K47" s="100">
        <f t="shared" si="40"/>
        <v>0.2713458086452834</v>
      </c>
      <c r="L47" s="97">
        <f t="shared" si="41"/>
        <v>3.0321991851376771</v>
      </c>
      <c r="M47" s="98">
        <f t="shared" si="42"/>
        <v>3.240509576273725</v>
      </c>
      <c r="O47" s="74" t="s">
        <v>36</v>
      </c>
      <c r="P47" s="99">
        <f t="shared" si="43"/>
        <v>14.764653641207815</v>
      </c>
      <c r="Q47" s="100">
        <f t="shared" si="44"/>
        <v>0.57648516288002427</v>
      </c>
      <c r="R47" s="97">
        <f t="shared" si="45"/>
        <v>4.5927243343652151</v>
      </c>
      <c r="S47" s="97">
        <f t="shared" si="56"/>
        <v>4.7673112834953324</v>
      </c>
      <c r="T47" s="99">
        <f t="shared" si="46"/>
        <v>0.48845470692717585</v>
      </c>
      <c r="U47" s="100">
        <f t="shared" si="47"/>
        <v>1.8050739328334276E-2</v>
      </c>
      <c r="V47" s="97">
        <f t="shared" si="48"/>
        <v>0.21205092621462504</v>
      </c>
      <c r="W47" s="97">
        <f t="shared" si="57"/>
        <v>0.3573732963568565</v>
      </c>
      <c r="X47" s="99">
        <f t="shared" si="49"/>
        <v>15.25310834813499</v>
      </c>
      <c r="Y47" s="100">
        <f t="shared" si="50"/>
        <v>0.59453590220835861</v>
      </c>
      <c r="Z47" s="97">
        <f t="shared" si="51"/>
        <v>4.8047752605798388</v>
      </c>
      <c r="AA47" s="98">
        <f t="shared" si="58"/>
        <v>5.1246845798521878</v>
      </c>
      <c r="AC47" s="74" t="s">
        <v>36</v>
      </c>
      <c r="AD47" s="99">
        <v>16.441267387944357</v>
      </c>
      <c r="AE47" s="100">
        <v>0.93430279737598654</v>
      </c>
      <c r="AF47" s="97">
        <v>6.5671500600696069</v>
      </c>
      <c r="AG47" s="97">
        <v>6.1522501219617753</v>
      </c>
      <c r="AH47" s="99">
        <v>0.34775888717156106</v>
      </c>
      <c r="AI47" s="100">
        <v>1.8154035609352762E-2</v>
      </c>
      <c r="AJ47" s="97">
        <v>0.12450800270191378</v>
      </c>
      <c r="AK47" s="97">
        <v>0.20774321297539719</v>
      </c>
      <c r="AL47" s="99">
        <v>16.789026275115919</v>
      </c>
      <c r="AM47" s="100">
        <v>0.95245683298533934</v>
      </c>
      <c r="AN47" s="97">
        <v>6.6916580627715208</v>
      </c>
      <c r="AO47" s="98">
        <v>6.3599933349371733</v>
      </c>
    </row>
    <row r="48" spans="1:41">
      <c r="A48" s="74" t="s">
        <v>37</v>
      </c>
      <c r="B48" s="99">
        <f t="shared" si="52"/>
        <v>17.873831775700936</v>
      </c>
      <c r="C48" s="100">
        <f t="shared" si="53"/>
        <v>0.78715996258734622</v>
      </c>
      <c r="D48" s="97">
        <f t="shared" si="54"/>
        <v>6.4944387939216499</v>
      </c>
      <c r="E48" s="97">
        <f t="shared" si="55"/>
        <v>7.1549125496427601</v>
      </c>
      <c r="F48" s="99">
        <f t="shared" si="35"/>
        <v>1.3629283489096573</v>
      </c>
      <c r="G48" s="100">
        <f t="shared" si="36"/>
        <v>5.7442017691891556E-2</v>
      </c>
      <c r="H48" s="97">
        <f t="shared" si="37"/>
        <v>0.58865710838393182</v>
      </c>
      <c r="I48" s="97">
        <f t="shared" si="38"/>
        <v>0.67578973608388626</v>
      </c>
      <c r="J48" s="99">
        <f t="shared" si="39"/>
        <v>19.236760124610591</v>
      </c>
      <c r="K48" s="100">
        <f t="shared" si="40"/>
        <v>0.84460198027923772</v>
      </c>
      <c r="L48" s="97">
        <f t="shared" si="41"/>
        <v>7.0830959023055806</v>
      </c>
      <c r="M48" s="98">
        <f t="shared" si="42"/>
        <v>7.8307022857266464</v>
      </c>
      <c r="O48" s="74" t="s">
        <v>37</v>
      </c>
      <c r="P48" s="99">
        <f t="shared" si="43"/>
        <v>21.092362344582593</v>
      </c>
      <c r="Q48" s="100">
        <f t="shared" si="44"/>
        <v>1.7172553888472879</v>
      </c>
      <c r="R48" s="97">
        <f t="shared" si="45"/>
        <v>10.693770496455716</v>
      </c>
      <c r="S48" s="97">
        <f t="shared" si="56"/>
        <v>11.402824410774963</v>
      </c>
      <c r="T48" s="99">
        <f t="shared" si="46"/>
        <v>0.75488454706927177</v>
      </c>
      <c r="U48" s="100">
        <f t="shared" si="47"/>
        <v>6.2752946317300898E-2</v>
      </c>
      <c r="V48" s="97">
        <f t="shared" si="48"/>
        <v>0.40957439557205738</v>
      </c>
      <c r="W48" s="97">
        <f t="shared" si="57"/>
        <v>0.36357642473367802</v>
      </c>
      <c r="X48" s="99">
        <f t="shared" si="49"/>
        <v>21.847246891651864</v>
      </c>
      <c r="Y48" s="100">
        <f t="shared" si="50"/>
        <v>1.7800083351645886</v>
      </c>
      <c r="Z48" s="97">
        <f t="shared" si="51"/>
        <v>11.103344892027774</v>
      </c>
      <c r="AA48" s="98">
        <f t="shared" si="58"/>
        <v>11.766400835508644</v>
      </c>
      <c r="AC48" s="74" t="s">
        <v>37</v>
      </c>
      <c r="AD48" s="99">
        <v>20.556414219474497</v>
      </c>
      <c r="AE48" s="100">
        <v>2.5473272070692889</v>
      </c>
      <c r="AF48" s="97">
        <v>12.542211614553791</v>
      </c>
      <c r="AG48" s="97">
        <v>11.764601196714782</v>
      </c>
      <c r="AH48" s="99">
        <v>0.83075734157650694</v>
      </c>
      <c r="AI48" s="100">
        <v>0.10228557221763239</v>
      </c>
      <c r="AJ48" s="97">
        <v>0.31743766538271001</v>
      </c>
      <c r="AK48" s="97">
        <v>0.38232545686401892</v>
      </c>
      <c r="AL48" s="99">
        <v>21.387171561051005</v>
      </c>
      <c r="AM48" s="100">
        <v>2.6496127792869215</v>
      </c>
      <c r="AN48" s="97">
        <v>12.859649279936502</v>
      </c>
      <c r="AO48" s="98">
        <v>12.146926653578802</v>
      </c>
    </row>
    <row r="49" spans="1:41">
      <c r="A49" s="74" t="s">
        <v>38</v>
      </c>
      <c r="B49" s="99">
        <f t="shared" si="52"/>
        <v>22.079439252336449</v>
      </c>
      <c r="C49" s="100">
        <f t="shared" si="53"/>
        <v>1.8837612755667268</v>
      </c>
      <c r="D49" s="97">
        <f t="shared" si="54"/>
        <v>12.46187414527299</v>
      </c>
      <c r="E49" s="97">
        <f t="shared" si="55"/>
        <v>13.199967143300306</v>
      </c>
      <c r="F49" s="99">
        <f t="shared" si="35"/>
        <v>1.3629283489096573</v>
      </c>
      <c r="G49" s="100">
        <f t="shared" si="36"/>
        <v>0.11595042131580796</v>
      </c>
      <c r="H49" s="97">
        <f t="shared" si="37"/>
        <v>0.59007501574277976</v>
      </c>
      <c r="I49" s="97">
        <f t="shared" si="38"/>
        <v>0.66599869433169656</v>
      </c>
      <c r="J49" s="99">
        <f t="shared" si="39"/>
        <v>23.442367601246104</v>
      </c>
      <c r="K49" s="100">
        <f t="shared" si="40"/>
        <v>1.9997116968825346</v>
      </c>
      <c r="L49" s="97">
        <f t="shared" si="41"/>
        <v>13.05194916101577</v>
      </c>
      <c r="M49" s="98">
        <f t="shared" si="42"/>
        <v>13.865965837632004</v>
      </c>
      <c r="O49" s="74" t="s">
        <v>38</v>
      </c>
      <c r="P49" s="99">
        <f t="shared" si="43"/>
        <v>22.158081705150977</v>
      </c>
      <c r="Q49" s="100">
        <f t="shared" si="44"/>
        <v>3.5295158440042282</v>
      </c>
      <c r="R49" s="97">
        <f t="shared" si="45"/>
        <v>15.430953244567524</v>
      </c>
      <c r="S49" s="97">
        <f t="shared" si="56"/>
        <v>14.713354176622305</v>
      </c>
      <c r="T49" s="99">
        <f t="shared" si="46"/>
        <v>0.9769094138543517</v>
      </c>
      <c r="U49" s="100">
        <f t="shared" si="47"/>
        <v>0.15326588495062729</v>
      </c>
      <c r="V49" s="97">
        <f t="shared" si="48"/>
        <v>0.43985279542723954</v>
      </c>
      <c r="W49" s="97">
        <f t="shared" si="57"/>
        <v>0.58098863158519876</v>
      </c>
      <c r="X49" s="99">
        <f t="shared" si="49"/>
        <v>23.134991119005328</v>
      </c>
      <c r="Y49" s="100">
        <f t="shared" si="50"/>
        <v>3.6827817289548554</v>
      </c>
      <c r="Z49" s="97">
        <f t="shared" si="51"/>
        <v>15.870806039994761</v>
      </c>
      <c r="AA49" s="98">
        <f t="shared" si="58"/>
        <v>15.294342808207503</v>
      </c>
      <c r="AC49" s="74" t="s">
        <v>38</v>
      </c>
      <c r="AD49" s="99">
        <v>22.894126738794437</v>
      </c>
      <c r="AE49" s="100">
        <v>5.5314738437532274</v>
      </c>
      <c r="AF49" s="97">
        <v>18.612543801025517</v>
      </c>
      <c r="AG49" s="97">
        <v>17.260287877558113</v>
      </c>
      <c r="AH49" s="99">
        <v>0.61823802163833075</v>
      </c>
      <c r="AI49" s="100">
        <v>0.1507616323819892</v>
      </c>
      <c r="AJ49" s="97">
        <v>0.40246383047931844</v>
      </c>
      <c r="AK49" s="97">
        <v>0.53529381944336252</v>
      </c>
      <c r="AL49" s="99">
        <v>23.512364760432767</v>
      </c>
      <c r="AM49" s="100">
        <v>5.682235476135217</v>
      </c>
      <c r="AN49" s="97">
        <v>19.015007631504844</v>
      </c>
      <c r="AO49" s="98">
        <v>17.795581697001474</v>
      </c>
    </row>
    <row r="50" spans="1:41">
      <c r="A50" s="74" t="s">
        <v>39</v>
      </c>
      <c r="B50" s="99">
        <f t="shared" si="52"/>
        <v>20.13239875389408</v>
      </c>
      <c r="C50" s="100">
        <f t="shared" si="53"/>
        <v>3.6966739110349773</v>
      </c>
      <c r="D50" s="97">
        <f t="shared" si="54"/>
        <v>15.665467182706502</v>
      </c>
      <c r="E50" s="97">
        <f t="shared" si="55"/>
        <v>16.485251045392758</v>
      </c>
      <c r="F50" s="99">
        <f t="shared" si="35"/>
        <v>2.0638629283489096</v>
      </c>
      <c r="G50" s="100">
        <f t="shared" si="36"/>
        <v>0.41226835905673426</v>
      </c>
      <c r="H50" s="97">
        <f t="shared" si="37"/>
        <v>1.1573956852679714</v>
      </c>
      <c r="I50" s="97">
        <f t="shared" si="38"/>
        <v>1.1435408589898508</v>
      </c>
      <c r="J50" s="99">
        <f t="shared" si="39"/>
        <v>22.196261682242991</v>
      </c>
      <c r="K50" s="100">
        <f t="shared" si="40"/>
        <v>4.1089422700917115</v>
      </c>
      <c r="L50" s="97">
        <f t="shared" si="41"/>
        <v>16.822862867974472</v>
      </c>
      <c r="M50" s="98">
        <f t="shared" si="42"/>
        <v>17.628791904382609</v>
      </c>
      <c r="O50" s="74" t="s">
        <v>39</v>
      </c>
      <c r="P50" s="99">
        <f t="shared" si="43"/>
        <v>19.182948490230906</v>
      </c>
      <c r="Q50" s="100">
        <f t="shared" si="44"/>
        <v>6.5343994346973266</v>
      </c>
      <c r="R50" s="97">
        <f t="shared" si="45"/>
        <v>18.547225114748269</v>
      </c>
      <c r="S50" s="97">
        <f t="shared" si="56"/>
        <v>17.704982204993563</v>
      </c>
      <c r="T50" s="99">
        <f t="shared" si="46"/>
        <v>1.5985790408525755</v>
      </c>
      <c r="U50" s="100">
        <f t="shared" si="47"/>
        <v>0.59640026531777157</v>
      </c>
      <c r="V50" s="97">
        <f t="shared" si="48"/>
        <v>1.5715112697060467</v>
      </c>
      <c r="W50" s="97">
        <f t="shared" si="57"/>
        <v>1.8978769617490805</v>
      </c>
      <c r="X50" s="99">
        <f t="shared" si="49"/>
        <v>20.78152753108348</v>
      </c>
      <c r="Y50" s="100">
        <f t="shared" si="50"/>
        <v>7.1307997000150953</v>
      </c>
      <c r="Z50" s="97">
        <f t="shared" si="51"/>
        <v>20.118736384454316</v>
      </c>
      <c r="AA50" s="98">
        <f t="shared" si="58"/>
        <v>19.602859166742647</v>
      </c>
      <c r="AC50" s="74" t="s">
        <v>39</v>
      </c>
      <c r="AD50" s="99">
        <v>17.542503863987637</v>
      </c>
      <c r="AE50" s="100">
        <v>9.1529970823066389</v>
      </c>
      <c r="AF50" s="97">
        <v>17.9784925529984</v>
      </c>
      <c r="AG50" s="97">
        <v>16.488130200810875</v>
      </c>
      <c r="AH50" s="99">
        <v>1.1978361669242659</v>
      </c>
      <c r="AI50" s="100">
        <v>0.67041238945242521</v>
      </c>
      <c r="AJ50" s="97">
        <v>0.88820850381618777</v>
      </c>
      <c r="AK50" s="97">
        <v>1.0044681595200959</v>
      </c>
      <c r="AL50" s="99">
        <v>18.740340030911902</v>
      </c>
      <c r="AM50" s="100">
        <v>9.8234094717590601</v>
      </c>
      <c r="AN50" s="97">
        <v>18.866701056814588</v>
      </c>
      <c r="AO50" s="98">
        <v>17.492598360330973</v>
      </c>
    </row>
    <row r="51" spans="1:41">
      <c r="A51" s="74" t="s">
        <v>40</v>
      </c>
      <c r="B51" s="99">
        <f t="shared" si="52"/>
        <v>5.29595015576324</v>
      </c>
      <c r="C51" s="100">
        <f t="shared" si="53"/>
        <v>2.0900510724573547</v>
      </c>
      <c r="D51" s="97">
        <f t="shared" si="54"/>
        <v>5.4655750156841014</v>
      </c>
      <c r="E51" s="97">
        <f t="shared" si="55"/>
        <v>4.6015163810861806</v>
      </c>
      <c r="F51" s="99">
        <f t="shared" si="35"/>
        <v>2.2196261682242993</v>
      </c>
      <c r="G51" s="100">
        <f t="shared" si="36"/>
        <v>0.96987954347388483</v>
      </c>
      <c r="H51" s="97">
        <f t="shared" si="37"/>
        <v>2.062590149704242</v>
      </c>
      <c r="I51" s="97">
        <f t="shared" si="38"/>
        <v>1.7042147090393933</v>
      </c>
      <c r="J51" s="99">
        <f t="shared" si="39"/>
        <v>7.5155763239875393</v>
      </c>
      <c r="K51" s="100">
        <f t="shared" si="40"/>
        <v>3.0599306159312394</v>
      </c>
      <c r="L51" s="97">
        <f t="shared" si="41"/>
        <v>7.5281651653883435</v>
      </c>
      <c r="M51" s="98">
        <f t="shared" si="42"/>
        <v>6.3057310901255743</v>
      </c>
      <c r="O51" s="74" t="s">
        <v>40</v>
      </c>
      <c r="P51" s="99">
        <f t="shared" si="43"/>
        <v>4.5293072824156306</v>
      </c>
      <c r="Q51" s="100">
        <f t="shared" si="44"/>
        <v>3.4093184529509428</v>
      </c>
      <c r="R51" s="97">
        <f t="shared" si="45"/>
        <v>5.4729177195642382</v>
      </c>
      <c r="S51" s="97">
        <f t="shared" si="56"/>
        <v>5.6653737539888036</v>
      </c>
      <c r="T51" s="99">
        <f t="shared" si="46"/>
        <v>1.3543516873889876</v>
      </c>
      <c r="U51" s="100">
        <f t="shared" si="47"/>
        <v>1.079357106142508</v>
      </c>
      <c r="V51" s="97">
        <f t="shared" si="48"/>
        <v>1.2883780926418895</v>
      </c>
      <c r="W51" s="97">
        <f t="shared" si="57"/>
        <v>1.2909449623182898</v>
      </c>
      <c r="X51" s="99">
        <f t="shared" si="49"/>
        <v>5.8836589698046184</v>
      </c>
      <c r="Y51" s="100">
        <f t="shared" si="50"/>
        <v>4.4886755590934513</v>
      </c>
      <c r="Z51" s="97">
        <f t="shared" si="51"/>
        <v>6.7612958122061322</v>
      </c>
      <c r="AA51" s="98">
        <f t="shared" si="58"/>
        <v>6.9563187163070932</v>
      </c>
      <c r="AC51" s="74" t="s">
        <v>40</v>
      </c>
      <c r="AD51" s="99">
        <v>4.3663060278207109</v>
      </c>
      <c r="AE51" s="100">
        <v>4.9520412321956657</v>
      </c>
      <c r="AF51" s="97">
        <v>6.3375901337847251</v>
      </c>
      <c r="AG51" s="97">
        <v>6.2523601230829593</v>
      </c>
      <c r="AH51" s="99">
        <v>1.0432766615146831</v>
      </c>
      <c r="AI51" s="100">
        <v>1.2425629443521051</v>
      </c>
      <c r="AJ51" s="97">
        <v>1.3647590623514667</v>
      </c>
      <c r="AK51" s="97">
        <v>1.9426075111387715</v>
      </c>
      <c r="AL51" s="99">
        <v>5.4095826893353944</v>
      </c>
      <c r="AM51" s="100">
        <v>6.1946041765477711</v>
      </c>
      <c r="AN51" s="97">
        <v>7.7023491961361978</v>
      </c>
      <c r="AO51" s="98">
        <v>8.1949676342217312</v>
      </c>
    </row>
    <row r="52" spans="1:41">
      <c r="A52" s="74" t="s">
        <v>41</v>
      </c>
      <c r="B52" s="99">
        <f t="shared" si="52"/>
        <v>2.3364485981308412</v>
      </c>
      <c r="C52" s="100">
        <f t="shared" si="53"/>
        <v>2.4664357391577569</v>
      </c>
      <c r="D52" s="97">
        <f t="shared" si="54"/>
        <v>2.6871382306411014</v>
      </c>
      <c r="E52" s="97">
        <f t="shared" si="55"/>
        <v>2.7955436848423534</v>
      </c>
      <c r="F52" s="99">
        <f t="shared" si="35"/>
        <v>3.9330218068535827</v>
      </c>
      <c r="G52" s="100">
        <f t="shared" si="36"/>
        <v>5.6252860249953676</v>
      </c>
      <c r="H52" s="97">
        <f t="shared" si="37"/>
        <v>5.8629479774838043</v>
      </c>
      <c r="I52" s="97">
        <f t="shared" si="38"/>
        <v>5.6597408467355521</v>
      </c>
      <c r="J52" s="99">
        <f t="shared" si="39"/>
        <v>6.2694704049844239</v>
      </c>
      <c r="K52" s="100">
        <f t="shared" si="40"/>
        <v>8.0917217641531245</v>
      </c>
      <c r="L52" s="97">
        <f t="shared" si="41"/>
        <v>8.5500862081249043</v>
      </c>
      <c r="M52" s="98">
        <f t="shared" si="42"/>
        <v>8.4552845315779059</v>
      </c>
      <c r="O52" s="74" t="s">
        <v>41</v>
      </c>
      <c r="P52" s="99">
        <f t="shared" si="43"/>
        <v>2.0870337477797514</v>
      </c>
      <c r="Q52" s="100">
        <f t="shared" si="44"/>
        <v>4.3593828177100065</v>
      </c>
      <c r="R52" s="97">
        <f t="shared" si="45"/>
        <v>3.5976654299990409</v>
      </c>
      <c r="S52" s="97">
        <f t="shared" si="56"/>
        <v>3.8620726956504443</v>
      </c>
      <c r="T52" s="99">
        <f t="shared" si="46"/>
        <v>2.642095914742451</v>
      </c>
      <c r="U52" s="100">
        <f t="shared" si="47"/>
        <v>6.7742318423078229</v>
      </c>
      <c r="V52" s="97">
        <f t="shared" si="48"/>
        <v>6.3606478743926171</v>
      </c>
      <c r="W52" s="97">
        <f t="shared" si="57"/>
        <v>5.9314075854368191</v>
      </c>
      <c r="X52" s="99">
        <f t="shared" si="49"/>
        <v>4.7291296625222028</v>
      </c>
      <c r="Y52" s="100">
        <f t="shared" si="50"/>
        <v>11.133614660017816</v>
      </c>
      <c r="Z52" s="97">
        <f t="shared" si="51"/>
        <v>9.958313304391659</v>
      </c>
      <c r="AA52" s="98">
        <f t="shared" si="58"/>
        <v>9.7934802810872625</v>
      </c>
      <c r="AC52" s="74" t="s">
        <v>41</v>
      </c>
      <c r="AD52" s="99">
        <v>2.2604327666151467</v>
      </c>
      <c r="AE52" s="100">
        <v>7.149260912768808</v>
      </c>
      <c r="AF52" s="97">
        <v>4.7539074162534698</v>
      </c>
      <c r="AG52" s="97">
        <v>4.3280879156277674</v>
      </c>
      <c r="AH52" s="99">
        <v>1.7967542503863987</v>
      </c>
      <c r="AI52" s="100">
        <v>7.1990552156802945</v>
      </c>
      <c r="AJ52" s="97">
        <v>5.6340549017660271</v>
      </c>
      <c r="AK52" s="97">
        <v>6.3247765007028525</v>
      </c>
      <c r="AL52" s="99">
        <v>4.0571870170015458</v>
      </c>
      <c r="AM52" s="100">
        <v>14.34831612844909</v>
      </c>
      <c r="AN52" s="97">
        <v>10.387962318019502</v>
      </c>
      <c r="AO52" s="98">
        <v>10.652864416330621</v>
      </c>
    </row>
    <row r="53" spans="1:41" ht="15.75" thickBot="1">
      <c r="A53" s="74" t="s">
        <v>42</v>
      </c>
      <c r="B53" s="99">
        <f t="shared" si="52"/>
        <v>0.27258566978193144</v>
      </c>
      <c r="C53" s="100">
        <f t="shared" si="53"/>
        <v>1.0549692515467526</v>
      </c>
      <c r="D53" s="97">
        <f t="shared" si="54"/>
        <v>0.56785790138499204</v>
      </c>
      <c r="E53" s="97">
        <f t="shared" si="55"/>
        <v>0.85634810252334592</v>
      </c>
      <c r="F53" s="99">
        <f t="shared" si="35"/>
        <v>3.6604361370716512</v>
      </c>
      <c r="G53" s="100">
        <f t="shared" si="36"/>
        <v>80.538789966680142</v>
      </c>
      <c r="H53" s="97">
        <f t="shared" si="37"/>
        <v>42.778427208169497</v>
      </c>
      <c r="I53" s="97">
        <f t="shared" si="38"/>
        <v>40.974553602878643</v>
      </c>
      <c r="J53" s="99">
        <f t="shared" si="39"/>
        <v>3.9330218068535827</v>
      </c>
      <c r="K53" s="100">
        <f t="shared" si="40"/>
        <v>81.593759218226893</v>
      </c>
      <c r="L53" s="97">
        <f t="shared" si="41"/>
        <v>43.346285109554493</v>
      </c>
      <c r="M53" s="98">
        <f t="shared" si="42"/>
        <v>41.830901705401992</v>
      </c>
      <c r="O53" s="74" t="s">
        <v>42</v>
      </c>
      <c r="P53" s="99">
        <f t="shared" si="43"/>
        <v>0.22202486678507993</v>
      </c>
      <c r="Q53" s="100">
        <f t="shared" si="44"/>
        <v>1.9989394544962149</v>
      </c>
      <c r="R53" s="97">
        <f t="shared" si="45"/>
        <v>0.71367330393242201</v>
      </c>
      <c r="S53" s="97">
        <f t="shared" si="56"/>
        <v>0.60183556759463941</v>
      </c>
      <c r="T53" s="99">
        <f t="shared" si="46"/>
        <v>1.8872113676731794</v>
      </c>
      <c r="U53" s="100">
        <f t="shared" si="47"/>
        <v>69.113432905150589</v>
      </c>
      <c r="V53" s="97">
        <f t="shared" si="48"/>
        <v>29.479949000511326</v>
      </c>
      <c r="W53" s="97">
        <f t="shared" si="57"/>
        <v>29.417222963163031</v>
      </c>
      <c r="X53" s="99">
        <f t="shared" si="49"/>
        <v>2.1092362344582591</v>
      </c>
      <c r="Y53" s="100">
        <f t="shared" si="50"/>
        <v>71.112372359646798</v>
      </c>
      <c r="Z53" s="97">
        <f t="shared" si="51"/>
        <v>30.19362230444375</v>
      </c>
      <c r="AA53" s="98">
        <f t="shared" si="58"/>
        <v>30.019058530757672</v>
      </c>
      <c r="AC53" s="74" t="s">
        <v>42</v>
      </c>
      <c r="AD53" s="99">
        <v>0.15455950540958269</v>
      </c>
      <c r="AE53" s="100">
        <v>1.8262133988539793</v>
      </c>
      <c r="AF53" s="97">
        <v>0.50963096268657981</v>
      </c>
      <c r="AG53" s="97">
        <v>0.4892352665570604</v>
      </c>
      <c r="AH53" s="99">
        <v>1.1785162287480679</v>
      </c>
      <c r="AI53" s="100">
        <v>58.357084041327298</v>
      </c>
      <c r="AJ53" s="97">
        <v>22.240596950156288</v>
      </c>
      <c r="AK53" s="97">
        <v>24.775431139067873</v>
      </c>
      <c r="AL53" s="99">
        <v>1.3330757341576507</v>
      </c>
      <c r="AM53" s="100">
        <v>60.183297440181278</v>
      </c>
      <c r="AN53" s="97">
        <v>22.75022791284287</v>
      </c>
      <c r="AO53" s="98">
        <v>25.264666405624933</v>
      </c>
    </row>
    <row r="54" spans="1:41" ht="15.75" thickBot="1">
      <c r="A54" s="81" t="s">
        <v>3</v>
      </c>
      <c r="B54" s="101">
        <f t="shared" si="52"/>
        <v>84.384735202492209</v>
      </c>
      <c r="C54" s="102">
        <f t="shared" si="53"/>
        <v>12.26529585505889</v>
      </c>
      <c r="D54" s="103">
        <f t="shared" si="54"/>
        <v>46.737261007868604</v>
      </c>
      <c r="E54" s="103">
        <f t="shared" si="55"/>
        <v>48.945807427763903</v>
      </c>
      <c r="F54" s="101">
        <f t="shared" si="35"/>
        <v>15.615264797507788</v>
      </c>
      <c r="G54" s="102">
        <f t="shared" si="36"/>
        <v>87.734704144941119</v>
      </c>
      <c r="H54" s="103">
        <f t="shared" si="37"/>
        <v>53.26273899213141</v>
      </c>
      <c r="I54" s="103">
        <f t="shared" si="38"/>
        <v>51.054192572236076</v>
      </c>
      <c r="J54" s="101">
        <f t="shared" si="39"/>
        <v>100</v>
      </c>
      <c r="K54" s="102">
        <f t="shared" si="40"/>
        <v>100</v>
      </c>
      <c r="L54" s="103">
        <f t="shared" si="41"/>
        <v>100</v>
      </c>
      <c r="M54" s="104">
        <f t="shared" si="42"/>
        <v>100</v>
      </c>
      <c r="O54" s="81" t="s">
        <v>3</v>
      </c>
      <c r="P54" s="101">
        <f t="shared" si="43"/>
        <v>90.119893428063946</v>
      </c>
      <c r="Q54" s="102">
        <f t="shared" si="44"/>
        <v>22.200168911306772</v>
      </c>
      <c r="R54" s="103">
        <f t="shared" si="45"/>
        <v>60.218369591870449</v>
      </c>
      <c r="S54" s="103">
        <f t="shared" si="56"/>
        <v>60.135923809021122</v>
      </c>
      <c r="T54" s="101">
        <f t="shared" si="46"/>
        <v>9.8801065719360572</v>
      </c>
      <c r="U54" s="102">
        <f t="shared" si="47"/>
        <v>77.799831088693239</v>
      </c>
      <c r="V54" s="103">
        <f t="shared" si="48"/>
        <v>39.781630408129523</v>
      </c>
      <c r="W54" s="103">
        <f t="shared" si="57"/>
        <v>39.864076190978892</v>
      </c>
      <c r="X54" s="101">
        <f t="shared" si="49"/>
        <v>100</v>
      </c>
      <c r="Y54" s="102">
        <f t="shared" si="50"/>
        <v>100</v>
      </c>
      <c r="Z54" s="103">
        <f t="shared" si="51"/>
        <v>100</v>
      </c>
      <c r="AA54" s="104">
        <f t="shared" si="58"/>
        <v>100</v>
      </c>
      <c r="AC54" s="81" t="s">
        <v>3</v>
      </c>
      <c r="AD54" s="101">
        <v>92.793663060278206</v>
      </c>
      <c r="AE54" s="102">
        <v>32.255964365742003</v>
      </c>
      <c r="AF54" s="103">
        <v>68.995037151071998</v>
      </c>
      <c r="AG54" s="103">
        <v>64.786040713761977</v>
      </c>
      <c r="AH54" s="101">
        <v>7.2063369397217931</v>
      </c>
      <c r="AI54" s="102">
        <v>67.744035634257997</v>
      </c>
      <c r="AJ54" s="103">
        <v>31.004962848927772</v>
      </c>
      <c r="AK54" s="103">
        <v>35.213959286238072</v>
      </c>
      <c r="AL54" s="101">
        <v>100</v>
      </c>
      <c r="AM54" s="102">
        <v>100</v>
      </c>
      <c r="AN54" s="103">
        <v>100.00000000000001</v>
      </c>
      <c r="AO54" s="104">
        <v>100</v>
      </c>
    </row>
    <row r="55" spans="1:41">
      <c r="A55" s="93"/>
      <c r="O55" s="93"/>
    </row>
    <row r="57" spans="1:41" ht="16.5" thickBot="1">
      <c r="A57" s="105" t="s">
        <v>184</v>
      </c>
      <c r="O57" s="105" t="s">
        <v>127</v>
      </c>
    </row>
    <row r="58" spans="1:41" ht="15" customHeight="1">
      <c r="A58" s="304" t="s">
        <v>29</v>
      </c>
      <c r="B58" s="307" t="s">
        <v>1</v>
      </c>
      <c r="C58" s="307"/>
      <c r="D58" s="307"/>
      <c r="E58" s="307"/>
      <c r="F58" s="307" t="s">
        <v>2</v>
      </c>
      <c r="G58" s="307"/>
      <c r="H58" s="307"/>
      <c r="I58" s="307"/>
      <c r="J58" s="307" t="s">
        <v>3</v>
      </c>
      <c r="K58" s="307"/>
      <c r="L58" s="307"/>
      <c r="M58" s="308"/>
      <c r="O58" s="304" t="s">
        <v>29</v>
      </c>
      <c r="P58" s="307" t="s">
        <v>1</v>
      </c>
      <c r="Q58" s="307"/>
      <c r="R58" s="307"/>
      <c r="S58" s="307"/>
      <c r="T58" s="307" t="s">
        <v>2</v>
      </c>
      <c r="U58" s="307"/>
      <c r="V58" s="307"/>
      <c r="W58" s="307"/>
      <c r="X58" s="307" t="s">
        <v>3</v>
      </c>
      <c r="Y58" s="307"/>
      <c r="Z58" s="307"/>
      <c r="AA58" s="308"/>
    </row>
    <row r="59" spans="1:41" ht="15" customHeight="1">
      <c r="A59" s="305"/>
      <c r="B59" s="309" t="s">
        <v>86</v>
      </c>
      <c r="C59" s="310"/>
      <c r="D59" s="309" t="s">
        <v>87</v>
      </c>
      <c r="E59" s="310"/>
      <c r="F59" s="309" t="s">
        <v>86</v>
      </c>
      <c r="G59" s="310"/>
      <c r="H59" s="309" t="s">
        <v>87</v>
      </c>
      <c r="I59" s="310"/>
      <c r="J59" s="309" t="s">
        <v>86</v>
      </c>
      <c r="K59" s="310"/>
      <c r="L59" s="309" t="s">
        <v>87</v>
      </c>
      <c r="M59" s="310"/>
      <c r="O59" s="305"/>
      <c r="P59" s="309" t="s">
        <v>86</v>
      </c>
      <c r="Q59" s="310"/>
      <c r="R59" s="309" t="s">
        <v>87</v>
      </c>
      <c r="S59" s="310"/>
      <c r="T59" s="309" t="s">
        <v>86</v>
      </c>
      <c r="U59" s="310"/>
      <c r="V59" s="309" t="s">
        <v>87</v>
      </c>
      <c r="W59" s="310"/>
      <c r="X59" s="309" t="s">
        <v>86</v>
      </c>
      <c r="Y59" s="310"/>
      <c r="Z59" s="309" t="s">
        <v>87</v>
      </c>
      <c r="AA59" s="310"/>
    </row>
    <row r="60" spans="1:41" ht="45.75" thickBot="1">
      <c r="A60" s="306"/>
      <c r="B60" s="69" t="s">
        <v>31</v>
      </c>
      <c r="C60" s="69" t="s">
        <v>32</v>
      </c>
      <c r="D60" s="70" t="s">
        <v>8</v>
      </c>
      <c r="E60" s="71" t="s">
        <v>9</v>
      </c>
      <c r="F60" s="69" t="s">
        <v>31</v>
      </c>
      <c r="G60" s="69" t="s">
        <v>32</v>
      </c>
      <c r="H60" s="70" t="s">
        <v>8</v>
      </c>
      <c r="I60" s="71" t="s">
        <v>9</v>
      </c>
      <c r="J60" s="69" t="s">
        <v>31</v>
      </c>
      <c r="K60" s="69" t="s">
        <v>32</v>
      </c>
      <c r="L60" s="70" t="s">
        <v>8</v>
      </c>
      <c r="M60" s="71" t="s">
        <v>9</v>
      </c>
      <c r="O60" s="306"/>
      <c r="P60" s="69" t="s">
        <v>31</v>
      </c>
      <c r="Q60" s="69" t="s">
        <v>32</v>
      </c>
      <c r="R60" s="70" t="s">
        <v>8</v>
      </c>
      <c r="S60" s="71" t="s">
        <v>9</v>
      </c>
      <c r="T60" s="69" t="s">
        <v>31</v>
      </c>
      <c r="U60" s="69" t="s">
        <v>32</v>
      </c>
      <c r="V60" s="70" t="s">
        <v>8</v>
      </c>
      <c r="W60" s="71" t="s">
        <v>9</v>
      </c>
      <c r="X60" s="69" t="s">
        <v>31</v>
      </c>
      <c r="Y60" s="69" t="s">
        <v>32</v>
      </c>
      <c r="Z60" s="70" t="s">
        <v>8</v>
      </c>
      <c r="AA60" s="71" t="s">
        <v>9</v>
      </c>
    </row>
    <row r="61" spans="1:41">
      <c r="A61" s="74" t="s">
        <v>33</v>
      </c>
      <c r="B61" s="75">
        <f>IF(AND(ISBLANK(B7),ISBLANK(P7)),"",B7-P7)</f>
        <v>-49</v>
      </c>
      <c r="C61" s="76">
        <f t="shared" ref="C61:M71" si="59">IF(AND(ISBLANK(C7),ISBLANK(Q7)),"",C7-Q7)</f>
        <v>-15.925754083728894</v>
      </c>
      <c r="D61" s="77">
        <f t="shared" si="59"/>
        <v>-37.699452009709773</v>
      </c>
      <c r="E61" s="77">
        <f t="shared" si="59"/>
        <v>-826.80878509554123</v>
      </c>
      <c r="F61" s="75">
        <f t="shared" si="59"/>
        <v>-1</v>
      </c>
      <c r="G61" s="76">
        <f t="shared" si="59"/>
        <v>-0.11</v>
      </c>
      <c r="H61" s="77">
        <f t="shared" si="59"/>
        <v>-0.3</v>
      </c>
      <c r="I61" s="77">
        <f t="shared" si="59"/>
        <v>-6</v>
      </c>
      <c r="J61" s="75">
        <f t="shared" si="59"/>
        <v>-50</v>
      </c>
      <c r="K61" s="76">
        <f t="shared" si="59"/>
        <v>-16.035754083728893</v>
      </c>
      <c r="L61" s="77">
        <f t="shared" si="59"/>
        <v>-37.999452009709771</v>
      </c>
      <c r="M61" s="78">
        <f t="shared" si="59"/>
        <v>-832.80878509554123</v>
      </c>
      <c r="O61" s="74" t="s">
        <v>33</v>
      </c>
      <c r="P61" s="75">
        <f>P7-AD7</f>
        <v>-6</v>
      </c>
      <c r="Q61" s="76">
        <f t="shared" ref="Q61:AA61" si="60">Q7-AE7</f>
        <v>1.2865892633245934</v>
      </c>
      <c r="R61" s="77">
        <f t="shared" si="60"/>
        <v>18.68787350192866</v>
      </c>
      <c r="S61" s="77">
        <f t="shared" si="60"/>
        <v>446.52592423530126</v>
      </c>
      <c r="T61" s="75">
        <f t="shared" si="60"/>
        <v>0</v>
      </c>
      <c r="U61" s="76">
        <f t="shared" si="60"/>
        <v>-0.37</v>
      </c>
      <c r="V61" s="77">
        <f t="shared" si="60"/>
        <v>-0.2</v>
      </c>
      <c r="W61" s="77">
        <f t="shared" si="60"/>
        <v>-12</v>
      </c>
      <c r="X61" s="75">
        <f t="shared" si="60"/>
        <v>-6</v>
      </c>
      <c r="Y61" s="76">
        <f t="shared" si="60"/>
        <v>0.91658926332459245</v>
      </c>
      <c r="Z61" s="77">
        <f t="shared" si="60"/>
        <v>18.487873501928657</v>
      </c>
      <c r="AA61" s="78">
        <f t="shared" si="60"/>
        <v>434.52592423530126</v>
      </c>
    </row>
    <row r="62" spans="1:41">
      <c r="A62" s="74" t="s">
        <v>34</v>
      </c>
      <c r="B62" s="79">
        <f t="shared" ref="B62:B71" si="61">IF(AND(ISBLANK(B8),ISBLANK(P8)),"",B8-P8)</f>
        <v>-27</v>
      </c>
      <c r="C62" s="80">
        <f t="shared" si="59"/>
        <v>-19.850729043134944</v>
      </c>
      <c r="D62" s="77">
        <f t="shared" si="59"/>
        <v>-16.285268332492194</v>
      </c>
      <c r="E62" s="77">
        <f t="shared" si="59"/>
        <v>-244.30624101265653</v>
      </c>
      <c r="F62" s="79">
        <f t="shared" si="59"/>
        <v>-1</v>
      </c>
      <c r="G62" s="80">
        <f t="shared" si="59"/>
        <v>-0.59887884267632796</v>
      </c>
      <c r="H62" s="77">
        <f t="shared" si="59"/>
        <v>0.12186256781193405</v>
      </c>
      <c r="I62" s="77">
        <f t="shared" si="59"/>
        <v>-8.461663652802903</v>
      </c>
      <c r="J62" s="79">
        <f t="shared" si="59"/>
        <v>-28</v>
      </c>
      <c r="K62" s="80">
        <f t="shared" si="59"/>
        <v>-20.449607885811279</v>
      </c>
      <c r="L62" s="77">
        <f t="shared" si="59"/>
        <v>-16.163405764680256</v>
      </c>
      <c r="M62" s="78">
        <f t="shared" si="59"/>
        <v>-252.76790466545947</v>
      </c>
      <c r="O62" s="74" t="s">
        <v>34</v>
      </c>
      <c r="P62" s="79">
        <f t="shared" ref="P62:AA71" si="62">P8-AD8</f>
        <v>-55</v>
      </c>
      <c r="Q62" s="80">
        <f t="shared" si="62"/>
        <v>-38.038070956865042</v>
      </c>
      <c r="R62" s="77">
        <f t="shared" si="62"/>
        <v>-39.373971667507831</v>
      </c>
      <c r="S62" s="77">
        <f t="shared" si="62"/>
        <v>-714.99905898734357</v>
      </c>
      <c r="T62" s="79">
        <f t="shared" si="62"/>
        <v>-1</v>
      </c>
      <c r="U62" s="80">
        <f t="shared" si="62"/>
        <v>-0.21112115732367198</v>
      </c>
      <c r="V62" s="77">
        <f t="shared" si="62"/>
        <v>-1.9618625678119344</v>
      </c>
      <c r="W62" s="77">
        <f t="shared" si="62"/>
        <v>-22.038336347197095</v>
      </c>
      <c r="X62" s="79">
        <f t="shared" si="62"/>
        <v>-56</v>
      </c>
      <c r="Y62" s="80">
        <f t="shared" si="62"/>
        <v>-38.249192114188702</v>
      </c>
      <c r="Z62" s="77">
        <f t="shared" si="62"/>
        <v>-41.335834235319759</v>
      </c>
      <c r="AA62" s="78">
        <f t="shared" si="62"/>
        <v>-737.03739533454063</v>
      </c>
    </row>
    <row r="63" spans="1:41">
      <c r="A63" s="74" t="s">
        <v>35</v>
      </c>
      <c r="B63" s="79">
        <f t="shared" si="61"/>
        <v>-101</v>
      </c>
      <c r="C63" s="80">
        <f t="shared" si="59"/>
        <v>-149.67826810164047</v>
      </c>
      <c r="D63" s="77">
        <f t="shared" si="59"/>
        <v>-113.44046865968531</v>
      </c>
      <c r="E63" s="77">
        <f t="shared" si="59"/>
        <v>-1624.6648229320792</v>
      </c>
      <c r="F63" s="79">
        <f t="shared" si="59"/>
        <v>3</v>
      </c>
      <c r="G63" s="80">
        <f t="shared" si="59"/>
        <v>3.5823569448690993</v>
      </c>
      <c r="H63" s="77">
        <f t="shared" si="59"/>
        <v>4.5687410394902983</v>
      </c>
      <c r="I63" s="77">
        <f t="shared" si="59"/>
        <v>53.407561258237926</v>
      </c>
      <c r="J63" s="79">
        <f t="shared" si="59"/>
        <v>-98</v>
      </c>
      <c r="K63" s="80">
        <f t="shared" si="59"/>
        <v>-146.09591115677136</v>
      </c>
      <c r="L63" s="77">
        <f t="shared" si="59"/>
        <v>-108.87172762019499</v>
      </c>
      <c r="M63" s="78">
        <f t="shared" si="59"/>
        <v>-1571.2572616738412</v>
      </c>
      <c r="O63" s="74" t="s">
        <v>35</v>
      </c>
      <c r="P63" s="79">
        <f t="shared" si="62"/>
        <v>-109</v>
      </c>
      <c r="Q63" s="80">
        <f t="shared" si="62"/>
        <v>-157.98666362427696</v>
      </c>
      <c r="R63" s="77">
        <f t="shared" si="62"/>
        <v>-124.96426478670386</v>
      </c>
      <c r="S63" s="77">
        <f t="shared" si="62"/>
        <v>-1872.3389471670425</v>
      </c>
      <c r="T63" s="79">
        <f t="shared" si="62"/>
        <v>-1</v>
      </c>
      <c r="U63" s="80">
        <f t="shared" si="62"/>
        <v>-1.3476935737401607</v>
      </c>
      <c r="V63" s="77">
        <f t="shared" si="62"/>
        <v>-1.2549512066574198</v>
      </c>
      <c r="W63" s="77">
        <f t="shared" si="62"/>
        <v>-20.215253814147012</v>
      </c>
      <c r="X63" s="79">
        <f t="shared" si="62"/>
        <v>-110</v>
      </c>
      <c r="Y63" s="80">
        <f t="shared" si="62"/>
        <v>-159.33435719801705</v>
      </c>
      <c r="Z63" s="77">
        <f t="shared" si="62"/>
        <v>-126.21921599336127</v>
      </c>
      <c r="AA63" s="78">
        <f t="shared" si="62"/>
        <v>-1892.5542009811893</v>
      </c>
    </row>
    <row r="64" spans="1:41">
      <c r="A64" s="74" t="s">
        <v>36</v>
      </c>
      <c r="B64" s="79">
        <f t="shared" si="61"/>
        <v>-341</v>
      </c>
      <c r="C64" s="80">
        <f t="shared" si="59"/>
        <v>-1209.5116654814431</v>
      </c>
      <c r="D64" s="77">
        <f t="shared" si="59"/>
        <v>-562.6631644774634</v>
      </c>
      <c r="E64" s="77">
        <f t="shared" si="59"/>
        <v>-8267.4324107920402</v>
      </c>
      <c r="F64" s="79">
        <f t="shared" si="59"/>
        <v>-5</v>
      </c>
      <c r="G64" s="80">
        <f t="shared" si="59"/>
        <v>-19.790821108800863</v>
      </c>
      <c r="H64" s="77">
        <f t="shared" si="59"/>
        <v>-24.50449753632045</v>
      </c>
      <c r="I64" s="77">
        <f t="shared" si="59"/>
        <v>-729.47910016303626</v>
      </c>
      <c r="J64" s="79">
        <f t="shared" si="59"/>
        <v>-346</v>
      </c>
      <c r="K64" s="80">
        <f t="shared" si="59"/>
        <v>-1229.3024865902441</v>
      </c>
      <c r="L64" s="77">
        <f t="shared" si="59"/>
        <v>-587.16766201378368</v>
      </c>
      <c r="M64" s="78">
        <f t="shared" si="59"/>
        <v>-8996.9115109550767</v>
      </c>
      <c r="O64" s="74" t="s">
        <v>36</v>
      </c>
      <c r="P64" s="79">
        <f t="shared" si="62"/>
        <v>-186</v>
      </c>
      <c r="Q64" s="80">
        <f t="shared" si="62"/>
        <v>-529.5358207339591</v>
      </c>
      <c r="R64" s="77">
        <f t="shared" si="62"/>
        <v>-553.82229723865953</v>
      </c>
      <c r="S64" s="77">
        <f t="shared" si="62"/>
        <v>-4947.8857451229687</v>
      </c>
      <c r="T64" s="79">
        <f t="shared" si="62"/>
        <v>4</v>
      </c>
      <c r="U64" s="80">
        <f t="shared" si="62"/>
        <v>17.52082110880086</v>
      </c>
      <c r="V64" s="77">
        <f t="shared" si="62"/>
        <v>13.239497536320453</v>
      </c>
      <c r="W64" s="77">
        <f t="shared" si="62"/>
        <v>396.47910016303626</v>
      </c>
      <c r="X64" s="79">
        <f t="shared" si="62"/>
        <v>-182</v>
      </c>
      <c r="Y64" s="80">
        <f t="shared" si="62"/>
        <v>-512.01499962515754</v>
      </c>
      <c r="Z64" s="77">
        <f t="shared" si="62"/>
        <v>-540.58279970233923</v>
      </c>
      <c r="AA64" s="78">
        <f t="shared" si="62"/>
        <v>-4551.4066449599341</v>
      </c>
    </row>
    <row r="65" spans="1:27">
      <c r="A65" s="74" t="s">
        <v>37</v>
      </c>
      <c r="B65" s="79">
        <f t="shared" si="61"/>
        <v>-491</v>
      </c>
      <c r="C65" s="80">
        <f t="shared" si="59"/>
        <v>-3535.8439827774059</v>
      </c>
      <c r="D65" s="77">
        <f t="shared" si="59"/>
        <v>-1334.1198932642319</v>
      </c>
      <c r="E65" s="77">
        <f t="shared" si="59"/>
        <v>-20116.554416651448</v>
      </c>
      <c r="F65" s="79">
        <f t="shared" si="59"/>
        <v>1</v>
      </c>
      <c r="G65" s="80">
        <f t="shared" si="59"/>
        <v>-4.0069029455663951</v>
      </c>
      <c r="H65" s="77">
        <f t="shared" si="59"/>
        <v>-14.606664077001668</v>
      </c>
      <c r="I65" s="77">
        <f t="shared" si="59"/>
        <v>147.15849458952835</v>
      </c>
      <c r="J65" s="79">
        <f t="shared" si="59"/>
        <v>-490</v>
      </c>
      <c r="K65" s="80">
        <f t="shared" si="59"/>
        <v>-3539.8508857229713</v>
      </c>
      <c r="L65" s="77">
        <f t="shared" si="59"/>
        <v>-1348.7265573412333</v>
      </c>
      <c r="M65" s="78">
        <f t="shared" si="59"/>
        <v>-19969.395922061925</v>
      </c>
      <c r="O65" s="74" t="s">
        <v>37</v>
      </c>
      <c r="P65" s="79">
        <f t="shared" si="62"/>
        <v>-114</v>
      </c>
      <c r="Q65" s="80">
        <f t="shared" si="62"/>
        <v>-852.98642471176572</v>
      </c>
      <c r="R65" s="77">
        <f t="shared" si="62"/>
        <v>-692.54914665724868</v>
      </c>
      <c r="S65" s="77">
        <f t="shared" si="62"/>
        <v>-2900.2913815253414</v>
      </c>
      <c r="T65" s="79">
        <f t="shared" si="62"/>
        <v>-9</v>
      </c>
      <c r="U65" s="80">
        <f t="shared" si="62"/>
        <v>-59.432083303194702</v>
      </c>
      <c r="V65" s="77">
        <f t="shared" si="62"/>
        <v>8.8600155877034439</v>
      </c>
      <c r="W65" s="77">
        <f t="shared" si="62"/>
        <v>-114.31708499095839</v>
      </c>
      <c r="X65" s="79">
        <f t="shared" si="62"/>
        <v>-123</v>
      </c>
      <c r="Y65" s="80">
        <f t="shared" si="62"/>
        <v>-912.41850801496275</v>
      </c>
      <c r="Z65" s="77">
        <f t="shared" si="62"/>
        <v>-683.68913106954551</v>
      </c>
      <c r="AA65" s="78">
        <f t="shared" si="62"/>
        <v>-3014.6084665162925</v>
      </c>
    </row>
    <row r="66" spans="1:27">
      <c r="A66" s="74" t="s">
        <v>38</v>
      </c>
      <c r="B66" s="79">
        <f t="shared" si="61"/>
        <v>-431</v>
      </c>
      <c r="C66" s="80">
        <f t="shared" si="59"/>
        <v>-6106.4400910238346</v>
      </c>
      <c r="D66" s="77">
        <f t="shared" si="59"/>
        <v>-1593.3482717177183</v>
      </c>
      <c r="E66" s="77">
        <f t="shared" si="59"/>
        <v>-18967.420554995282</v>
      </c>
      <c r="F66" s="79">
        <f t="shared" si="59"/>
        <v>-9</v>
      </c>
      <c r="G66" s="80">
        <f t="shared" si="59"/>
        <v>-116.07103894293738</v>
      </c>
      <c r="H66" s="77">
        <f t="shared" si="59"/>
        <v>-20.205893196994992</v>
      </c>
      <c r="I66" s="77">
        <f t="shared" si="59"/>
        <v>-493.95106844741213</v>
      </c>
      <c r="J66" s="79">
        <f t="shared" si="59"/>
        <v>-440</v>
      </c>
      <c r="K66" s="80">
        <f t="shared" si="59"/>
        <v>-6222.5111299667715</v>
      </c>
      <c r="L66" s="77">
        <f t="shared" si="59"/>
        <v>-1613.5541649147128</v>
      </c>
      <c r="M66" s="78">
        <f t="shared" si="59"/>
        <v>-19461.371623442694</v>
      </c>
      <c r="O66" s="74" t="s">
        <v>38</v>
      </c>
      <c r="P66" s="79">
        <f t="shared" si="62"/>
        <v>-187</v>
      </c>
      <c r="Q66" s="80">
        <f t="shared" si="62"/>
        <v>-2662.1555144412141</v>
      </c>
      <c r="R66" s="77">
        <f t="shared" si="62"/>
        <v>-1111.0349592879143</v>
      </c>
      <c r="S66" s="77">
        <f t="shared" si="62"/>
        <v>-10040.469823724059</v>
      </c>
      <c r="T66" s="79">
        <f t="shared" si="62"/>
        <v>12</v>
      </c>
      <c r="U66" s="80">
        <f t="shared" si="62"/>
        <v>159.15401394293747</v>
      </c>
      <c r="V66" s="77">
        <f t="shared" si="62"/>
        <v>-3.8540818030049877</v>
      </c>
      <c r="W66" s="77">
        <f t="shared" si="62"/>
        <v>46.391068447412181</v>
      </c>
      <c r="X66" s="79">
        <f t="shared" si="62"/>
        <v>-175</v>
      </c>
      <c r="Y66" s="80">
        <f t="shared" si="62"/>
        <v>-2503.0015004982779</v>
      </c>
      <c r="Z66" s="77">
        <f t="shared" si="62"/>
        <v>-1114.8890410909212</v>
      </c>
      <c r="AA66" s="78">
        <f t="shared" si="62"/>
        <v>-9994.0787552766487</v>
      </c>
    </row>
    <row r="67" spans="1:27">
      <c r="A67" s="74" t="s">
        <v>39</v>
      </c>
      <c r="B67" s="79">
        <f t="shared" si="61"/>
        <v>-347</v>
      </c>
      <c r="C67" s="80">
        <f t="shared" si="59"/>
        <v>-10392.052111962357</v>
      </c>
      <c r="D67" s="77">
        <f t="shared" si="59"/>
        <v>-1841.3820705593737</v>
      </c>
      <c r="E67" s="77">
        <f t="shared" si="59"/>
        <v>-21764.675408395367</v>
      </c>
      <c r="F67" s="79">
        <f t="shared" si="59"/>
        <v>-19</v>
      </c>
      <c r="G67" s="80">
        <f t="shared" si="59"/>
        <v>-621.61679706717291</v>
      </c>
      <c r="H67" s="77">
        <f t="shared" si="59"/>
        <v>-174.26435597313804</v>
      </c>
      <c r="I67" s="77">
        <f t="shared" si="59"/>
        <v>-3431.5345628157975</v>
      </c>
      <c r="J67" s="79">
        <f t="shared" si="59"/>
        <v>-366</v>
      </c>
      <c r="K67" s="80">
        <f t="shared" si="59"/>
        <v>-11013.668909029519</v>
      </c>
      <c r="L67" s="77">
        <f t="shared" si="59"/>
        <v>-2015.6464265325119</v>
      </c>
      <c r="M67" s="78">
        <f t="shared" si="59"/>
        <v>-25196.20997121117</v>
      </c>
      <c r="O67" s="74" t="s">
        <v>39</v>
      </c>
      <c r="P67" s="79">
        <f t="shared" si="62"/>
        <v>-44</v>
      </c>
      <c r="Q67" s="80">
        <f t="shared" si="62"/>
        <v>-1587.0053508925594</v>
      </c>
      <c r="R67" s="77">
        <f t="shared" si="62"/>
        <v>-381.3929350033427</v>
      </c>
      <c r="S67" s="77">
        <f t="shared" si="62"/>
        <v>881.89768740698491</v>
      </c>
      <c r="T67" s="79">
        <f t="shared" si="62"/>
        <v>10</v>
      </c>
      <c r="U67" s="80">
        <f t="shared" si="62"/>
        <v>362.00781237248384</v>
      </c>
      <c r="V67" s="77">
        <f t="shared" si="62"/>
        <v>105.61520870320294</v>
      </c>
      <c r="W67" s="77">
        <f t="shared" si="62"/>
        <v>2404.6339629693689</v>
      </c>
      <c r="X67" s="79">
        <f t="shared" si="62"/>
        <v>-34</v>
      </c>
      <c r="Y67" s="80">
        <f t="shared" si="62"/>
        <v>-1224.9975385200778</v>
      </c>
      <c r="Z67" s="77">
        <f t="shared" si="62"/>
        <v>-275.77772630013988</v>
      </c>
      <c r="AA67" s="78">
        <f t="shared" si="62"/>
        <v>3286.5316503763606</v>
      </c>
    </row>
    <row r="68" spans="1:27">
      <c r="A68" s="74" t="s">
        <v>40</v>
      </c>
      <c r="B68" s="79">
        <f t="shared" si="61"/>
        <v>-68</v>
      </c>
      <c r="C68" s="80">
        <f t="shared" si="59"/>
        <v>-4717.763421972928</v>
      </c>
      <c r="D68" s="77">
        <f t="shared" si="59"/>
        <v>-452.85781627296524</v>
      </c>
      <c r="E68" s="77">
        <f t="shared" si="59"/>
        <v>-8150.9321522309701</v>
      </c>
      <c r="F68" s="79">
        <f t="shared" si="59"/>
        <v>-4</v>
      </c>
      <c r="G68" s="80">
        <f t="shared" si="59"/>
        <v>-148.0689675428639</v>
      </c>
      <c r="H68" s="77">
        <f t="shared" si="59"/>
        <v>-23.309292810642091</v>
      </c>
      <c r="I68" s="77">
        <f t="shared" si="59"/>
        <v>-702.29423921436592</v>
      </c>
      <c r="J68" s="79">
        <f t="shared" si="59"/>
        <v>-72</v>
      </c>
      <c r="K68" s="80">
        <f t="shared" si="59"/>
        <v>-4865.8323895157937</v>
      </c>
      <c r="L68" s="77">
        <f t="shared" si="59"/>
        <v>-476.16710908360824</v>
      </c>
      <c r="M68" s="78">
        <f t="shared" si="59"/>
        <v>-8853.226391445336</v>
      </c>
      <c r="O68" s="74" t="s">
        <v>40</v>
      </c>
      <c r="P68" s="79">
        <f t="shared" si="62"/>
        <v>-22</v>
      </c>
      <c r="Q68" s="80">
        <f t="shared" si="62"/>
        <v>-1370.1464140775697</v>
      </c>
      <c r="R68" s="77">
        <f t="shared" si="62"/>
        <v>-336.77317333333258</v>
      </c>
      <c r="S68" s="77">
        <f t="shared" si="62"/>
        <v>-2674.0151666666698</v>
      </c>
      <c r="T68" s="79">
        <f t="shared" si="62"/>
        <v>7</v>
      </c>
      <c r="U68" s="80">
        <f t="shared" si="62"/>
        <v>565.26973261051035</v>
      </c>
      <c r="V68" s="77">
        <f t="shared" si="62"/>
        <v>-51.661274546487789</v>
      </c>
      <c r="W68" s="77">
        <f t="shared" si="62"/>
        <v>-2177.4275400772899</v>
      </c>
      <c r="X68" s="79">
        <f t="shared" si="62"/>
        <v>-15</v>
      </c>
      <c r="Y68" s="80">
        <f t="shared" si="62"/>
        <v>-804.87668146705983</v>
      </c>
      <c r="Z68" s="77">
        <f t="shared" si="62"/>
        <v>-388.43444787982071</v>
      </c>
      <c r="AA68" s="78">
        <f t="shared" si="62"/>
        <v>-4851.442706743961</v>
      </c>
    </row>
    <row r="69" spans="1:27">
      <c r="A69" s="74" t="s">
        <v>41</v>
      </c>
      <c r="B69" s="79">
        <f t="shared" si="61"/>
        <v>-34</v>
      </c>
      <c r="C69" s="80">
        <f t="shared" si="59"/>
        <v>-6932.015944084651</v>
      </c>
      <c r="D69" s="77">
        <f t="shared" si="59"/>
        <v>-394.91730498927103</v>
      </c>
      <c r="E69" s="77">
        <f t="shared" si="59"/>
        <v>-6157.6890014079472</v>
      </c>
      <c r="F69" s="79">
        <f t="shared" si="59"/>
        <v>-18</v>
      </c>
      <c r="G69" s="80">
        <f t="shared" si="59"/>
        <v>-2945.6842973903658</v>
      </c>
      <c r="H69" s="77">
        <f t="shared" si="59"/>
        <v>-578.82562929535777</v>
      </c>
      <c r="I69" s="77">
        <f t="shared" si="59"/>
        <v>-7050.1982637680867</v>
      </c>
      <c r="J69" s="79">
        <f t="shared" si="59"/>
        <v>-52</v>
      </c>
      <c r="K69" s="80">
        <f t="shared" si="59"/>
        <v>-9877.7002414749732</v>
      </c>
      <c r="L69" s="77">
        <f t="shared" si="59"/>
        <v>-973.7429342846292</v>
      </c>
      <c r="M69" s="78">
        <f t="shared" si="59"/>
        <v>-13207.887265176028</v>
      </c>
      <c r="O69" s="74" t="s">
        <v>41</v>
      </c>
      <c r="P69" s="79">
        <f t="shared" si="62"/>
        <v>-23</v>
      </c>
      <c r="Q69" s="80">
        <f t="shared" si="62"/>
        <v>-4262.5874318461611</v>
      </c>
      <c r="R69" s="77">
        <f t="shared" si="62"/>
        <v>-349.04512624082247</v>
      </c>
      <c r="S69" s="77">
        <f t="shared" si="62"/>
        <v>-2022.3035205580054</v>
      </c>
      <c r="T69" s="79">
        <f t="shared" si="62"/>
        <v>26</v>
      </c>
      <c r="U69" s="80">
        <f t="shared" si="62"/>
        <v>5389.3740577756071</v>
      </c>
      <c r="V69" s="77">
        <f t="shared" si="62"/>
        <v>-15.356934963373533</v>
      </c>
      <c r="W69" s="77">
        <f t="shared" si="62"/>
        <v>-2129.8943476649001</v>
      </c>
      <c r="X69" s="79">
        <f t="shared" si="62"/>
        <v>3</v>
      </c>
      <c r="Y69" s="80">
        <f t="shared" si="62"/>
        <v>1126.7866259294387</v>
      </c>
      <c r="Z69" s="77">
        <f t="shared" si="62"/>
        <v>-364.40206120419657</v>
      </c>
      <c r="AA69" s="78">
        <f t="shared" si="62"/>
        <v>-4152.1978682229128</v>
      </c>
    </row>
    <row r="70" spans="1:27" ht="15.75" thickBot="1">
      <c r="A70" s="74" t="s">
        <v>42</v>
      </c>
      <c r="B70" s="79">
        <f t="shared" si="61"/>
        <v>-3</v>
      </c>
      <c r="C70" s="80">
        <f t="shared" si="59"/>
        <v>-3510.3246183604369</v>
      </c>
      <c r="D70" s="77">
        <f t="shared" si="59"/>
        <v>-74.603671428571417</v>
      </c>
      <c r="E70" s="77">
        <f t="shared" si="59"/>
        <v>-218.46114285714202</v>
      </c>
      <c r="F70" s="79">
        <f t="shared" si="59"/>
        <v>9</v>
      </c>
      <c r="G70" s="80">
        <f t="shared" si="59"/>
        <v>71006.306335876288</v>
      </c>
      <c r="H70" s="77">
        <f t="shared" si="59"/>
        <v>-1007.4768890063651</v>
      </c>
      <c r="I70" s="77">
        <f t="shared" si="59"/>
        <v>-12233.702221415806</v>
      </c>
      <c r="J70" s="79">
        <f t="shared" si="59"/>
        <v>6</v>
      </c>
      <c r="K70" s="80">
        <f t="shared" si="59"/>
        <v>67495.981717515853</v>
      </c>
      <c r="L70" s="77">
        <f t="shared" si="59"/>
        <v>-1082.0805604349371</v>
      </c>
      <c r="M70" s="78">
        <f t="shared" si="59"/>
        <v>-12452.163364272958</v>
      </c>
      <c r="O70" s="74" t="s">
        <v>42</v>
      </c>
      <c r="P70" s="79">
        <f t="shared" si="62"/>
        <v>2</v>
      </c>
      <c r="Q70" s="80">
        <f t="shared" si="62"/>
        <v>2506.0195897263038</v>
      </c>
      <c r="R70" s="77">
        <f t="shared" si="62"/>
        <v>24.884671428571409</v>
      </c>
      <c r="S70" s="77">
        <f t="shared" si="62"/>
        <v>245.66614285714195</v>
      </c>
      <c r="T70" s="79">
        <f t="shared" si="62"/>
        <v>24</v>
      </c>
      <c r="U70" s="80">
        <f t="shared" si="62"/>
        <v>101343.44825405683</v>
      </c>
      <c r="V70" s="77">
        <f t="shared" si="62"/>
        <v>769.67818254512622</v>
      </c>
      <c r="W70" s="77">
        <f t="shared" si="62"/>
        <v>9397.9611205666879</v>
      </c>
      <c r="X70" s="79">
        <f t="shared" si="62"/>
        <v>26</v>
      </c>
      <c r="Y70" s="80">
        <f t="shared" si="62"/>
        <v>103849.46784378312</v>
      </c>
      <c r="Z70" s="77">
        <f t="shared" si="62"/>
        <v>794.56285397369811</v>
      </c>
      <c r="AA70" s="78">
        <f t="shared" si="62"/>
        <v>9643.6272634238412</v>
      </c>
    </row>
    <row r="71" spans="1:27" ht="15.75" thickBot="1">
      <c r="A71" s="81" t="s">
        <v>3</v>
      </c>
      <c r="B71" s="82">
        <f t="shared" si="61"/>
        <v>-1892</v>
      </c>
      <c r="C71" s="83">
        <f t="shared" si="59"/>
        <v>-36589.406586891506</v>
      </c>
      <c r="D71" s="84">
        <f t="shared" si="59"/>
        <v>-6421.3173817114739</v>
      </c>
      <c r="E71" s="84">
        <f t="shared" si="59"/>
        <v>-86338.944936370521</v>
      </c>
      <c r="F71" s="82">
        <f t="shared" si="59"/>
        <v>-44</v>
      </c>
      <c r="G71" s="83">
        <f t="shared" si="59"/>
        <v>67153.940988980758</v>
      </c>
      <c r="H71" s="84">
        <f t="shared" si="59"/>
        <v>-1838.8026182885187</v>
      </c>
      <c r="I71" s="84">
        <f t="shared" si="59"/>
        <v>-24455.055063629567</v>
      </c>
      <c r="J71" s="82">
        <f t="shared" si="59"/>
        <v>-1936</v>
      </c>
      <c r="K71" s="83">
        <f t="shared" si="59"/>
        <v>30564.53440208931</v>
      </c>
      <c r="L71" s="84">
        <f t="shared" si="59"/>
        <v>-8260.119999999999</v>
      </c>
      <c r="M71" s="85">
        <f t="shared" si="59"/>
        <v>-110794</v>
      </c>
      <c r="O71" s="81" t="s">
        <v>3</v>
      </c>
      <c r="P71" s="82">
        <f t="shared" si="62"/>
        <v>-744</v>
      </c>
      <c r="Q71" s="83">
        <f t="shared" si="62"/>
        <v>-8953.1355122947716</v>
      </c>
      <c r="R71" s="84">
        <f t="shared" si="62"/>
        <v>-3545.3833292849977</v>
      </c>
      <c r="S71" s="84">
        <f t="shared" si="62"/>
        <v>-23598.213889252133</v>
      </c>
      <c r="T71" s="82">
        <f t="shared" si="62"/>
        <v>72</v>
      </c>
      <c r="U71" s="83">
        <f t="shared" si="62"/>
        <v>107775.41379383294</v>
      </c>
      <c r="V71" s="84">
        <f t="shared" si="62"/>
        <v>823.10379928501879</v>
      </c>
      <c r="W71" s="84">
        <f t="shared" si="62"/>
        <v>7769.5726892520324</v>
      </c>
      <c r="X71" s="82">
        <f t="shared" si="62"/>
        <v>-672</v>
      </c>
      <c r="Y71" s="83">
        <f t="shared" si="62"/>
        <v>98822.278281538107</v>
      </c>
      <c r="Z71" s="84">
        <f t="shared" si="62"/>
        <v>-2722.2795300000216</v>
      </c>
      <c r="AA71" s="85">
        <f t="shared" si="62"/>
        <v>-15828.641200000013</v>
      </c>
    </row>
    <row r="72" spans="1:27">
      <c r="O72" s="93"/>
    </row>
    <row r="73" spans="1:27" ht="16.5" thickBot="1">
      <c r="A73" s="106" t="s">
        <v>185</v>
      </c>
      <c r="O73" s="106" t="s">
        <v>128</v>
      </c>
    </row>
    <row r="74" spans="1:27" ht="15" customHeight="1">
      <c r="A74" s="304" t="s">
        <v>29</v>
      </c>
      <c r="B74" s="307" t="s">
        <v>1</v>
      </c>
      <c r="C74" s="307"/>
      <c r="D74" s="307"/>
      <c r="E74" s="307"/>
      <c r="F74" s="307" t="s">
        <v>2</v>
      </c>
      <c r="G74" s="307"/>
      <c r="H74" s="307"/>
      <c r="I74" s="307"/>
      <c r="J74" s="307" t="s">
        <v>3</v>
      </c>
      <c r="K74" s="307"/>
      <c r="L74" s="307"/>
      <c r="M74" s="308"/>
      <c r="O74" s="304" t="s">
        <v>29</v>
      </c>
      <c r="P74" s="307" t="s">
        <v>1</v>
      </c>
      <c r="Q74" s="307"/>
      <c r="R74" s="307"/>
      <c r="S74" s="307"/>
      <c r="T74" s="307" t="s">
        <v>2</v>
      </c>
      <c r="U74" s="307"/>
      <c r="V74" s="307"/>
      <c r="W74" s="307"/>
      <c r="X74" s="307" t="s">
        <v>3</v>
      </c>
      <c r="Y74" s="307"/>
      <c r="Z74" s="307"/>
      <c r="AA74" s="308"/>
    </row>
    <row r="75" spans="1:27" ht="15" customHeight="1">
      <c r="A75" s="305"/>
      <c r="B75" s="309" t="s">
        <v>86</v>
      </c>
      <c r="C75" s="310"/>
      <c r="D75" s="309" t="s">
        <v>87</v>
      </c>
      <c r="E75" s="310"/>
      <c r="F75" s="309" t="s">
        <v>86</v>
      </c>
      <c r="G75" s="310"/>
      <c r="H75" s="309" t="s">
        <v>87</v>
      </c>
      <c r="I75" s="310"/>
      <c r="J75" s="309" t="s">
        <v>86</v>
      </c>
      <c r="K75" s="310"/>
      <c r="L75" s="309" t="s">
        <v>87</v>
      </c>
      <c r="M75" s="310"/>
      <c r="O75" s="305"/>
      <c r="P75" s="309" t="s">
        <v>86</v>
      </c>
      <c r="Q75" s="310"/>
      <c r="R75" s="309" t="s">
        <v>87</v>
      </c>
      <c r="S75" s="310"/>
      <c r="T75" s="309" t="s">
        <v>86</v>
      </c>
      <c r="U75" s="310"/>
      <c r="V75" s="309" t="s">
        <v>87</v>
      </c>
      <c r="W75" s="310"/>
      <c r="X75" s="309" t="s">
        <v>86</v>
      </c>
      <c r="Y75" s="310"/>
      <c r="Z75" s="309" t="s">
        <v>87</v>
      </c>
      <c r="AA75" s="310"/>
    </row>
    <row r="76" spans="1:27" ht="45.75" thickBot="1">
      <c r="A76" s="306"/>
      <c r="B76" s="69" t="s">
        <v>31</v>
      </c>
      <c r="C76" s="69" t="s">
        <v>32</v>
      </c>
      <c r="D76" s="70" t="s">
        <v>8</v>
      </c>
      <c r="E76" s="71" t="s">
        <v>9</v>
      </c>
      <c r="F76" s="69" t="s">
        <v>31</v>
      </c>
      <c r="G76" s="69" t="s">
        <v>32</v>
      </c>
      <c r="H76" s="70" t="s">
        <v>8</v>
      </c>
      <c r="I76" s="71" t="s">
        <v>9</v>
      </c>
      <c r="J76" s="69" t="s">
        <v>31</v>
      </c>
      <c r="K76" s="69" t="s">
        <v>32</v>
      </c>
      <c r="L76" s="70" t="s">
        <v>8</v>
      </c>
      <c r="M76" s="71" t="s">
        <v>9</v>
      </c>
      <c r="O76" s="306"/>
      <c r="P76" s="69" t="s">
        <v>31</v>
      </c>
      <c r="Q76" s="69" t="s">
        <v>32</v>
      </c>
      <c r="R76" s="70" t="s">
        <v>8</v>
      </c>
      <c r="S76" s="71" t="s">
        <v>9</v>
      </c>
      <c r="T76" s="69" t="s">
        <v>31</v>
      </c>
      <c r="U76" s="69" t="s">
        <v>32</v>
      </c>
      <c r="V76" s="70" t="s">
        <v>8</v>
      </c>
      <c r="W76" s="71" t="s">
        <v>9</v>
      </c>
      <c r="X76" s="69" t="s">
        <v>31</v>
      </c>
      <c r="Y76" s="69" t="s">
        <v>32</v>
      </c>
      <c r="Z76" s="70" t="s">
        <v>8</v>
      </c>
      <c r="AA76" s="71" t="s">
        <v>9</v>
      </c>
    </row>
    <row r="77" spans="1:27">
      <c r="A77" s="74" t="s">
        <v>33</v>
      </c>
      <c r="B77" s="95">
        <f>IF(P7=0,IF(B7=0,"","***"),B7*100/P7-100)</f>
        <v>-85.964912280701753</v>
      </c>
      <c r="C77" s="96">
        <f t="shared" ref="C77:M77" si="63">IF(Q7=0,IF(C7=0,"","***"),C7*100/Q7-100)</f>
        <v>-85.592011831637038</v>
      </c>
      <c r="D77" s="97">
        <f t="shared" si="63"/>
        <v>-95.27482684305987</v>
      </c>
      <c r="E77" s="97">
        <f t="shared" si="63"/>
        <v>-94.253188450002568</v>
      </c>
      <c r="F77" s="95">
        <f t="shared" si="63"/>
        <v>-100</v>
      </c>
      <c r="G77" s="96">
        <f t="shared" si="63"/>
        <v>-100</v>
      </c>
      <c r="H77" s="97">
        <f t="shared" si="63"/>
        <v>-100</v>
      </c>
      <c r="I77" s="97">
        <f t="shared" si="63"/>
        <v>-100</v>
      </c>
      <c r="J77" s="95">
        <f t="shared" si="63"/>
        <v>-86.206896551724142</v>
      </c>
      <c r="K77" s="96">
        <f t="shared" si="63"/>
        <v>-85.676689583348221</v>
      </c>
      <c r="L77" s="97">
        <f t="shared" si="63"/>
        <v>-95.310381939344083</v>
      </c>
      <c r="M77" s="98">
        <f t="shared" si="63"/>
        <v>-94.292228360006789</v>
      </c>
      <c r="O77" s="74" t="s">
        <v>33</v>
      </c>
      <c r="P77" s="95">
        <f>P7*100/AD7-100</f>
        <v>-9.5238095238095184</v>
      </c>
      <c r="Q77" s="96">
        <f t="shared" ref="Q77:AA77" si="64">Q7*100/AE7-100</f>
        <v>7.4283444764699453</v>
      </c>
      <c r="R77" s="97">
        <f t="shared" si="64"/>
        <v>89.495780681790563</v>
      </c>
      <c r="S77" s="97">
        <f t="shared" si="64"/>
        <v>103.67564530808485</v>
      </c>
      <c r="T77" s="95">
        <f t="shared" si="64"/>
        <v>0</v>
      </c>
      <c r="U77" s="96">
        <f t="shared" si="64"/>
        <v>-77.083333333333329</v>
      </c>
      <c r="V77" s="97">
        <f t="shared" si="64"/>
        <v>-40</v>
      </c>
      <c r="W77" s="97">
        <f t="shared" si="64"/>
        <v>-66.666666666666657</v>
      </c>
      <c r="X77" s="95">
        <f t="shared" si="64"/>
        <v>-9.375</v>
      </c>
      <c r="Y77" s="96">
        <f t="shared" si="64"/>
        <v>5.1493778838460287</v>
      </c>
      <c r="Z77" s="97">
        <f t="shared" si="64"/>
        <v>86.467530733312429</v>
      </c>
      <c r="AA77" s="98">
        <f t="shared" si="64"/>
        <v>96.842137174063481</v>
      </c>
    </row>
    <row r="78" spans="1:27">
      <c r="A78" s="74" t="s">
        <v>34</v>
      </c>
      <c r="B78" s="99">
        <f t="shared" ref="B78:B87" si="65">IF(P8=0,IF(B8=0,"","***"),B8*100/P8-100)</f>
        <v>-52.941176470588232</v>
      </c>
      <c r="C78" s="100">
        <f t="shared" ref="C78:C87" si="66">IF(Q8=0,IF(C8=0,"","***"),C8*100/Q8-100)</f>
        <v>-53.063012085028049</v>
      </c>
      <c r="D78" s="97">
        <f t="shared" ref="D78:D87" si="67">IF(R8=0,IF(D8=0,"","***"),D8*100/R8-100)</f>
        <v>-57.818338376425061</v>
      </c>
      <c r="E78" s="97">
        <f t="shared" ref="E78:E87" si="68">IF(S8=0,IF(E8=0,"","***"),E8*100/S8-100)</f>
        <v>-38.479105296397051</v>
      </c>
      <c r="F78" s="99">
        <f t="shared" ref="F78:F87" si="69">IF(T8=0,IF(F8=0,"","***"),F8*100/T8-100)</f>
        <v>-50</v>
      </c>
      <c r="G78" s="100">
        <f t="shared" ref="G78:G87" si="70">IF(U8=0,IF(G8=0,"","***"),G8*100/U8-100)</f>
        <v>-39.955120162147189</v>
      </c>
      <c r="H78" s="97">
        <f t="shared" ref="H78:H87" si="71">IF(V8=0,IF(H8=0,"","***"),H8*100/V8-100)</f>
        <v>27.81377687894647</v>
      </c>
      <c r="I78" s="97">
        <f t="shared" ref="I78:I87" si="72">IF(W8=0,IF(I8=0,"","***"),I8*100/W8-100)</f>
        <v>-54.726734734453792</v>
      </c>
      <c r="J78" s="99">
        <f t="shared" ref="J78:J87" si="73">IF(X8=0,IF(J8=0,"","***"),J8*100/X8-100)</f>
        <v>-52.830188679245282</v>
      </c>
      <c r="K78" s="100">
        <f t="shared" ref="K78:K87" si="74">IF(Y8=0,IF(K8=0,"","***"),K8*100/Y8-100)</f>
        <v>-52.558055908416598</v>
      </c>
      <c r="L78" s="97">
        <f t="shared" ref="L78:L87" si="75">IF(Z8=0,IF(L8=0,"","***"),L8*100/Z8-100)</f>
        <v>-56.50670004352363</v>
      </c>
      <c r="M78" s="98">
        <f t="shared" ref="M78:M87" si="76">IF(AA8=0,IF(M8=0,"","***"),M8*100/AA8-100)</f>
        <v>-38.865371869093067</v>
      </c>
      <c r="O78" s="74" t="s">
        <v>34</v>
      </c>
      <c r="P78" s="99">
        <f t="shared" ref="P78:AA87" si="77">P8*100/AD8-100</f>
        <v>-51.886792452830186</v>
      </c>
      <c r="Q78" s="100">
        <f t="shared" si="77"/>
        <v>-50.41640837355768</v>
      </c>
      <c r="R78" s="97">
        <f t="shared" si="77"/>
        <v>-58.297056195695802</v>
      </c>
      <c r="S78" s="97">
        <f t="shared" si="77"/>
        <v>-52.966608767840491</v>
      </c>
      <c r="T78" s="99">
        <f t="shared" si="77"/>
        <v>-33.333333333333329</v>
      </c>
      <c r="U78" s="100">
        <f t="shared" si="77"/>
        <v>-12.346266510156269</v>
      </c>
      <c r="V78" s="97">
        <f t="shared" si="77"/>
        <v>-81.744273658830593</v>
      </c>
      <c r="W78" s="97">
        <f t="shared" si="77"/>
        <v>-58.768896925858925</v>
      </c>
      <c r="X78" s="99">
        <f t="shared" si="77"/>
        <v>-51.376146788990823</v>
      </c>
      <c r="Y78" s="100">
        <f t="shared" si="77"/>
        <v>-49.572683661520557</v>
      </c>
      <c r="Z78" s="97">
        <f t="shared" si="77"/>
        <v>-59.101647685681016</v>
      </c>
      <c r="AA78" s="98">
        <f t="shared" si="77"/>
        <v>-53.123438070658992</v>
      </c>
    </row>
    <row r="79" spans="1:27">
      <c r="A79" s="74" t="s">
        <v>35</v>
      </c>
      <c r="B79" s="99">
        <f t="shared" si="65"/>
        <v>-60.843373493975903</v>
      </c>
      <c r="C79" s="100">
        <f t="shared" si="66"/>
        <v>-60.357684825839058</v>
      </c>
      <c r="D79" s="97">
        <f t="shared" si="67"/>
        <v>-73.470842434206901</v>
      </c>
      <c r="E79" s="97">
        <f t="shared" si="68"/>
        <v>-63.530560080421118</v>
      </c>
      <c r="F79" s="99">
        <f t="shared" si="69"/>
        <v>60</v>
      </c>
      <c r="G79" s="100">
        <f t="shared" si="70"/>
        <v>45.405453020985647</v>
      </c>
      <c r="H79" s="97">
        <f t="shared" si="71"/>
        <v>152.41997013071614</v>
      </c>
      <c r="I79" s="97">
        <f t="shared" si="72"/>
        <v>108.17215039486916</v>
      </c>
      <c r="J79" s="99">
        <f t="shared" si="73"/>
        <v>-57.309941520467838</v>
      </c>
      <c r="K79" s="100">
        <f t="shared" si="74"/>
        <v>-57.096562626965451</v>
      </c>
      <c r="L79" s="97">
        <f t="shared" si="75"/>
        <v>-69.169045496171037</v>
      </c>
      <c r="M79" s="98">
        <f t="shared" si="76"/>
        <v>-60.278350700845976</v>
      </c>
      <c r="O79" s="74" t="s">
        <v>35</v>
      </c>
      <c r="P79" s="99">
        <f t="shared" si="77"/>
        <v>-39.636363636363633</v>
      </c>
      <c r="Q79" s="100">
        <f t="shared" si="77"/>
        <v>-38.91564558852123</v>
      </c>
      <c r="R79" s="97">
        <f t="shared" si="77"/>
        <v>-44.731332755538908</v>
      </c>
      <c r="S79" s="97">
        <f t="shared" si="77"/>
        <v>-42.268465366214514</v>
      </c>
      <c r="T79" s="99">
        <f t="shared" si="77"/>
        <v>-16.666666666666671</v>
      </c>
      <c r="U79" s="100">
        <f t="shared" si="77"/>
        <v>-14.589533567239272</v>
      </c>
      <c r="V79" s="97">
        <f t="shared" si="77"/>
        <v>-29.511459513816135</v>
      </c>
      <c r="W79" s="97">
        <f t="shared" si="77"/>
        <v>-29.049913511161421</v>
      </c>
      <c r="X79" s="99">
        <f t="shared" si="77"/>
        <v>-39.145907473309606</v>
      </c>
      <c r="Y79" s="100">
        <f t="shared" si="77"/>
        <v>-38.374448850042477</v>
      </c>
      <c r="Z79" s="97">
        <f t="shared" si="77"/>
        <v>-44.503134505252227</v>
      </c>
      <c r="AA79" s="98">
        <f t="shared" si="77"/>
        <v>-42.064018401868459</v>
      </c>
    </row>
    <row r="80" spans="1:27">
      <c r="A80" s="74" t="s">
        <v>36</v>
      </c>
      <c r="B80" s="99">
        <f t="shared" si="65"/>
        <v>-51.278195488721806</v>
      </c>
      <c r="C80" s="100">
        <f t="shared" si="66"/>
        <v>-51.673435252930119</v>
      </c>
      <c r="D80" s="97">
        <f t="shared" si="67"/>
        <v>-64.496215949038771</v>
      </c>
      <c r="E80" s="97">
        <f t="shared" si="68"/>
        <v>-60.435542819978131</v>
      </c>
      <c r="F80" s="99">
        <f t="shared" si="69"/>
        <v>-22.727272727272734</v>
      </c>
      <c r="G80" s="100">
        <f t="shared" si="70"/>
        <v>-27.003137377081927</v>
      </c>
      <c r="H80" s="97">
        <f t="shared" si="71"/>
        <v>-60.836154955072324</v>
      </c>
      <c r="I80" s="97">
        <f t="shared" si="72"/>
        <v>-71.135442940481155</v>
      </c>
      <c r="J80" s="99">
        <f t="shared" si="73"/>
        <v>-50.363901018922853</v>
      </c>
      <c r="K80" s="100">
        <f t="shared" si="74"/>
        <v>-50.924418895036183</v>
      </c>
      <c r="L80" s="97">
        <f t="shared" si="75"/>
        <v>-64.334685121543004</v>
      </c>
      <c r="M80" s="98">
        <f t="shared" si="76"/>
        <v>-61.181707489660802</v>
      </c>
      <c r="O80" s="74" t="s">
        <v>36</v>
      </c>
      <c r="P80" s="99">
        <f t="shared" si="77"/>
        <v>-21.85663924794359</v>
      </c>
      <c r="Q80" s="100">
        <f t="shared" si="77"/>
        <v>-18.449314442117</v>
      </c>
      <c r="R80" s="97">
        <f t="shared" si="77"/>
        <v>-38.8314918487727</v>
      </c>
      <c r="S80" s="97">
        <f t="shared" si="77"/>
        <v>-26.562067602167843</v>
      </c>
      <c r="T80" s="99">
        <f t="shared" si="77"/>
        <v>22.222222222222229</v>
      </c>
      <c r="U80" s="100">
        <f t="shared" si="77"/>
        <v>31.416211419761282</v>
      </c>
      <c r="V80" s="97">
        <f t="shared" si="77"/>
        <v>48.962638817753174</v>
      </c>
      <c r="W80" s="97">
        <f t="shared" si="77"/>
        <v>63.033243269163137</v>
      </c>
      <c r="X80" s="99">
        <f t="shared" si="77"/>
        <v>-20.943613348676635</v>
      </c>
      <c r="Y80" s="100">
        <f t="shared" si="77"/>
        <v>-17.498866609916291</v>
      </c>
      <c r="Z80" s="97">
        <f t="shared" si="77"/>
        <v>-37.197954726029685</v>
      </c>
      <c r="AA80" s="98">
        <f t="shared" si="77"/>
        <v>-23.635520864187086</v>
      </c>
    </row>
    <row r="81" spans="1:27">
      <c r="A81" s="74" t="s">
        <v>37</v>
      </c>
      <c r="B81" s="99">
        <f t="shared" si="65"/>
        <v>-51.684210526315788</v>
      </c>
      <c r="C81" s="100">
        <f t="shared" si="66"/>
        <v>-50.711167956818393</v>
      </c>
      <c r="D81" s="97">
        <f t="shared" si="67"/>
        <v>-65.678031881927353</v>
      </c>
      <c r="E81" s="97">
        <f t="shared" si="68"/>
        <v>-61.480365963782617</v>
      </c>
      <c r="F81" s="99">
        <f t="shared" si="69"/>
        <v>2.941176470588232</v>
      </c>
      <c r="G81" s="100">
        <f t="shared" si="70"/>
        <v>-1.572606655106199</v>
      </c>
      <c r="H81" s="97">
        <f t="shared" si="71"/>
        <v>-18.774759041319697</v>
      </c>
      <c r="I81" s="97">
        <f t="shared" si="72"/>
        <v>14.105383754281377</v>
      </c>
      <c r="J81" s="99">
        <f t="shared" si="73"/>
        <v>-49.796747967479675</v>
      </c>
      <c r="K81" s="100">
        <f t="shared" si="74"/>
        <v>-48.978822417441677</v>
      </c>
      <c r="L81" s="97">
        <f t="shared" si="75"/>
        <v>-63.947888415174717</v>
      </c>
      <c r="M81" s="98">
        <f t="shared" si="76"/>
        <v>-59.144800736361887</v>
      </c>
      <c r="O81" s="74" t="s">
        <v>37</v>
      </c>
      <c r="P81" s="99">
        <f t="shared" si="77"/>
        <v>-10.714285714285708</v>
      </c>
      <c r="Q81" s="100">
        <f t="shared" si="77"/>
        <v>-10.900085981856975</v>
      </c>
      <c r="R81" s="97">
        <f t="shared" si="77"/>
        <v>-25.4253566506694</v>
      </c>
      <c r="S81" s="97">
        <f t="shared" si="77"/>
        <v>-8.1421785346610704</v>
      </c>
      <c r="T81" s="99">
        <f t="shared" si="77"/>
        <v>-20.930232558139537</v>
      </c>
      <c r="U81" s="100">
        <f t="shared" si="77"/>
        <v>-18.913813984464269</v>
      </c>
      <c r="V81" s="97">
        <f t="shared" si="77"/>
        <v>12.851878427396215</v>
      </c>
      <c r="W81" s="97">
        <f t="shared" si="77"/>
        <v>-9.8753870081581425</v>
      </c>
      <c r="X81" s="99">
        <f t="shared" si="77"/>
        <v>-11.111111111111114</v>
      </c>
      <c r="Y81" s="100">
        <f t="shared" si="77"/>
        <v>-11.209447697180451</v>
      </c>
      <c r="Z81" s="97">
        <f t="shared" si="77"/>
        <v>-24.480491368888849</v>
      </c>
      <c r="AA81" s="98">
        <f t="shared" si="77"/>
        <v>-8.196731405553308</v>
      </c>
    </row>
    <row r="82" spans="1:27">
      <c r="A82" s="74" t="s">
        <v>38</v>
      </c>
      <c r="B82" s="99">
        <f t="shared" si="65"/>
        <v>-43.186372745490985</v>
      </c>
      <c r="C82" s="100">
        <f t="shared" si="66"/>
        <v>-42.610670900882326</v>
      </c>
      <c r="D82" s="97">
        <f t="shared" si="67"/>
        <v>-54.359329052365844</v>
      </c>
      <c r="E82" s="97">
        <f t="shared" si="68"/>
        <v>-44.925391327267249</v>
      </c>
      <c r="F82" s="99">
        <f t="shared" si="69"/>
        <v>-20.454545454545453</v>
      </c>
      <c r="G82" s="100">
        <f t="shared" si="70"/>
        <v>-18.65193021606774</v>
      </c>
      <c r="H82" s="97">
        <f t="shared" si="71"/>
        <v>-24.183927158471036</v>
      </c>
      <c r="I82" s="97">
        <f t="shared" si="72"/>
        <v>-29.628630581779305</v>
      </c>
      <c r="J82" s="99">
        <f t="shared" si="73"/>
        <v>-42.226487523992326</v>
      </c>
      <c r="K82" s="100">
        <f t="shared" si="74"/>
        <v>-41.613582866994747</v>
      </c>
      <c r="L82" s="97">
        <f t="shared" si="75"/>
        <v>-53.52303032609305</v>
      </c>
      <c r="M82" s="98">
        <f t="shared" si="76"/>
        <v>-44.344310845114201</v>
      </c>
      <c r="O82" s="74" t="s">
        <v>38</v>
      </c>
      <c r="P82" s="99">
        <f t="shared" si="77"/>
        <v>-15.780590717299575</v>
      </c>
      <c r="Q82" s="100">
        <f t="shared" si="77"/>
        <v>-15.666251610426656</v>
      </c>
      <c r="R82" s="97">
        <f t="shared" si="77"/>
        <v>-27.486065103372795</v>
      </c>
      <c r="S82" s="97">
        <f t="shared" si="77"/>
        <v>-19.212425616875478</v>
      </c>
      <c r="T82" s="99">
        <f t="shared" si="77"/>
        <v>37.5</v>
      </c>
      <c r="U82" s="100">
        <f t="shared" si="77"/>
        <v>34.363651308298529</v>
      </c>
      <c r="V82" s="97">
        <f t="shared" si="77"/>
        <v>-4.4094523230993445</v>
      </c>
      <c r="W82" s="97">
        <f t="shared" si="77"/>
        <v>2.862321051822434</v>
      </c>
      <c r="X82" s="99">
        <f t="shared" si="77"/>
        <v>-14.379622021364014</v>
      </c>
      <c r="Y82" s="100">
        <f t="shared" si="77"/>
        <v>-14.338853289181884</v>
      </c>
      <c r="Z82" s="97">
        <f t="shared" si="77"/>
        <v>-26.997635008890569</v>
      </c>
      <c r="AA82" s="98">
        <f t="shared" si="77"/>
        <v>-18.548413860545935</v>
      </c>
    </row>
    <row r="83" spans="1:27">
      <c r="A83" s="74" t="s">
        <v>39</v>
      </c>
      <c r="B83" s="99">
        <f t="shared" si="65"/>
        <v>-40.162037037037038</v>
      </c>
      <c r="C83" s="100">
        <f t="shared" si="66"/>
        <v>-39.168870188111846</v>
      </c>
      <c r="D83" s="97">
        <f t="shared" si="67"/>
        <v>-52.266220502863817</v>
      </c>
      <c r="E83" s="97">
        <f t="shared" si="68"/>
        <v>-42.840248803558715</v>
      </c>
      <c r="F83" s="99">
        <f t="shared" si="69"/>
        <v>-26.388888888888886</v>
      </c>
      <c r="G83" s="100">
        <f t="shared" si="70"/>
        <v>-25.670263141216282</v>
      </c>
      <c r="H83" s="97">
        <f t="shared" si="71"/>
        <v>-58.377728877094533</v>
      </c>
      <c r="I83" s="97">
        <f t="shared" si="72"/>
        <v>-63.010889144170129</v>
      </c>
      <c r="J83" s="99">
        <f t="shared" si="73"/>
        <v>-39.102564102564102</v>
      </c>
      <c r="K83" s="100">
        <f t="shared" si="74"/>
        <v>-38.039884216991105</v>
      </c>
      <c r="L83" s="97">
        <f t="shared" si="75"/>
        <v>-52.743601591888257</v>
      </c>
      <c r="M83" s="98">
        <f t="shared" si="76"/>
        <v>-44.793096257113845</v>
      </c>
      <c r="O83" s="74" t="s">
        <v>39</v>
      </c>
      <c r="P83" s="99">
        <f t="shared" si="77"/>
        <v>-4.8458149779735749</v>
      </c>
      <c r="Q83" s="100">
        <f t="shared" si="77"/>
        <v>-5.6440078046533415</v>
      </c>
      <c r="R83" s="97">
        <f t="shared" si="77"/>
        <v>-9.7680966589289682</v>
      </c>
      <c r="S83" s="97">
        <f t="shared" si="77"/>
        <v>1.7665380417152363</v>
      </c>
      <c r="T83" s="99">
        <f t="shared" si="77"/>
        <v>16.129032258064512</v>
      </c>
      <c r="U83" s="100">
        <f t="shared" si="77"/>
        <v>17.57714963403096</v>
      </c>
      <c r="V83" s="97">
        <f t="shared" si="77"/>
        <v>54.75226803140697</v>
      </c>
      <c r="W83" s="97">
        <f t="shared" si="77"/>
        <v>79.065860312246542</v>
      </c>
      <c r="X83" s="99">
        <f t="shared" si="77"/>
        <v>-3.5051546391752595</v>
      </c>
      <c r="Y83" s="100">
        <f t="shared" si="77"/>
        <v>-4.0592472702305145</v>
      </c>
      <c r="Z83" s="97">
        <f t="shared" si="77"/>
        <v>-6.7306002564204448</v>
      </c>
      <c r="AA83" s="98">
        <f t="shared" si="77"/>
        <v>6.2052558567490053</v>
      </c>
    </row>
    <row r="84" spans="1:27">
      <c r="A84" s="74" t="s">
        <v>40</v>
      </c>
      <c r="B84" s="99">
        <f t="shared" si="65"/>
        <v>-33.333333333333329</v>
      </c>
      <c r="C84" s="100">
        <f t="shared" si="66"/>
        <v>-34.081130875639758</v>
      </c>
      <c r="D84" s="97">
        <f t="shared" si="67"/>
        <v>-43.561124121454625</v>
      </c>
      <c r="E84" s="97">
        <f t="shared" si="68"/>
        <v>-50.138807010619011</v>
      </c>
      <c r="F84" s="99">
        <f t="shared" si="69"/>
        <v>-6.5573770491803316</v>
      </c>
      <c r="G84" s="100">
        <f t="shared" si="70"/>
        <v>-3.3786585224401762</v>
      </c>
      <c r="H84" s="97">
        <f t="shared" si="71"/>
        <v>-9.5244936230425452</v>
      </c>
      <c r="I84" s="97">
        <f t="shared" si="72"/>
        <v>-18.95861744553352</v>
      </c>
      <c r="J84" s="99">
        <f t="shared" si="73"/>
        <v>-27.169811320754718</v>
      </c>
      <c r="K84" s="100">
        <f t="shared" si="74"/>
        <v>-26.69834473431689</v>
      </c>
      <c r="L84" s="97">
        <f t="shared" si="75"/>
        <v>-37.075377853359868</v>
      </c>
      <c r="M84" s="98">
        <f t="shared" si="76"/>
        <v>-44.352426270355139</v>
      </c>
      <c r="O84" s="74" t="s">
        <v>40</v>
      </c>
      <c r="P84" s="99">
        <f t="shared" si="77"/>
        <v>-9.7345132743362797</v>
      </c>
      <c r="Q84" s="100">
        <f t="shared" si="77"/>
        <v>-9.0064836471144218</v>
      </c>
      <c r="R84" s="97">
        <f t="shared" si="77"/>
        <v>-24.468306915870713</v>
      </c>
      <c r="S84" s="97">
        <f t="shared" si="77"/>
        <v>-14.125247961889457</v>
      </c>
      <c r="T84" s="99">
        <f t="shared" si="77"/>
        <v>12.962962962962962</v>
      </c>
      <c r="U84" s="100">
        <f t="shared" si="77"/>
        <v>14.808459171864172</v>
      </c>
      <c r="V84" s="97">
        <f t="shared" si="77"/>
        <v>-17.430093182733685</v>
      </c>
      <c r="W84" s="97">
        <f t="shared" si="77"/>
        <v>-37.019866364245075</v>
      </c>
      <c r="X84" s="99">
        <f t="shared" si="77"/>
        <v>-5.3571428571428612</v>
      </c>
      <c r="Y84" s="100">
        <f t="shared" si="77"/>
        <v>-4.2294931203010719</v>
      </c>
      <c r="Z84" s="97">
        <f t="shared" si="77"/>
        <v>-23.221224275176652</v>
      </c>
      <c r="AA84" s="98">
        <f t="shared" si="77"/>
        <v>-19.552390527693603</v>
      </c>
    </row>
    <row r="85" spans="1:27">
      <c r="A85" s="74" t="s">
        <v>41</v>
      </c>
      <c r="B85" s="99">
        <f t="shared" si="65"/>
        <v>-36.170212765957444</v>
      </c>
      <c r="C85" s="100">
        <f t="shared" si="66"/>
        <v>-39.163360659657947</v>
      </c>
      <c r="D85" s="97">
        <f t="shared" si="67"/>
        <v>-57.788513202977015</v>
      </c>
      <c r="E85" s="97">
        <f t="shared" si="68"/>
        <v>-55.563883355708057</v>
      </c>
      <c r="F85" s="99">
        <f t="shared" si="69"/>
        <v>-15.12605042016807</v>
      </c>
      <c r="G85" s="100">
        <f t="shared" si="70"/>
        <v>-10.709558093990296</v>
      </c>
      <c r="H85" s="97">
        <f t="shared" si="71"/>
        <v>-47.907391901023139</v>
      </c>
      <c r="I85" s="97">
        <f t="shared" si="72"/>
        <v>-41.422742245617499</v>
      </c>
      <c r="J85" s="99">
        <f t="shared" si="73"/>
        <v>-24.413145539906097</v>
      </c>
      <c r="K85" s="100">
        <f t="shared" si="74"/>
        <v>-21.850685373051803</v>
      </c>
      <c r="L85" s="97">
        <f t="shared" si="75"/>
        <v>-51.47716997799823</v>
      </c>
      <c r="M85" s="98">
        <f t="shared" si="76"/>
        <v>-46.999321091861667</v>
      </c>
      <c r="O85" s="74" t="s">
        <v>41</v>
      </c>
      <c r="P85" s="99">
        <f t="shared" si="77"/>
        <v>-19.658119658119659</v>
      </c>
      <c r="Q85" s="100">
        <f t="shared" si="77"/>
        <v>-19.408174648580882</v>
      </c>
      <c r="R85" s="97">
        <f t="shared" si="77"/>
        <v>-33.808152443550171</v>
      </c>
      <c r="S85" s="97">
        <f t="shared" si="77"/>
        <v>-15.432150949554909</v>
      </c>
      <c r="T85" s="99">
        <f t="shared" si="77"/>
        <v>27.956989247311824</v>
      </c>
      <c r="U85" s="100">
        <f t="shared" si="77"/>
        <v>24.36886833451895</v>
      </c>
      <c r="V85" s="97">
        <f t="shared" si="77"/>
        <v>-1.255087630722997</v>
      </c>
      <c r="W85" s="97">
        <f t="shared" si="77"/>
        <v>-11.122158410174862</v>
      </c>
      <c r="X85" s="99">
        <f t="shared" si="77"/>
        <v>1.4285714285714306</v>
      </c>
      <c r="Y85" s="100">
        <f t="shared" si="77"/>
        <v>2.5563086254999803</v>
      </c>
      <c r="Z85" s="97">
        <f t="shared" si="77"/>
        <v>-16.15254793119351</v>
      </c>
      <c r="AA85" s="98">
        <f t="shared" si="77"/>
        <v>-12.873239236618161</v>
      </c>
    </row>
    <row r="86" spans="1:27" ht="15.75" thickBot="1">
      <c r="A86" s="74" t="s">
        <v>42</v>
      </c>
      <c r="B86" s="99">
        <f t="shared" si="65"/>
        <v>-30</v>
      </c>
      <c r="C86" s="100">
        <f t="shared" si="66"/>
        <v>-43.250690666336283</v>
      </c>
      <c r="D86" s="97">
        <f t="shared" si="67"/>
        <v>-55.032200472587633</v>
      </c>
      <c r="E86" s="97">
        <f t="shared" si="68"/>
        <v>-12.650032327636083</v>
      </c>
      <c r="F86" s="99">
        <f t="shared" si="69"/>
        <v>10.588235294117652</v>
      </c>
      <c r="G86" s="100">
        <f t="shared" si="70"/>
        <v>25.303457268157175</v>
      </c>
      <c r="H86" s="97">
        <f t="shared" si="71"/>
        <v>-17.991380724613649</v>
      </c>
      <c r="I86" s="97">
        <f t="shared" si="72"/>
        <v>-14.492773918160594</v>
      </c>
      <c r="J86" s="99">
        <f t="shared" si="73"/>
        <v>6.3157894736842053</v>
      </c>
      <c r="K86" s="100">
        <f t="shared" si="74"/>
        <v>23.376428447031927</v>
      </c>
      <c r="L86" s="97">
        <f t="shared" si="75"/>
        <v>-18.866898207854192</v>
      </c>
      <c r="M86" s="98">
        <f t="shared" si="76"/>
        <v>-14.455829807141029</v>
      </c>
      <c r="O86" s="74" t="s">
        <v>42</v>
      </c>
      <c r="P86" s="99">
        <f t="shared" si="77"/>
        <v>25</v>
      </c>
      <c r="Q86" s="100">
        <f t="shared" si="77"/>
        <v>44.668922359376637</v>
      </c>
      <c r="R86" s="97">
        <f t="shared" si="77"/>
        <v>22.483643174018027</v>
      </c>
      <c r="S86" s="97">
        <f t="shared" si="77"/>
        <v>16.584552223368192</v>
      </c>
      <c r="T86" s="99">
        <f t="shared" si="77"/>
        <v>39.344262295081961</v>
      </c>
      <c r="U86" s="100">
        <f t="shared" si="77"/>
        <v>56.529433413174644</v>
      </c>
      <c r="V86" s="97">
        <f t="shared" si="77"/>
        <v>15.935045780728316</v>
      </c>
      <c r="W86" s="97">
        <f t="shared" si="77"/>
        <v>12.528198388517069</v>
      </c>
      <c r="X86" s="99">
        <f t="shared" si="77"/>
        <v>37.681159420289845</v>
      </c>
      <c r="Y86" s="100">
        <f t="shared" si="77"/>
        <v>56.169535814921062</v>
      </c>
      <c r="Z86" s="97">
        <f t="shared" si="77"/>
        <v>16.081741805338481</v>
      </c>
      <c r="AA86" s="98">
        <f t="shared" si="77"/>
        <v>12.606747272471523</v>
      </c>
    </row>
    <row r="87" spans="1:27" ht="15.75" thickBot="1">
      <c r="A87" s="81" t="s">
        <v>3</v>
      </c>
      <c r="B87" s="101">
        <f t="shared" si="65"/>
        <v>-46.612466124661246</v>
      </c>
      <c r="C87" s="102">
        <f t="shared" si="66"/>
        <v>-40.5923780425708</v>
      </c>
      <c r="D87" s="103">
        <f t="shared" si="67"/>
        <v>-56.137267910994382</v>
      </c>
      <c r="E87" s="103">
        <f t="shared" si="68"/>
        <v>-50.034323786481181</v>
      </c>
      <c r="F87" s="101">
        <f t="shared" si="69"/>
        <v>-9.8876404494382086</v>
      </c>
      <c r="G87" s="102">
        <f t="shared" si="70"/>
        <v>21.258776099113632</v>
      </c>
      <c r="H87" s="103">
        <f t="shared" si="71"/>
        <v>-24.333728862117951</v>
      </c>
      <c r="I87" s="103">
        <f t="shared" si="72"/>
        <v>-21.378745888722435</v>
      </c>
      <c r="J87" s="101">
        <f t="shared" si="73"/>
        <v>-42.984014209591471</v>
      </c>
      <c r="K87" s="102">
        <f t="shared" si="74"/>
        <v>7.5277154060669744</v>
      </c>
      <c r="L87" s="103">
        <f t="shared" si="75"/>
        <v>-43.485301549865234</v>
      </c>
      <c r="M87" s="104">
        <f t="shared" si="76"/>
        <v>-38.611042380353304</v>
      </c>
      <c r="O87" s="81" t="s">
        <v>3</v>
      </c>
      <c r="P87" s="101">
        <f t="shared" si="77"/>
        <v>-15.490318550905684</v>
      </c>
      <c r="Q87" s="102">
        <f t="shared" si="77"/>
        <v>-9.0351978230150678</v>
      </c>
      <c r="R87" s="103">
        <f t="shared" si="77"/>
        <v>-23.661154131863313</v>
      </c>
      <c r="S87" s="103">
        <f t="shared" si="77"/>
        <v>-12.030228942124609</v>
      </c>
      <c r="T87" s="101">
        <f t="shared" si="77"/>
        <v>19.302949061662204</v>
      </c>
      <c r="U87" s="102">
        <f t="shared" si="77"/>
        <v>51.787050014377627</v>
      </c>
      <c r="V87" s="103">
        <f t="shared" si="77"/>
        <v>12.22401770275853</v>
      </c>
      <c r="W87" s="103">
        <f t="shared" si="77"/>
        <v>7.2871628510117006</v>
      </c>
      <c r="X87" s="101">
        <f t="shared" si="77"/>
        <v>-12.982998454404949</v>
      </c>
      <c r="Y87" s="102">
        <f t="shared" si="77"/>
        <v>32.168247425504944</v>
      </c>
      <c r="Z87" s="103">
        <f t="shared" si="77"/>
        <v>-12.534969936265057</v>
      </c>
      <c r="AA87" s="104">
        <f t="shared" si="77"/>
        <v>-5.2278104609264631</v>
      </c>
    </row>
  </sheetData>
  <mergeCells count="79">
    <mergeCell ref="O74:O76"/>
    <mergeCell ref="P74:S74"/>
    <mergeCell ref="T74:W74"/>
    <mergeCell ref="X74:AA74"/>
    <mergeCell ref="P75:Q75"/>
    <mergeCell ref="R75:S75"/>
    <mergeCell ref="T75:U75"/>
    <mergeCell ref="V75:W75"/>
    <mergeCell ref="X75:Y75"/>
    <mergeCell ref="Z75:AA75"/>
    <mergeCell ref="O31:AA31"/>
    <mergeCell ref="AC31:AO31"/>
    <mergeCell ref="O43:AA43"/>
    <mergeCell ref="AC43:AO43"/>
    <mergeCell ref="O58:O60"/>
    <mergeCell ref="P58:S58"/>
    <mergeCell ref="T58:W58"/>
    <mergeCell ref="X58:AA58"/>
    <mergeCell ref="P59:Q59"/>
    <mergeCell ref="R59:S59"/>
    <mergeCell ref="T59:U59"/>
    <mergeCell ref="V59:W59"/>
    <mergeCell ref="X59:Y59"/>
    <mergeCell ref="Z59:AA59"/>
    <mergeCell ref="AJ5:AK5"/>
    <mergeCell ref="AL5:AM5"/>
    <mergeCell ref="AN5:AO5"/>
    <mergeCell ref="O19:AA19"/>
    <mergeCell ref="AC19:AO19"/>
    <mergeCell ref="O4:O6"/>
    <mergeCell ref="AH4:AK4"/>
    <mergeCell ref="AL4:AO4"/>
    <mergeCell ref="P5:Q5"/>
    <mergeCell ref="R5:S5"/>
    <mergeCell ref="T5:U5"/>
    <mergeCell ref="V5:W5"/>
    <mergeCell ref="X5:Y5"/>
    <mergeCell ref="Z5:AA5"/>
    <mergeCell ref="AD5:AE5"/>
    <mergeCell ref="AF5:AG5"/>
    <mergeCell ref="AH5:AI5"/>
    <mergeCell ref="A4:A6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P4:S4"/>
    <mergeCell ref="T4:W4"/>
    <mergeCell ref="X4:AA4"/>
    <mergeCell ref="AC4:AC6"/>
    <mergeCell ref="AD4:AG4"/>
    <mergeCell ref="A19:M19"/>
    <mergeCell ref="A31:M31"/>
    <mergeCell ref="A43:M43"/>
    <mergeCell ref="A58:A60"/>
    <mergeCell ref="B58:E58"/>
    <mergeCell ref="F58:I58"/>
    <mergeCell ref="J58:M58"/>
    <mergeCell ref="B59:C59"/>
    <mergeCell ref="D59:E59"/>
    <mergeCell ref="F59:G59"/>
    <mergeCell ref="H59:I59"/>
    <mergeCell ref="J59:K59"/>
    <mergeCell ref="L59:M59"/>
    <mergeCell ref="F75:G75"/>
    <mergeCell ref="H75:I75"/>
    <mergeCell ref="J75:K75"/>
    <mergeCell ref="L75:M75"/>
    <mergeCell ref="A74:A76"/>
    <mergeCell ref="B74:E74"/>
    <mergeCell ref="F74:I74"/>
    <mergeCell ref="J74:M74"/>
    <mergeCell ref="B75:C75"/>
    <mergeCell ref="D75:E75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eht24">
    <tabColor theme="9" tint="0.39997558519241921"/>
  </sheetPr>
  <dimension ref="A1:AX32"/>
  <sheetViews>
    <sheetView workbookViewId="0">
      <selection activeCell="G7" sqref="G7:H16"/>
    </sheetView>
  </sheetViews>
  <sheetFormatPr defaultRowHeight="15"/>
  <cols>
    <col min="18" max="18" width="10.28515625" customWidth="1"/>
    <col min="22" max="22" width="10.28515625" customWidth="1"/>
    <col min="23" max="23" width="10.5703125" customWidth="1"/>
    <col min="27" max="27" width="9.140625" customWidth="1"/>
    <col min="28" max="28" width="11.28515625" customWidth="1"/>
    <col min="32" max="32" width="8.42578125" customWidth="1"/>
    <col min="33" max="33" width="11.140625" customWidth="1"/>
  </cols>
  <sheetData>
    <row r="1" spans="1:50">
      <c r="A1" t="s">
        <v>210</v>
      </c>
      <c r="R1" t="s">
        <v>172</v>
      </c>
      <c r="AI1" t="s">
        <v>173</v>
      </c>
    </row>
    <row r="2" spans="1:50" s="200" customFormat="1" ht="15.75" customHeight="1">
      <c r="A2" s="1" t="s">
        <v>182</v>
      </c>
      <c r="R2" s="1" t="s">
        <v>125</v>
      </c>
      <c r="AI2" s="1" t="s">
        <v>126</v>
      </c>
    </row>
    <row r="3" spans="1:50" ht="15.75" thickBot="1"/>
    <row r="4" spans="1:50" ht="15.75" customHeight="1">
      <c r="A4" s="314" t="s">
        <v>29</v>
      </c>
      <c r="B4" s="317" t="s">
        <v>1</v>
      </c>
      <c r="C4" s="318"/>
      <c r="D4" s="318"/>
      <c r="E4" s="318"/>
      <c r="F4" s="319"/>
      <c r="G4" s="318" t="s">
        <v>2</v>
      </c>
      <c r="H4" s="318"/>
      <c r="I4" s="318"/>
      <c r="J4" s="318"/>
      <c r="K4" s="318"/>
      <c r="L4" s="317" t="s">
        <v>3</v>
      </c>
      <c r="M4" s="318"/>
      <c r="N4" s="318"/>
      <c r="O4" s="318"/>
      <c r="P4" s="319"/>
      <c r="R4" s="314" t="s">
        <v>29</v>
      </c>
      <c r="S4" s="317" t="s">
        <v>1</v>
      </c>
      <c r="T4" s="318"/>
      <c r="U4" s="318"/>
      <c r="V4" s="318"/>
      <c r="W4" s="319"/>
      <c r="X4" s="318" t="s">
        <v>2</v>
      </c>
      <c r="Y4" s="318"/>
      <c r="Z4" s="318"/>
      <c r="AA4" s="318"/>
      <c r="AB4" s="318"/>
      <c r="AC4" s="317" t="s">
        <v>3</v>
      </c>
      <c r="AD4" s="318"/>
      <c r="AE4" s="318"/>
      <c r="AF4" s="318"/>
      <c r="AG4" s="319"/>
      <c r="AI4" s="314" t="s">
        <v>29</v>
      </c>
      <c r="AJ4" s="317" t="s">
        <v>1</v>
      </c>
      <c r="AK4" s="318"/>
      <c r="AL4" s="318"/>
      <c r="AM4" s="318"/>
      <c r="AN4" s="319"/>
      <c r="AO4" s="318" t="s">
        <v>2</v>
      </c>
      <c r="AP4" s="318"/>
      <c r="AQ4" s="318"/>
      <c r="AR4" s="318"/>
      <c r="AS4" s="318"/>
      <c r="AT4" s="317" t="s">
        <v>3</v>
      </c>
      <c r="AU4" s="318"/>
      <c r="AV4" s="318"/>
      <c r="AW4" s="318"/>
      <c r="AX4" s="319"/>
    </row>
    <row r="5" spans="1:50" ht="29.25" customHeight="1">
      <c r="A5" s="315"/>
      <c r="B5" s="320" t="s">
        <v>3</v>
      </c>
      <c r="C5" s="310"/>
      <c r="D5" s="309" t="s">
        <v>86</v>
      </c>
      <c r="E5" s="310"/>
      <c r="F5" s="321" t="s">
        <v>97</v>
      </c>
      <c r="G5" s="320" t="s">
        <v>3</v>
      </c>
      <c r="H5" s="310"/>
      <c r="I5" s="309" t="s">
        <v>86</v>
      </c>
      <c r="J5" s="310"/>
      <c r="K5" s="321" t="s">
        <v>97</v>
      </c>
      <c r="L5" s="320" t="s">
        <v>3</v>
      </c>
      <c r="M5" s="310"/>
      <c r="N5" s="309" t="s">
        <v>86</v>
      </c>
      <c r="O5" s="310"/>
      <c r="P5" s="321" t="s">
        <v>97</v>
      </c>
      <c r="R5" s="315"/>
      <c r="S5" s="320" t="s">
        <v>3</v>
      </c>
      <c r="T5" s="310"/>
      <c r="U5" s="309" t="s">
        <v>86</v>
      </c>
      <c r="V5" s="310"/>
      <c r="W5" s="321" t="s">
        <v>97</v>
      </c>
      <c r="X5" s="320" t="s">
        <v>3</v>
      </c>
      <c r="Y5" s="310"/>
      <c r="Z5" s="309" t="s">
        <v>86</v>
      </c>
      <c r="AA5" s="310"/>
      <c r="AB5" s="321" t="s">
        <v>97</v>
      </c>
      <c r="AC5" s="320" t="s">
        <v>3</v>
      </c>
      <c r="AD5" s="310"/>
      <c r="AE5" s="309" t="s">
        <v>86</v>
      </c>
      <c r="AF5" s="310"/>
      <c r="AG5" s="321" t="s">
        <v>97</v>
      </c>
      <c r="AI5" s="315"/>
      <c r="AJ5" s="320" t="s">
        <v>3</v>
      </c>
      <c r="AK5" s="310"/>
      <c r="AL5" s="309" t="s">
        <v>86</v>
      </c>
      <c r="AM5" s="310"/>
      <c r="AN5" s="321" t="s">
        <v>97</v>
      </c>
      <c r="AO5" s="320" t="s">
        <v>3</v>
      </c>
      <c r="AP5" s="310"/>
      <c r="AQ5" s="309" t="s">
        <v>86</v>
      </c>
      <c r="AR5" s="310"/>
      <c r="AS5" s="321" t="s">
        <v>97</v>
      </c>
      <c r="AT5" s="320" t="s">
        <v>3</v>
      </c>
      <c r="AU5" s="310"/>
      <c r="AV5" s="309" t="s">
        <v>86</v>
      </c>
      <c r="AW5" s="310"/>
      <c r="AX5" s="321" t="s">
        <v>97</v>
      </c>
    </row>
    <row r="6" spans="1:50" ht="44.25" customHeight="1" thickBot="1">
      <c r="A6" s="316"/>
      <c r="B6" s="203" t="s">
        <v>26</v>
      </c>
      <c r="C6" s="108" t="s">
        <v>49</v>
      </c>
      <c r="D6" s="69" t="s">
        <v>31</v>
      </c>
      <c r="E6" s="69" t="s">
        <v>32</v>
      </c>
      <c r="F6" s="322"/>
      <c r="G6" s="203" t="s">
        <v>26</v>
      </c>
      <c r="H6" s="108" t="s">
        <v>49</v>
      </c>
      <c r="I6" s="69" t="s">
        <v>31</v>
      </c>
      <c r="J6" s="69" t="s">
        <v>32</v>
      </c>
      <c r="K6" s="322"/>
      <c r="L6" s="203" t="s">
        <v>26</v>
      </c>
      <c r="M6" s="108" t="s">
        <v>49</v>
      </c>
      <c r="N6" s="69" t="s">
        <v>31</v>
      </c>
      <c r="O6" s="69" t="s">
        <v>32</v>
      </c>
      <c r="P6" s="322"/>
      <c r="R6" s="316"/>
      <c r="S6" s="107" t="s">
        <v>26</v>
      </c>
      <c r="T6" s="108" t="s">
        <v>49</v>
      </c>
      <c r="U6" s="69" t="s">
        <v>31</v>
      </c>
      <c r="V6" s="69" t="s">
        <v>32</v>
      </c>
      <c r="W6" s="322"/>
      <c r="X6" s="107" t="s">
        <v>26</v>
      </c>
      <c r="Y6" s="108" t="s">
        <v>49</v>
      </c>
      <c r="Z6" s="69" t="s">
        <v>31</v>
      </c>
      <c r="AA6" s="69" t="s">
        <v>32</v>
      </c>
      <c r="AB6" s="322"/>
      <c r="AC6" s="107" t="s">
        <v>26</v>
      </c>
      <c r="AD6" s="108" t="s">
        <v>49</v>
      </c>
      <c r="AE6" s="69" t="s">
        <v>31</v>
      </c>
      <c r="AF6" s="69" t="s">
        <v>32</v>
      </c>
      <c r="AG6" s="322"/>
      <c r="AI6" s="316"/>
      <c r="AJ6" s="107" t="s">
        <v>26</v>
      </c>
      <c r="AK6" s="108" t="s">
        <v>49</v>
      </c>
      <c r="AL6" s="69" t="s">
        <v>31</v>
      </c>
      <c r="AM6" s="69" t="s">
        <v>32</v>
      </c>
      <c r="AN6" s="322"/>
      <c r="AO6" s="107" t="s">
        <v>26</v>
      </c>
      <c r="AP6" s="108" t="s">
        <v>49</v>
      </c>
      <c r="AQ6" s="69" t="s">
        <v>31</v>
      </c>
      <c r="AR6" s="69" t="s">
        <v>32</v>
      </c>
      <c r="AS6" s="322"/>
      <c r="AT6" s="107" t="s">
        <v>26</v>
      </c>
      <c r="AU6" s="108" t="s">
        <v>49</v>
      </c>
      <c r="AV6" s="69" t="s">
        <v>31</v>
      </c>
      <c r="AW6" s="69" t="s">
        <v>32</v>
      </c>
      <c r="AX6" s="322"/>
    </row>
    <row r="7" spans="1:50">
      <c r="A7" s="74" t="s">
        <v>33</v>
      </c>
      <c r="B7" s="109">
        <v>15987</v>
      </c>
      <c r="C7" s="110">
        <v>3935.3326843867039</v>
      </c>
      <c r="D7" s="75">
        <v>8</v>
      </c>
      <c r="E7" s="76">
        <v>2.6808351795956997</v>
      </c>
      <c r="F7" s="78">
        <v>1.8697114922188816</v>
      </c>
      <c r="G7" s="77">
        <v>985</v>
      </c>
      <c r="H7" s="77">
        <v>236.35961317325913</v>
      </c>
      <c r="I7" s="75"/>
      <c r="J7" s="76"/>
      <c r="K7" s="77"/>
      <c r="L7" s="111">
        <f>B7+G7</f>
        <v>16972</v>
      </c>
      <c r="M7" s="77">
        <f t="shared" ref="M7:P7" si="0">C7+H7</f>
        <v>4171.6922975599628</v>
      </c>
      <c r="N7" s="75">
        <f t="shared" si="0"/>
        <v>8</v>
      </c>
      <c r="O7" s="76">
        <f t="shared" si="0"/>
        <v>2.6808351795956997</v>
      </c>
      <c r="P7" s="78">
        <f t="shared" si="0"/>
        <v>1.8697114922188816</v>
      </c>
      <c r="R7" s="74" t="s">
        <v>33</v>
      </c>
      <c r="S7" s="109">
        <v>24525</v>
      </c>
      <c r="T7" s="110">
        <v>5419.2638361821264</v>
      </c>
      <c r="U7" s="75">
        <v>57</v>
      </c>
      <c r="V7" s="76">
        <v>18.606589263324594</v>
      </c>
      <c r="W7" s="78">
        <v>39.569163501928657</v>
      </c>
      <c r="X7" s="77">
        <v>1142</v>
      </c>
      <c r="Y7" s="77">
        <v>296.26461856791479</v>
      </c>
      <c r="Z7" s="75">
        <v>1</v>
      </c>
      <c r="AA7" s="76">
        <v>0.11</v>
      </c>
      <c r="AB7" s="77">
        <v>0.3</v>
      </c>
      <c r="AC7" s="111">
        <v>25667</v>
      </c>
      <c r="AD7" s="77">
        <v>5715.5284547500141</v>
      </c>
      <c r="AE7" s="75">
        <v>58</v>
      </c>
      <c r="AF7" s="76">
        <v>18.716589263324593</v>
      </c>
      <c r="AG7" s="78">
        <v>39.869163501928654</v>
      </c>
      <c r="AI7" s="74" t="s">
        <v>33</v>
      </c>
      <c r="AJ7" s="109">
        <v>9489</v>
      </c>
      <c r="AK7" s="110">
        <v>2533.5218800000189</v>
      </c>
      <c r="AL7" s="75">
        <v>63</v>
      </c>
      <c r="AM7" s="76">
        <v>17.32</v>
      </c>
      <c r="AN7" s="78">
        <v>20.881289999999996</v>
      </c>
      <c r="AO7" s="77">
        <v>362</v>
      </c>
      <c r="AP7" s="77">
        <v>103.17764499999994</v>
      </c>
      <c r="AQ7" s="75">
        <v>1</v>
      </c>
      <c r="AR7" s="76">
        <v>0.48</v>
      </c>
      <c r="AS7" s="77">
        <v>0.5</v>
      </c>
      <c r="AT7" s="111">
        <v>9851</v>
      </c>
      <c r="AU7" s="77">
        <v>2636.6995250000186</v>
      </c>
      <c r="AV7" s="75">
        <v>64</v>
      </c>
      <c r="AW7" s="76">
        <v>17.8</v>
      </c>
      <c r="AX7" s="78">
        <v>21.381289999999996</v>
      </c>
    </row>
    <row r="8" spans="1:50">
      <c r="A8" s="74" t="s">
        <v>34</v>
      </c>
      <c r="B8" s="109">
        <v>10281</v>
      </c>
      <c r="C8" s="110">
        <v>7651.7666023835736</v>
      </c>
      <c r="D8" s="79">
        <v>24</v>
      </c>
      <c r="E8" s="80">
        <v>17.559000000000001</v>
      </c>
      <c r="F8" s="78">
        <v>11.881000000000002</v>
      </c>
      <c r="G8" s="77">
        <v>571</v>
      </c>
      <c r="H8" s="77">
        <v>424.85219887753857</v>
      </c>
      <c r="I8" s="79">
        <v>1</v>
      </c>
      <c r="J8" s="80">
        <v>0.9</v>
      </c>
      <c r="K8" s="77">
        <v>0.56000000000000005</v>
      </c>
      <c r="L8" s="111">
        <f t="shared" ref="L8:L16" si="1">B8+G8</f>
        <v>10852</v>
      </c>
      <c r="M8" s="77">
        <f t="shared" ref="M8:M16" si="2">C8+H8</f>
        <v>8076.6188012611119</v>
      </c>
      <c r="N8" s="79">
        <f t="shared" ref="N8:N16" si="3">D8+I8</f>
        <v>25</v>
      </c>
      <c r="O8" s="80">
        <f t="shared" ref="O8:O16" si="4">E8+J8</f>
        <v>18.459</v>
      </c>
      <c r="P8" s="78">
        <f t="shared" ref="P8:P16" si="5">F8+K8</f>
        <v>12.441000000000003</v>
      </c>
      <c r="R8" s="74" t="s">
        <v>34</v>
      </c>
      <c r="S8" s="109">
        <v>9769</v>
      </c>
      <c r="T8" s="110">
        <v>7314.5315620636684</v>
      </c>
      <c r="U8" s="79">
        <v>51</v>
      </c>
      <c r="V8" s="80">
        <v>37.409729043134945</v>
      </c>
      <c r="W8" s="78">
        <v>28.166268332492194</v>
      </c>
      <c r="X8" s="77">
        <v>580</v>
      </c>
      <c r="Y8" s="77">
        <v>433.7064965159845</v>
      </c>
      <c r="Z8" s="79">
        <v>2</v>
      </c>
      <c r="AA8" s="80">
        <v>1.498878842676328</v>
      </c>
      <c r="AB8" s="77">
        <v>0.438137432188066</v>
      </c>
      <c r="AC8" s="111">
        <v>10349</v>
      </c>
      <c r="AD8" s="77">
        <v>7748.2380585796518</v>
      </c>
      <c r="AE8" s="79">
        <v>53</v>
      </c>
      <c r="AF8" s="80">
        <v>38.908607885811278</v>
      </c>
      <c r="AG8" s="78">
        <v>28.604405764680259</v>
      </c>
      <c r="AI8" s="74" t="s">
        <v>34</v>
      </c>
      <c r="AJ8" s="109">
        <v>7467</v>
      </c>
      <c r="AK8" s="110">
        <v>5365.5054850000179</v>
      </c>
      <c r="AL8" s="79">
        <v>106</v>
      </c>
      <c r="AM8" s="80">
        <v>75.447799999999987</v>
      </c>
      <c r="AN8" s="78">
        <v>67.540240000000026</v>
      </c>
      <c r="AO8" s="77">
        <v>306</v>
      </c>
      <c r="AP8" s="77">
        <v>226.79174600000013</v>
      </c>
      <c r="AQ8" s="79">
        <v>3</v>
      </c>
      <c r="AR8" s="80">
        <v>1.71</v>
      </c>
      <c r="AS8" s="77">
        <v>2.4000000000000004</v>
      </c>
      <c r="AT8" s="111">
        <v>7773</v>
      </c>
      <c r="AU8" s="77">
        <v>5592.2972310000177</v>
      </c>
      <c r="AV8" s="79">
        <v>109</v>
      </c>
      <c r="AW8" s="80">
        <v>77.15779999999998</v>
      </c>
      <c r="AX8" s="78">
        <v>69.940240000000017</v>
      </c>
    </row>
    <row r="9" spans="1:50">
      <c r="A9" s="74" t="s">
        <v>35</v>
      </c>
      <c r="B9" s="109">
        <v>14287</v>
      </c>
      <c r="C9" s="110">
        <v>21009.633134741307</v>
      </c>
      <c r="D9" s="79">
        <v>65</v>
      </c>
      <c r="E9" s="80">
        <v>98.307168274082457</v>
      </c>
      <c r="F9" s="78">
        <v>40.961556553610933</v>
      </c>
      <c r="G9" s="77">
        <v>703</v>
      </c>
      <c r="H9" s="77">
        <v>1026.8800822307139</v>
      </c>
      <c r="I9" s="112">
        <v>8</v>
      </c>
      <c r="J9" s="80">
        <v>11.472063371128939</v>
      </c>
      <c r="K9" s="77">
        <v>7.5662098328328788</v>
      </c>
      <c r="L9" s="111">
        <f t="shared" si="1"/>
        <v>14990</v>
      </c>
      <c r="M9" s="77">
        <f t="shared" si="2"/>
        <v>22036.51321697202</v>
      </c>
      <c r="N9" s="79">
        <f t="shared" si="3"/>
        <v>73</v>
      </c>
      <c r="O9" s="80">
        <f t="shared" si="4"/>
        <v>109.7792316452114</v>
      </c>
      <c r="P9" s="78">
        <f t="shared" si="5"/>
        <v>48.527766386443815</v>
      </c>
      <c r="R9" s="74" t="s">
        <v>35</v>
      </c>
      <c r="S9" s="109">
        <v>13489</v>
      </c>
      <c r="T9" s="110">
        <v>20013.000537519918</v>
      </c>
      <c r="U9" s="79">
        <v>166</v>
      </c>
      <c r="V9" s="80">
        <v>247.98543637572294</v>
      </c>
      <c r="W9" s="78">
        <v>154.40202521329624</v>
      </c>
      <c r="X9" s="77">
        <v>663</v>
      </c>
      <c r="Y9" s="77">
        <v>985.44980979850186</v>
      </c>
      <c r="Z9" s="112">
        <v>5</v>
      </c>
      <c r="AA9" s="80">
        <v>7.8897064262598402</v>
      </c>
      <c r="AB9" s="77">
        <v>2.9974687933425801</v>
      </c>
      <c r="AC9" s="111">
        <v>14152</v>
      </c>
      <c r="AD9" s="77">
        <v>20998.450347318401</v>
      </c>
      <c r="AE9" s="79">
        <v>171</v>
      </c>
      <c r="AF9" s="80">
        <v>255.87514280198278</v>
      </c>
      <c r="AG9" s="78">
        <v>157.3994940066388</v>
      </c>
      <c r="AI9" s="74" t="s">
        <v>35</v>
      </c>
      <c r="AJ9" s="109">
        <v>12265</v>
      </c>
      <c r="AK9" s="110">
        <v>17904.426621999988</v>
      </c>
      <c r="AL9" s="79">
        <v>275</v>
      </c>
      <c r="AM9" s="80">
        <v>405.9720999999999</v>
      </c>
      <c r="AN9" s="78">
        <v>279.36629000000011</v>
      </c>
      <c r="AO9" s="77">
        <v>433</v>
      </c>
      <c r="AP9" s="77">
        <v>626.99752399999988</v>
      </c>
      <c r="AQ9" s="112">
        <v>6</v>
      </c>
      <c r="AR9" s="80">
        <v>9.2374000000000009</v>
      </c>
      <c r="AS9" s="77">
        <v>4.2524199999999999</v>
      </c>
      <c r="AT9" s="111">
        <v>12698</v>
      </c>
      <c r="AU9" s="77">
        <v>18531.424145999987</v>
      </c>
      <c r="AV9" s="79">
        <v>281</v>
      </c>
      <c r="AW9" s="80">
        <v>415.20949999999982</v>
      </c>
      <c r="AX9" s="78">
        <v>283.61871000000008</v>
      </c>
    </row>
    <row r="10" spans="1:50">
      <c r="A10" s="74" t="s">
        <v>36</v>
      </c>
      <c r="B10" s="109">
        <v>22620</v>
      </c>
      <c r="C10" s="110">
        <v>75018.508646219489</v>
      </c>
      <c r="D10" s="79">
        <v>324</v>
      </c>
      <c r="E10" s="80">
        <v>1131.1720137846035</v>
      </c>
      <c r="F10" s="78">
        <v>309.7340082838777</v>
      </c>
      <c r="G10" s="77">
        <v>1110</v>
      </c>
      <c r="H10" s="77">
        <v>3618.9939505445705</v>
      </c>
      <c r="I10" s="79">
        <v>17</v>
      </c>
      <c r="J10" s="80">
        <v>53.500000000000007</v>
      </c>
      <c r="K10" s="77">
        <v>15.775</v>
      </c>
      <c r="L10" s="111">
        <f t="shared" si="1"/>
        <v>23730</v>
      </c>
      <c r="M10" s="77">
        <f t="shared" si="2"/>
        <v>78637.502596764054</v>
      </c>
      <c r="N10" s="79">
        <f t="shared" si="3"/>
        <v>341</v>
      </c>
      <c r="O10" s="80">
        <f t="shared" si="4"/>
        <v>1184.6720137846035</v>
      </c>
      <c r="P10" s="78">
        <f t="shared" si="5"/>
        <v>325.50900828387768</v>
      </c>
      <c r="R10" s="74" t="s">
        <v>36</v>
      </c>
      <c r="S10" s="109">
        <v>22282</v>
      </c>
      <c r="T10" s="110">
        <v>74741.936986893052</v>
      </c>
      <c r="U10" s="79">
        <v>665</v>
      </c>
      <c r="V10" s="80">
        <v>2340.6836792660465</v>
      </c>
      <c r="W10" s="78">
        <v>872.39717276134115</v>
      </c>
      <c r="X10" s="77">
        <v>965</v>
      </c>
      <c r="Y10" s="77">
        <v>3192.6910682537291</v>
      </c>
      <c r="Z10" s="79">
        <v>22</v>
      </c>
      <c r="AA10" s="80">
        <v>73.29082110880087</v>
      </c>
      <c r="AB10" s="77">
        <v>40.279497536320449</v>
      </c>
      <c r="AC10" s="111">
        <v>23247</v>
      </c>
      <c r="AD10" s="77">
        <v>77934.628055147041</v>
      </c>
      <c r="AE10" s="79">
        <v>687</v>
      </c>
      <c r="AF10" s="80">
        <v>2413.9745003748476</v>
      </c>
      <c r="AG10" s="78">
        <v>912.67667029766142</v>
      </c>
      <c r="AI10" s="74" t="s">
        <v>36</v>
      </c>
      <c r="AJ10" s="109">
        <v>22755</v>
      </c>
      <c r="AK10" s="110">
        <v>75450.064631000379</v>
      </c>
      <c r="AL10" s="79">
        <v>851</v>
      </c>
      <c r="AM10" s="80">
        <v>2870.2195000000056</v>
      </c>
      <c r="AN10" s="78">
        <v>1426.2194700000007</v>
      </c>
      <c r="AO10" s="77">
        <v>733</v>
      </c>
      <c r="AP10" s="77">
        <v>2413.4719749999981</v>
      </c>
      <c r="AQ10" s="79">
        <v>18</v>
      </c>
      <c r="AR10" s="80">
        <v>55.77000000000001</v>
      </c>
      <c r="AS10" s="77">
        <v>27.039999999999996</v>
      </c>
      <c r="AT10" s="111">
        <v>23488</v>
      </c>
      <c r="AU10" s="77">
        <v>77863.536606000373</v>
      </c>
      <c r="AV10" s="79">
        <v>869</v>
      </c>
      <c r="AW10" s="80">
        <v>2925.9895000000051</v>
      </c>
      <c r="AX10" s="78">
        <v>1453.2594700000006</v>
      </c>
    </row>
    <row r="11" spans="1:50">
      <c r="A11" s="74" t="s">
        <v>37</v>
      </c>
      <c r="B11" s="109">
        <v>16703</v>
      </c>
      <c r="C11" s="110">
        <v>119792.81190779005</v>
      </c>
      <c r="D11" s="79">
        <v>459</v>
      </c>
      <c r="E11" s="80">
        <v>3436.6713925108347</v>
      </c>
      <c r="F11" s="78">
        <v>697.18320007852412</v>
      </c>
      <c r="G11" s="77">
        <v>878</v>
      </c>
      <c r="H11" s="77">
        <v>6395.1447113571649</v>
      </c>
      <c r="I11" s="79">
        <v>35</v>
      </c>
      <c r="J11" s="80">
        <v>250.7868137512389</v>
      </c>
      <c r="K11" s="77">
        <v>63.192811510701773</v>
      </c>
      <c r="L11" s="111">
        <f t="shared" si="1"/>
        <v>17581</v>
      </c>
      <c r="M11" s="77">
        <f t="shared" si="2"/>
        <v>126187.95661914721</v>
      </c>
      <c r="N11" s="79">
        <f t="shared" si="3"/>
        <v>494</v>
      </c>
      <c r="O11" s="80">
        <f t="shared" si="4"/>
        <v>3687.4582062620734</v>
      </c>
      <c r="P11" s="78">
        <f t="shared" si="5"/>
        <v>760.37601158922587</v>
      </c>
      <c r="R11" s="74" t="s">
        <v>37</v>
      </c>
      <c r="S11" s="109">
        <v>17245</v>
      </c>
      <c r="T11" s="110">
        <v>123960.58132972867</v>
      </c>
      <c r="U11" s="79">
        <v>950</v>
      </c>
      <c r="V11" s="80">
        <v>6972.5153752882406</v>
      </c>
      <c r="W11" s="78">
        <v>2031.303093342756</v>
      </c>
      <c r="X11" s="77">
        <v>842</v>
      </c>
      <c r="Y11" s="77">
        <v>6161.4345728447679</v>
      </c>
      <c r="Z11" s="79">
        <v>34</v>
      </c>
      <c r="AA11" s="80">
        <v>254.79371669680529</v>
      </c>
      <c r="AB11" s="77">
        <v>77.799475587703441</v>
      </c>
      <c r="AC11" s="111">
        <v>18087</v>
      </c>
      <c r="AD11" s="77">
        <v>130122.01590257339</v>
      </c>
      <c r="AE11" s="79">
        <v>984</v>
      </c>
      <c r="AF11" s="80">
        <v>7227.3090919850447</v>
      </c>
      <c r="AG11" s="78">
        <v>2109.1025689304593</v>
      </c>
      <c r="AI11" s="74" t="s">
        <v>37</v>
      </c>
      <c r="AJ11" s="109">
        <v>18809</v>
      </c>
      <c r="AK11" s="110">
        <v>134306.09833300029</v>
      </c>
      <c r="AL11" s="79">
        <v>1064</v>
      </c>
      <c r="AM11" s="80">
        <v>7825.5018000000064</v>
      </c>
      <c r="AN11" s="78">
        <v>2723.8522400000047</v>
      </c>
      <c r="AO11" s="77">
        <v>763</v>
      </c>
      <c r="AP11" s="77">
        <v>5524.1986930000039</v>
      </c>
      <c r="AQ11" s="79">
        <v>43</v>
      </c>
      <c r="AR11" s="80">
        <v>314.22579999999999</v>
      </c>
      <c r="AS11" s="77">
        <v>68.939459999999997</v>
      </c>
      <c r="AT11" s="111">
        <v>19572</v>
      </c>
      <c r="AU11" s="77">
        <v>139830.29702600031</v>
      </c>
      <c r="AV11" s="79">
        <v>1107</v>
      </c>
      <c r="AW11" s="80">
        <v>8139.7276000000074</v>
      </c>
      <c r="AX11" s="78">
        <v>2792.7917000000048</v>
      </c>
    </row>
    <row r="12" spans="1:50">
      <c r="A12" s="74" t="s">
        <v>38</v>
      </c>
      <c r="B12" s="109">
        <v>11563</v>
      </c>
      <c r="C12" s="110">
        <v>161548.61833999836</v>
      </c>
      <c r="D12" s="79">
        <v>567</v>
      </c>
      <c r="E12" s="80">
        <v>8224.3365945349688</v>
      </c>
      <c r="F12" s="78">
        <v>1337.7921589943714</v>
      </c>
      <c r="G12" s="77">
        <v>623</v>
      </c>
      <c r="H12" s="77">
        <v>8739.1219808612277</v>
      </c>
      <c r="I12" s="79">
        <v>35</v>
      </c>
      <c r="J12" s="80">
        <v>506.22937500000006</v>
      </c>
      <c r="K12" s="77">
        <v>63.345024999999993</v>
      </c>
      <c r="L12" s="111">
        <f t="shared" si="1"/>
        <v>12186</v>
      </c>
      <c r="M12" s="77">
        <f t="shared" si="2"/>
        <v>170287.74032085959</v>
      </c>
      <c r="N12" s="79">
        <f t="shared" si="3"/>
        <v>602</v>
      </c>
      <c r="O12" s="80">
        <f t="shared" si="4"/>
        <v>8730.5659695349696</v>
      </c>
      <c r="P12" s="78">
        <f t="shared" si="5"/>
        <v>1401.1371839943715</v>
      </c>
      <c r="R12" s="74" t="s">
        <v>38</v>
      </c>
      <c r="S12" s="109">
        <v>12449</v>
      </c>
      <c r="T12" s="110">
        <v>173838.186021286</v>
      </c>
      <c r="U12" s="79">
        <v>998</v>
      </c>
      <c r="V12" s="80">
        <v>14330.776685558803</v>
      </c>
      <c r="W12" s="78">
        <v>2931.1404307120897</v>
      </c>
      <c r="X12" s="77">
        <v>593</v>
      </c>
      <c r="Y12" s="77">
        <v>8365.7763759033314</v>
      </c>
      <c r="Z12" s="79">
        <v>44</v>
      </c>
      <c r="AA12" s="80">
        <v>622.30041394293744</v>
      </c>
      <c r="AB12" s="77">
        <v>83.550918196994985</v>
      </c>
      <c r="AC12" s="111">
        <v>13042</v>
      </c>
      <c r="AD12" s="77">
        <v>182203.96239718955</v>
      </c>
      <c r="AE12" s="79">
        <v>1042</v>
      </c>
      <c r="AF12" s="80">
        <v>14953.077099501741</v>
      </c>
      <c r="AG12" s="78">
        <v>3014.6913489090844</v>
      </c>
      <c r="AI12" s="74" t="s">
        <v>38</v>
      </c>
      <c r="AJ12" s="109">
        <v>14047</v>
      </c>
      <c r="AK12" s="110">
        <v>195624.00247500066</v>
      </c>
      <c r="AL12" s="79">
        <v>1185</v>
      </c>
      <c r="AM12" s="80">
        <v>16992.932200000017</v>
      </c>
      <c r="AN12" s="78">
        <v>4042.175390000004</v>
      </c>
      <c r="AO12" s="77">
        <v>543</v>
      </c>
      <c r="AP12" s="77">
        <v>7610.82762</v>
      </c>
      <c r="AQ12" s="79">
        <v>32</v>
      </c>
      <c r="AR12" s="80">
        <v>463.14639999999997</v>
      </c>
      <c r="AS12" s="77">
        <v>87.404999999999973</v>
      </c>
      <c r="AT12" s="111">
        <v>14590</v>
      </c>
      <c r="AU12" s="77">
        <v>203234.83009500065</v>
      </c>
      <c r="AV12" s="79">
        <v>1217</v>
      </c>
      <c r="AW12" s="80">
        <v>17456.078600000019</v>
      </c>
      <c r="AX12" s="78">
        <v>4129.5803900000055</v>
      </c>
    </row>
    <row r="13" spans="1:50">
      <c r="A13" s="74" t="s">
        <v>39</v>
      </c>
      <c r="B13" s="109">
        <v>5970</v>
      </c>
      <c r="C13" s="110">
        <v>173553.51345857439</v>
      </c>
      <c r="D13" s="79">
        <v>517</v>
      </c>
      <c r="E13" s="80">
        <v>16139.35423714508</v>
      </c>
      <c r="F13" s="78">
        <v>1681.7004344372888</v>
      </c>
      <c r="G13" s="77">
        <v>538</v>
      </c>
      <c r="H13" s="77">
        <v>16559.278285140201</v>
      </c>
      <c r="I13" s="79">
        <v>53</v>
      </c>
      <c r="J13" s="80">
        <v>1799.9275153053111</v>
      </c>
      <c r="K13" s="77">
        <v>124.24735273006492</v>
      </c>
      <c r="L13" s="111">
        <f t="shared" si="1"/>
        <v>6508</v>
      </c>
      <c r="M13" s="77">
        <f t="shared" si="2"/>
        <v>190112.7917437146</v>
      </c>
      <c r="N13" s="79">
        <f t="shared" si="3"/>
        <v>570</v>
      </c>
      <c r="O13" s="80">
        <f t="shared" si="4"/>
        <v>17939.281752450392</v>
      </c>
      <c r="P13" s="78">
        <f t="shared" si="5"/>
        <v>1805.9477871673537</v>
      </c>
      <c r="R13" s="74" t="s">
        <v>39</v>
      </c>
      <c r="S13" s="109">
        <v>6370</v>
      </c>
      <c r="T13" s="110">
        <v>185069.1353494229</v>
      </c>
      <c r="U13" s="79">
        <v>864</v>
      </c>
      <c r="V13" s="80">
        <v>26531.406349107438</v>
      </c>
      <c r="W13" s="78">
        <v>3523.0825049966625</v>
      </c>
      <c r="X13" s="77">
        <v>490</v>
      </c>
      <c r="Y13" s="77">
        <v>15210.287354434427</v>
      </c>
      <c r="Z13" s="79">
        <v>72</v>
      </c>
      <c r="AA13" s="80">
        <v>2421.544312372484</v>
      </c>
      <c r="AB13" s="77">
        <v>298.51170870320294</v>
      </c>
      <c r="AC13" s="111">
        <v>6860</v>
      </c>
      <c r="AD13" s="77">
        <v>200279.42270385736</v>
      </c>
      <c r="AE13" s="79">
        <v>936</v>
      </c>
      <c r="AF13" s="80">
        <v>28952.95066147991</v>
      </c>
      <c r="AG13" s="78">
        <v>3821.5942136998656</v>
      </c>
      <c r="AI13" s="74" t="s">
        <v>39</v>
      </c>
      <c r="AJ13" s="109">
        <v>7273</v>
      </c>
      <c r="AK13" s="110">
        <v>211000.99922699985</v>
      </c>
      <c r="AL13" s="79">
        <v>908</v>
      </c>
      <c r="AM13" s="80">
        <v>28118.411699999997</v>
      </c>
      <c r="AN13" s="78">
        <v>3904.4754400000052</v>
      </c>
      <c r="AO13" s="77">
        <v>450</v>
      </c>
      <c r="AP13" s="77">
        <v>13911.858295999997</v>
      </c>
      <c r="AQ13" s="79">
        <v>62</v>
      </c>
      <c r="AR13" s="80">
        <v>2059.5365000000002</v>
      </c>
      <c r="AS13" s="77">
        <v>192.8965</v>
      </c>
      <c r="AT13" s="111">
        <v>7723</v>
      </c>
      <c r="AU13" s="77">
        <v>224912.85752299984</v>
      </c>
      <c r="AV13" s="79">
        <v>970</v>
      </c>
      <c r="AW13" s="80">
        <v>30177.948199999988</v>
      </c>
      <c r="AX13" s="78">
        <v>4097.3719400000055</v>
      </c>
    </row>
    <row r="14" spans="1:50">
      <c r="A14" s="74" t="s">
        <v>40</v>
      </c>
      <c r="B14" s="109">
        <v>790</v>
      </c>
      <c r="C14" s="110">
        <v>51373.245300328344</v>
      </c>
      <c r="D14" s="79">
        <v>136</v>
      </c>
      <c r="E14" s="80">
        <v>9124.9797639495009</v>
      </c>
      <c r="F14" s="78">
        <v>586.73385039370078</v>
      </c>
      <c r="G14" s="77">
        <v>189</v>
      </c>
      <c r="H14" s="77">
        <v>13365.853539720749</v>
      </c>
      <c r="I14" s="79">
        <v>57</v>
      </c>
      <c r="J14" s="80">
        <v>4234.4090650676462</v>
      </c>
      <c r="K14" s="77">
        <v>221.42070264287008</v>
      </c>
      <c r="L14" s="111">
        <f t="shared" si="1"/>
        <v>979</v>
      </c>
      <c r="M14" s="77">
        <f t="shared" si="2"/>
        <v>64739.09884004909</v>
      </c>
      <c r="N14" s="79">
        <f t="shared" si="3"/>
        <v>193</v>
      </c>
      <c r="O14" s="80">
        <f t="shared" si="4"/>
        <v>13359.388829017147</v>
      </c>
      <c r="P14" s="78">
        <f t="shared" si="5"/>
        <v>808.15455303657086</v>
      </c>
      <c r="R14" s="74" t="s">
        <v>40</v>
      </c>
      <c r="S14" s="109">
        <v>820</v>
      </c>
      <c r="T14" s="110">
        <v>53895.176741704963</v>
      </c>
      <c r="U14" s="79">
        <v>204</v>
      </c>
      <c r="V14" s="80">
        <v>13842.743185922429</v>
      </c>
      <c r="W14" s="78">
        <v>1039.591666666666</v>
      </c>
      <c r="X14" s="77">
        <v>187</v>
      </c>
      <c r="Y14" s="77">
        <v>13240.751944309677</v>
      </c>
      <c r="Z14" s="79">
        <v>61</v>
      </c>
      <c r="AA14" s="80">
        <v>4382.4780326105101</v>
      </c>
      <c r="AB14" s="77">
        <v>244.72999545351217</v>
      </c>
      <c r="AC14" s="111">
        <v>1007</v>
      </c>
      <c r="AD14" s="77">
        <v>67135.928686014697</v>
      </c>
      <c r="AE14" s="79">
        <v>265</v>
      </c>
      <c r="AF14" s="80">
        <v>18225.221218532941</v>
      </c>
      <c r="AG14" s="78">
        <v>1284.3216621201791</v>
      </c>
      <c r="AI14" s="74" t="s">
        <v>40</v>
      </c>
      <c r="AJ14" s="109">
        <v>942</v>
      </c>
      <c r="AK14" s="110">
        <v>61869.499383999995</v>
      </c>
      <c r="AL14" s="79">
        <v>226</v>
      </c>
      <c r="AM14" s="80">
        <v>15212.889599999999</v>
      </c>
      <c r="AN14" s="78">
        <v>1376.3648399999986</v>
      </c>
      <c r="AO14" s="77">
        <v>179</v>
      </c>
      <c r="AP14" s="77">
        <v>12423.806950999995</v>
      </c>
      <c r="AQ14" s="79">
        <v>54</v>
      </c>
      <c r="AR14" s="80">
        <v>3817.2082999999998</v>
      </c>
      <c r="AS14" s="77">
        <v>296.39126999999996</v>
      </c>
      <c r="AT14" s="111">
        <v>1121</v>
      </c>
      <c r="AU14" s="77">
        <v>74293.306334999987</v>
      </c>
      <c r="AV14" s="79">
        <v>280</v>
      </c>
      <c r="AW14" s="80">
        <v>19030.097900000001</v>
      </c>
      <c r="AX14" s="78">
        <v>1672.7561099999998</v>
      </c>
    </row>
    <row r="15" spans="1:50">
      <c r="A15" s="74" t="s">
        <v>41</v>
      </c>
      <c r="B15" s="109">
        <v>183</v>
      </c>
      <c r="C15" s="110">
        <v>29226.858545402825</v>
      </c>
      <c r="D15" s="79">
        <v>60</v>
      </c>
      <c r="E15" s="80">
        <v>10768.242224069181</v>
      </c>
      <c r="F15" s="78">
        <v>288.46643876990669</v>
      </c>
      <c r="G15" s="77">
        <v>214</v>
      </c>
      <c r="H15" s="77">
        <v>45640.647660722854</v>
      </c>
      <c r="I15" s="79">
        <v>101</v>
      </c>
      <c r="J15" s="80">
        <v>24559.505660385246</v>
      </c>
      <c r="K15" s="77">
        <v>629.39215574126831</v>
      </c>
      <c r="L15" s="111">
        <f t="shared" si="1"/>
        <v>397</v>
      </c>
      <c r="M15" s="77">
        <f t="shared" si="2"/>
        <v>74867.506206125676</v>
      </c>
      <c r="N15" s="79">
        <f t="shared" si="3"/>
        <v>161</v>
      </c>
      <c r="O15" s="80">
        <f t="shared" si="4"/>
        <v>35327.747884454424</v>
      </c>
      <c r="P15" s="78">
        <f t="shared" si="5"/>
        <v>917.85859451117494</v>
      </c>
      <c r="R15" s="74" t="s">
        <v>41</v>
      </c>
      <c r="S15" s="109">
        <v>209</v>
      </c>
      <c r="T15" s="110">
        <v>34308.634962820273</v>
      </c>
      <c r="U15" s="79">
        <v>94</v>
      </c>
      <c r="V15" s="80">
        <v>17700.258168153832</v>
      </c>
      <c r="W15" s="78">
        <v>683.38374375917772</v>
      </c>
      <c r="X15" s="77">
        <v>197</v>
      </c>
      <c r="Y15" s="77">
        <v>41652.99490512687</v>
      </c>
      <c r="Z15" s="79">
        <v>119</v>
      </c>
      <c r="AA15" s="80">
        <v>27505.189957775612</v>
      </c>
      <c r="AB15" s="77">
        <v>1208.2177850366261</v>
      </c>
      <c r="AC15" s="111">
        <v>406</v>
      </c>
      <c r="AD15" s="77">
        <v>75961.629867947122</v>
      </c>
      <c r="AE15" s="79">
        <v>213</v>
      </c>
      <c r="AF15" s="80">
        <v>45205.448125929397</v>
      </c>
      <c r="AG15" s="78">
        <v>1891.6015287958041</v>
      </c>
      <c r="AI15" s="74" t="s">
        <v>41</v>
      </c>
      <c r="AJ15" s="109">
        <v>214</v>
      </c>
      <c r="AK15" s="110">
        <v>36466.172359000011</v>
      </c>
      <c r="AL15" s="79">
        <v>117</v>
      </c>
      <c r="AM15" s="80">
        <v>21962.845599999993</v>
      </c>
      <c r="AN15" s="78">
        <v>1032.4288700000002</v>
      </c>
      <c r="AO15" s="77">
        <v>165</v>
      </c>
      <c r="AP15" s="77">
        <v>36674.301281000007</v>
      </c>
      <c r="AQ15" s="79">
        <v>93</v>
      </c>
      <c r="AR15" s="80">
        <v>22115.815900000005</v>
      </c>
      <c r="AS15" s="77">
        <v>1223.5747199999996</v>
      </c>
      <c r="AT15" s="111">
        <v>379</v>
      </c>
      <c r="AU15" s="77">
        <v>73140.473640000011</v>
      </c>
      <c r="AV15" s="79">
        <v>210</v>
      </c>
      <c r="AW15" s="80">
        <v>44078.661499999958</v>
      </c>
      <c r="AX15" s="78">
        <v>2256.0035900000007</v>
      </c>
    </row>
    <row r="16" spans="1:50" ht="15.75" thickBot="1">
      <c r="A16" s="74" t="s">
        <v>42</v>
      </c>
      <c r="B16" s="109">
        <v>9</v>
      </c>
      <c r="C16" s="110">
        <v>6159.5293051076369</v>
      </c>
      <c r="D16" s="79">
        <v>7</v>
      </c>
      <c r="E16" s="80">
        <v>4605.9032713658671</v>
      </c>
      <c r="F16" s="78">
        <v>60.959999999999994</v>
      </c>
      <c r="G16" s="77">
        <v>107</v>
      </c>
      <c r="H16" s="77">
        <v>369418.40856480197</v>
      </c>
      <c r="I16" s="79">
        <v>94</v>
      </c>
      <c r="J16" s="80">
        <v>351625.29678993311</v>
      </c>
      <c r="K16" s="77">
        <v>4592.2983835387613</v>
      </c>
      <c r="L16" s="111">
        <f t="shared" si="1"/>
        <v>116</v>
      </c>
      <c r="M16" s="77">
        <f t="shared" si="2"/>
        <v>375577.93786990963</v>
      </c>
      <c r="N16" s="79">
        <f t="shared" si="3"/>
        <v>101</v>
      </c>
      <c r="O16" s="80">
        <f t="shared" si="4"/>
        <v>356231.20006129897</v>
      </c>
      <c r="P16" s="78">
        <f t="shared" si="5"/>
        <v>4653.2583835387613</v>
      </c>
      <c r="R16" s="74" t="s">
        <v>42</v>
      </c>
      <c r="S16" s="109">
        <v>12</v>
      </c>
      <c r="T16" s="110">
        <v>9685.2452530703558</v>
      </c>
      <c r="U16" s="79">
        <v>10</v>
      </c>
      <c r="V16" s="80">
        <v>8116.2278897263041</v>
      </c>
      <c r="W16" s="78">
        <v>135.56367142857141</v>
      </c>
      <c r="X16" s="77">
        <v>93</v>
      </c>
      <c r="Y16" s="77">
        <v>288207.69387193507</v>
      </c>
      <c r="Z16" s="79">
        <v>85</v>
      </c>
      <c r="AA16" s="80">
        <v>280618.99045405682</v>
      </c>
      <c r="AB16" s="77">
        <v>5599.7752725451264</v>
      </c>
      <c r="AC16" s="111">
        <v>105</v>
      </c>
      <c r="AD16" s="77">
        <v>297892.93912500539</v>
      </c>
      <c r="AE16" s="79">
        <v>95</v>
      </c>
      <c r="AF16" s="80">
        <v>288735.21834378311</v>
      </c>
      <c r="AG16" s="78">
        <v>5735.3389439736984</v>
      </c>
      <c r="AI16" s="74" t="s">
        <v>42</v>
      </c>
      <c r="AJ16" s="109">
        <v>10</v>
      </c>
      <c r="AK16" s="110">
        <v>7306.958274999999</v>
      </c>
      <c r="AL16" s="79">
        <v>8</v>
      </c>
      <c r="AM16" s="80">
        <v>5610.2083000000002</v>
      </c>
      <c r="AN16" s="78">
        <v>110.679</v>
      </c>
      <c r="AO16" s="77">
        <v>67</v>
      </c>
      <c r="AP16" s="77">
        <v>183444.93797299999</v>
      </c>
      <c r="AQ16" s="79">
        <v>61</v>
      </c>
      <c r="AR16" s="80">
        <v>179275.5422</v>
      </c>
      <c r="AS16" s="77">
        <v>4830.0970900000002</v>
      </c>
      <c r="AT16" s="111">
        <v>77</v>
      </c>
      <c r="AU16" s="77">
        <v>190751.896248</v>
      </c>
      <c r="AV16" s="79">
        <v>69</v>
      </c>
      <c r="AW16" s="80">
        <v>184885.75049999999</v>
      </c>
      <c r="AX16" s="78">
        <v>4940.7760900000003</v>
      </c>
    </row>
    <row r="17" spans="1:50" ht="15.75" thickBot="1">
      <c r="A17" s="81" t="s">
        <v>3</v>
      </c>
      <c r="B17" s="113">
        <f>SUM(B7:B16)</f>
        <v>98393</v>
      </c>
      <c r="C17" s="114">
        <f t="shared" ref="C17:P17" si="6">SUM(C7:C16)</f>
        <v>649269.81792493281</v>
      </c>
      <c r="D17" s="82">
        <f t="shared" si="6"/>
        <v>2167</v>
      </c>
      <c r="E17" s="83">
        <f t="shared" si="6"/>
        <v>53549.206500813714</v>
      </c>
      <c r="F17" s="85">
        <f t="shared" si="6"/>
        <v>5017.2823590034996</v>
      </c>
      <c r="G17" s="84">
        <f t="shared" si="6"/>
        <v>5918</v>
      </c>
      <c r="H17" s="84">
        <f t="shared" si="6"/>
        <v>465425.54058743024</v>
      </c>
      <c r="I17" s="82">
        <f t="shared" si="6"/>
        <v>401</v>
      </c>
      <c r="J17" s="83">
        <f t="shared" si="6"/>
        <v>383042.02728281368</v>
      </c>
      <c r="K17" s="84">
        <f t="shared" si="6"/>
        <v>5717.7976409964995</v>
      </c>
      <c r="L17" s="115">
        <f t="shared" si="6"/>
        <v>104311</v>
      </c>
      <c r="M17" s="84">
        <f t="shared" si="6"/>
        <v>1114695.3585123629</v>
      </c>
      <c r="N17" s="82">
        <f t="shared" si="6"/>
        <v>2568</v>
      </c>
      <c r="O17" s="83">
        <f t="shared" si="6"/>
        <v>436591.23378362739</v>
      </c>
      <c r="P17" s="85">
        <f t="shared" si="6"/>
        <v>10735.079999999998</v>
      </c>
      <c r="R17" s="81" t="s">
        <v>3</v>
      </c>
      <c r="S17" s="113">
        <v>107170</v>
      </c>
      <c r="T17" s="114">
        <v>688245.69258068455</v>
      </c>
      <c r="U17" s="82">
        <v>4059</v>
      </c>
      <c r="V17" s="83">
        <v>90138.61308770522</v>
      </c>
      <c r="W17" s="85">
        <v>11438.599740714973</v>
      </c>
      <c r="X17" s="84">
        <v>5752</v>
      </c>
      <c r="Y17" s="84">
        <v>377747.05101769028</v>
      </c>
      <c r="Z17" s="82">
        <v>445</v>
      </c>
      <c r="AA17" s="83">
        <v>315888.08629383292</v>
      </c>
      <c r="AB17" s="84">
        <v>7556.6002592850182</v>
      </c>
      <c r="AC17" s="115">
        <v>112922</v>
      </c>
      <c r="AD17" s="84">
        <v>1065992.7435983827</v>
      </c>
      <c r="AE17" s="82">
        <v>4504</v>
      </c>
      <c r="AF17" s="83">
        <v>406026.69938153808</v>
      </c>
      <c r="AG17" s="85">
        <v>18995.199999999997</v>
      </c>
      <c r="AI17" s="81" t="s">
        <v>3</v>
      </c>
      <c r="AJ17" s="113">
        <v>93271</v>
      </c>
      <c r="AK17" s="114">
        <v>747827.24867100106</v>
      </c>
      <c r="AL17" s="82">
        <v>4803</v>
      </c>
      <c r="AM17" s="83">
        <v>99091.748599999992</v>
      </c>
      <c r="AN17" s="85">
        <v>14983.983069999971</v>
      </c>
      <c r="AO17" s="84">
        <v>4001</v>
      </c>
      <c r="AP17" s="84">
        <v>262960.36970400001</v>
      </c>
      <c r="AQ17" s="82">
        <v>373</v>
      </c>
      <c r="AR17" s="83">
        <v>208112.67249999999</v>
      </c>
      <c r="AS17" s="84">
        <v>6733.4964599999994</v>
      </c>
      <c r="AT17" s="115">
        <v>97272</v>
      </c>
      <c r="AU17" s="84">
        <v>1010787.6183750011</v>
      </c>
      <c r="AV17" s="82">
        <v>5176</v>
      </c>
      <c r="AW17" s="83">
        <v>307204.42109999998</v>
      </c>
      <c r="AX17" s="85">
        <v>21717.479530000019</v>
      </c>
    </row>
    <row r="18" spans="1:50" ht="15.75" thickBot="1">
      <c r="A18" s="323" t="s">
        <v>89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5"/>
      <c r="R18" s="323" t="s">
        <v>89</v>
      </c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5"/>
      <c r="AI18" s="323" t="s">
        <v>89</v>
      </c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5"/>
    </row>
    <row r="19" spans="1:50">
      <c r="A19" s="74" t="s">
        <v>33</v>
      </c>
      <c r="B19" s="109">
        <f>IF(ISBLANK(B7),"",B7*100/B7)</f>
        <v>100</v>
      </c>
      <c r="C19" s="110">
        <f t="shared" ref="C19:M19" si="7">IF(ISBLANK(C7),"",C7*100/C7)</f>
        <v>100</v>
      </c>
      <c r="D19" s="95">
        <f>IF(ISBLANK(D7),"",D7*100/B7)</f>
        <v>5.0040658034653157E-2</v>
      </c>
      <c r="E19" s="96">
        <f>IF(ISBLANK(E7),"",E7*100/C7)</f>
        <v>6.8122199432638073E-2</v>
      </c>
      <c r="F19" s="98">
        <f>IF(ISBLANK(F7),"",F7*100/C7)</f>
        <v>4.7510887697929508E-2</v>
      </c>
      <c r="G19" s="77">
        <f t="shared" ref="G19:H29" si="8">IF(ISBLANK(G7),"",G7*100/G7)</f>
        <v>100</v>
      </c>
      <c r="H19" s="77">
        <f t="shared" si="7"/>
        <v>100</v>
      </c>
      <c r="I19" s="95" t="str">
        <f t="shared" ref="I19:J29" si="9">IF(ISBLANK(I7),"",I7*100/G7)</f>
        <v/>
      </c>
      <c r="J19" s="96" t="str">
        <f t="shared" si="9"/>
        <v/>
      </c>
      <c r="K19" s="97" t="str">
        <f t="shared" ref="K19:K29" si="10">IF(ISBLANK(K7),"",K7*100/H7)</f>
        <v/>
      </c>
      <c r="L19" s="111">
        <f t="shared" ref="L19:M29" si="11">IF(ISBLANK(L7),"",L7*100/L7)</f>
        <v>100</v>
      </c>
      <c r="M19" s="77">
        <f t="shared" si="7"/>
        <v>100</v>
      </c>
      <c r="N19" s="95">
        <f t="shared" ref="N19:O29" si="12">IF(ISBLANK(N7),"",N7*100/L7)</f>
        <v>4.7136460051850106E-2</v>
      </c>
      <c r="O19" s="96">
        <f t="shared" si="12"/>
        <v>6.4262533964063687E-2</v>
      </c>
      <c r="P19" s="98">
        <f t="shared" ref="P19:P29" si="13">IF(ISBLANK(P7),"",P7*100/M7)</f>
        <v>4.4819017292154609E-2</v>
      </c>
      <c r="R19" s="74" t="s">
        <v>33</v>
      </c>
      <c r="S19" s="109">
        <f>S7*100/$S7</f>
        <v>100</v>
      </c>
      <c r="T19" s="110">
        <f>T7*100/$T7</f>
        <v>100</v>
      </c>
      <c r="U19" s="95">
        <f t="shared" ref="U19:U29" si="14">U7*100/$S7</f>
        <v>0.23241590214067279</v>
      </c>
      <c r="V19" s="96">
        <f t="shared" ref="V19:W29" si="15">V7*100/$T7</f>
        <v>0.34334163874982965</v>
      </c>
      <c r="W19" s="98">
        <f>W7*100/$T7</f>
        <v>0.73015753980719911</v>
      </c>
      <c r="X19" s="77">
        <f>X7*100/$X7</f>
        <v>100</v>
      </c>
      <c r="Y19" s="77">
        <f>Y7*100/$Y7</f>
        <v>100</v>
      </c>
      <c r="Z19" s="95">
        <f t="shared" ref="Z19:Z29" si="16">Z7*100/$X7</f>
        <v>8.7565674255691769E-2</v>
      </c>
      <c r="AA19" s="96">
        <f t="shared" ref="AA19:AB29" si="17">AA7*100/$Y7</f>
        <v>3.7128969544766591E-2</v>
      </c>
      <c r="AB19" s="97">
        <f t="shared" si="17"/>
        <v>0.10126082603118162</v>
      </c>
      <c r="AC19" s="111">
        <f>AC7*100/$AC7</f>
        <v>100</v>
      </c>
      <c r="AD19" s="77">
        <f>AD7*100/$AD7</f>
        <v>100</v>
      </c>
      <c r="AE19" s="95">
        <f>AE7*100/$AC7</f>
        <v>0.22597109128452877</v>
      </c>
      <c r="AF19" s="96">
        <f>AF7*100/$AD7</f>
        <v>0.32746909426668613</v>
      </c>
      <c r="AG19" s="98">
        <f>AG7*100/$AD7</f>
        <v>0.69755865651923255</v>
      </c>
      <c r="AI19" s="74" t="s">
        <v>33</v>
      </c>
      <c r="AJ19" s="109">
        <v>100</v>
      </c>
      <c r="AK19" s="110">
        <v>100</v>
      </c>
      <c r="AL19" s="95">
        <v>0.66392665191274103</v>
      </c>
      <c r="AM19" s="96">
        <v>0.68363333021619177</v>
      </c>
      <c r="AN19" s="98">
        <v>0.82420010519111198</v>
      </c>
      <c r="AO19" s="77">
        <v>100</v>
      </c>
      <c r="AP19" s="77">
        <v>100</v>
      </c>
      <c r="AQ19" s="95">
        <v>0.27624309392265195</v>
      </c>
      <c r="AR19" s="96">
        <v>0.46521705355845278</v>
      </c>
      <c r="AS19" s="97">
        <v>0.48460109745672164</v>
      </c>
      <c r="AT19" s="111">
        <v>100</v>
      </c>
      <c r="AU19" s="77">
        <v>100</v>
      </c>
      <c r="AV19" s="95">
        <v>0.64968023550908538</v>
      </c>
      <c r="AW19" s="96">
        <v>0.67508640371146855</v>
      </c>
      <c r="AX19" s="98">
        <v>0.81091113330404396</v>
      </c>
    </row>
    <row r="20" spans="1:50">
      <c r="A20" s="74" t="s">
        <v>34</v>
      </c>
      <c r="B20" s="109">
        <f t="shared" ref="B20:C29" si="18">IF(ISBLANK(B8),"",B8*100/B8)</f>
        <v>100</v>
      </c>
      <c r="C20" s="110">
        <f t="shared" si="18"/>
        <v>100</v>
      </c>
      <c r="D20" s="99">
        <f t="shared" ref="D20:E29" si="19">IF(ISBLANK(D8),"",D8*100/B8)</f>
        <v>0.23344032681645754</v>
      </c>
      <c r="E20" s="100">
        <f t="shared" si="19"/>
        <v>0.22947641913868963</v>
      </c>
      <c r="F20" s="98">
        <f t="shared" ref="F20:F29" si="20">IF(ISBLANK(F8),"",F8*100/C8)</f>
        <v>0.1552713329794847</v>
      </c>
      <c r="G20" s="77">
        <f t="shared" si="8"/>
        <v>100</v>
      </c>
      <c r="H20" s="77">
        <f t="shared" si="8"/>
        <v>100</v>
      </c>
      <c r="I20" s="99">
        <f t="shared" si="9"/>
        <v>0.17513134851138354</v>
      </c>
      <c r="J20" s="100">
        <f t="shared" si="9"/>
        <v>0.21183837635248307</v>
      </c>
      <c r="K20" s="97">
        <f t="shared" si="10"/>
        <v>0.13181054528598948</v>
      </c>
      <c r="L20" s="111">
        <f t="shared" si="11"/>
        <v>100</v>
      </c>
      <c r="M20" s="77">
        <f t="shared" si="11"/>
        <v>100</v>
      </c>
      <c r="N20" s="99">
        <f t="shared" si="12"/>
        <v>0.23037228160707704</v>
      </c>
      <c r="O20" s="100">
        <f t="shared" si="12"/>
        <v>0.22854860993461454</v>
      </c>
      <c r="P20" s="98">
        <f t="shared" si="13"/>
        <v>0.15403723149664339</v>
      </c>
      <c r="R20" s="74" t="s">
        <v>34</v>
      </c>
      <c r="S20" s="109">
        <f t="shared" ref="S20:S29" si="21">S8*100/$S8</f>
        <v>100</v>
      </c>
      <c r="T20" s="110">
        <f t="shared" ref="T20:T29" si="22">T8*100/$T8</f>
        <v>100</v>
      </c>
      <c r="U20" s="99">
        <f t="shared" si="14"/>
        <v>0.52205957621046162</v>
      </c>
      <c r="V20" s="100">
        <f t="shared" si="15"/>
        <v>0.5114439486071537</v>
      </c>
      <c r="W20" s="98">
        <f t="shared" si="15"/>
        <v>0.3850727567924469</v>
      </c>
      <c r="X20" s="77">
        <f t="shared" ref="X20:X29" si="23">X8*100/$X8</f>
        <v>100</v>
      </c>
      <c r="Y20" s="77">
        <f t="shared" ref="Y20:Y29" si="24">Y8*100/$Y8</f>
        <v>100</v>
      </c>
      <c r="Z20" s="99">
        <f t="shared" si="16"/>
        <v>0.34482758620689657</v>
      </c>
      <c r="AA20" s="100">
        <f t="shared" si="17"/>
        <v>0.34559750769633346</v>
      </c>
      <c r="AB20" s="97">
        <f t="shared" si="17"/>
        <v>0.10102164383233263</v>
      </c>
      <c r="AC20" s="111">
        <f t="shared" ref="AC20:AC29" si="25">AC8*100/$AC8</f>
        <v>100</v>
      </c>
      <c r="AD20" s="77">
        <f t="shared" ref="AD20:AD29" si="26">AD8*100/$AD8</f>
        <v>100</v>
      </c>
      <c r="AE20" s="99">
        <f t="shared" ref="AE20:AE29" si="27">AE8*100/$AC8</f>
        <v>0.51212677553386798</v>
      </c>
      <c r="AF20" s="100">
        <f t="shared" ref="AF20:AG29" si="28">AF8*100/$AD8</f>
        <v>0.50216071823874386</v>
      </c>
      <c r="AG20" s="98">
        <f t="shared" si="28"/>
        <v>0.36917303712689231</v>
      </c>
      <c r="AI20" s="74" t="s">
        <v>34</v>
      </c>
      <c r="AJ20" s="109">
        <v>100</v>
      </c>
      <c r="AK20" s="110">
        <v>100</v>
      </c>
      <c r="AL20" s="99">
        <v>1.419579483058792</v>
      </c>
      <c r="AM20" s="100">
        <v>1.4061638779593892</v>
      </c>
      <c r="AN20" s="98">
        <v>1.2587861514412335</v>
      </c>
      <c r="AO20" s="77">
        <v>100</v>
      </c>
      <c r="AP20" s="77">
        <v>100</v>
      </c>
      <c r="AQ20" s="99">
        <v>0.98039215686274506</v>
      </c>
      <c r="AR20" s="100">
        <v>0.75399569435829428</v>
      </c>
      <c r="AS20" s="97">
        <v>1.058239571029185</v>
      </c>
      <c r="AT20" s="111">
        <v>100</v>
      </c>
      <c r="AU20" s="77">
        <v>100</v>
      </c>
      <c r="AV20" s="99">
        <v>1.4022899781294225</v>
      </c>
      <c r="AW20" s="100">
        <v>1.3797156483794868</v>
      </c>
      <c r="AX20" s="98">
        <v>1.2506531235910945</v>
      </c>
    </row>
    <row r="21" spans="1:50">
      <c r="A21" s="74" t="s">
        <v>35</v>
      </c>
      <c r="B21" s="109">
        <f t="shared" si="18"/>
        <v>100</v>
      </c>
      <c r="C21" s="110">
        <f t="shared" si="18"/>
        <v>100</v>
      </c>
      <c r="D21" s="99">
        <f t="shared" si="19"/>
        <v>0.45495905368516831</v>
      </c>
      <c r="E21" s="100">
        <f t="shared" si="19"/>
        <v>0.46791473056006272</v>
      </c>
      <c r="F21" s="98">
        <f t="shared" si="20"/>
        <v>0.19496559645240705</v>
      </c>
      <c r="G21" s="77">
        <f t="shared" si="8"/>
        <v>100</v>
      </c>
      <c r="H21" s="77">
        <f t="shared" si="8"/>
        <v>100</v>
      </c>
      <c r="I21" s="99">
        <f t="shared" si="9"/>
        <v>1.1379800853485065</v>
      </c>
      <c r="J21" s="100">
        <f t="shared" si="9"/>
        <v>1.1171765398553575</v>
      </c>
      <c r="K21" s="97">
        <f t="shared" si="10"/>
        <v>0.73681532671240801</v>
      </c>
      <c r="L21" s="111">
        <f t="shared" si="11"/>
        <v>100</v>
      </c>
      <c r="M21" s="77">
        <f t="shared" si="11"/>
        <v>100</v>
      </c>
      <c r="N21" s="99">
        <f t="shared" si="12"/>
        <v>0.48699132755170116</v>
      </c>
      <c r="O21" s="100">
        <f t="shared" si="12"/>
        <v>0.49816969937268452</v>
      </c>
      <c r="P21" s="98">
        <f t="shared" si="13"/>
        <v>0.22021526685568768</v>
      </c>
      <c r="R21" s="74" t="s">
        <v>35</v>
      </c>
      <c r="S21" s="109">
        <f t="shared" si="21"/>
        <v>100</v>
      </c>
      <c r="T21" s="110">
        <f t="shared" si="22"/>
        <v>100</v>
      </c>
      <c r="U21" s="99">
        <f t="shared" si="14"/>
        <v>1.2306323671139447</v>
      </c>
      <c r="V21" s="100">
        <f t="shared" si="15"/>
        <v>1.2391217194583364</v>
      </c>
      <c r="W21" s="98">
        <f t="shared" si="15"/>
        <v>0.77150862472534709</v>
      </c>
      <c r="X21" s="77">
        <f t="shared" si="23"/>
        <v>100</v>
      </c>
      <c r="Y21" s="77">
        <f t="shared" si="24"/>
        <v>100</v>
      </c>
      <c r="Z21" s="99">
        <f t="shared" si="16"/>
        <v>0.75414781297134237</v>
      </c>
      <c r="AA21" s="100">
        <f t="shared" si="17"/>
        <v>0.80061981318694198</v>
      </c>
      <c r="AB21" s="97">
        <f t="shared" si="17"/>
        <v>0.30417264923471671</v>
      </c>
      <c r="AC21" s="111">
        <f t="shared" si="25"/>
        <v>100</v>
      </c>
      <c r="AD21" s="77">
        <f t="shared" si="26"/>
        <v>100</v>
      </c>
      <c r="AE21" s="99">
        <f t="shared" si="27"/>
        <v>1.2083097795364612</v>
      </c>
      <c r="AF21" s="100">
        <f t="shared" si="28"/>
        <v>1.2185429808855357</v>
      </c>
      <c r="AG21" s="98">
        <f t="shared" si="28"/>
        <v>0.74957671353467015</v>
      </c>
      <c r="AI21" s="74" t="s">
        <v>35</v>
      </c>
      <c r="AJ21" s="109">
        <v>100</v>
      </c>
      <c r="AK21" s="110">
        <v>100</v>
      </c>
      <c r="AL21" s="99">
        <v>2.2421524663677128</v>
      </c>
      <c r="AM21" s="100">
        <v>2.2674398268703193</v>
      </c>
      <c r="AN21" s="98">
        <v>1.5603196678564952</v>
      </c>
      <c r="AO21" s="77">
        <v>100</v>
      </c>
      <c r="AP21" s="77">
        <v>100</v>
      </c>
      <c r="AQ21" s="99">
        <v>1.3856812933025404</v>
      </c>
      <c r="AR21" s="100">
        <v>1.473275355390399</v>
      </c>
      <c r="AS21" s="97">
        <v>0.67821958416537553</v>
      </c>
      <c r="AT21" s="111">
        <v>100</v>
      </c>
      <c r="AU21" s="77">
        <v>100</v>
      </c>
      <c r="AV21" s="99">
        <v>2.2129469207749253</v>
      </c>
      <c r="AW21" s="100">
        <v>2.2405698381774015</v>
      </c>
      <c r="AX21" s="98">
        <v>1.5304744404181114</v>
      </c>
    </row>
    <row r="22" spans="1:50">
      <c r="A22" s="74" t="s">
        <v>36</v>
      </c>
      <c r="B22" s="109">
        <f t="shared" si="18"/>
        <v>100</v>
      </c>
      <c r="C22" s="110">
        <f t="shared" si="18"/>
        <v>100</v>
      </c>
      <c r="D22" s="99">
        <f t="shared" si="19"/>
        <v>1.4323607427055702</v>
      </c>
      <c r="E22" s="100">
        <f t="shared" si="19"/>
        <v>1.5078572397634675</v>
      </c>
      <c r="F22" s="98">
        <f t="shared" si="20"/>
        <v>0.41287678717335652</v>
      </c>
      <c r="G22" s="77">
        <f t="shared" si="8"/>
        <v>100</v>
      </c>
      <c r="H22" s="77">
        <f t="shared" si="8"/>
        <v>100</v>
      </c>
      <c r="I22" s="99">
        <f t="shared" si="9"/>
        <v>1.5315315315315314</v>
      </c>
      <c r="J22" s="100">
        <f t="shared" si="9"/>
        <v>1.4783113962362264</v>
      </c>
      <c r="K22" s="97">
        <f t="shared" si="10"/>
        <v>0.43589462197432649</v>
      </c>
      <c r="L22" s="111">
        <f t="shared" si="11"/>
        <v>100</v>
      </c>
      <c r="M22" s="77">
        <f t="shared" si="11"/>
        <v>100</v>
      </c>
      <c r="N22" s="99">
        <f t="shared" si="12"/>
        <v>1.4369995785924989</v>
      </c>
      <c r="O22" s="100">
        <f t="shared" si="12"/>
        <v>1.5064975039445785</v>
      </c>
      <c r="P22" s="98">
        <f t="shared" si="13"/>
        <v>0.41393609605459725</v>
      </c>
      <c r="R22" s="74" t="s">
        <v>36</v>
      </c>
      <c r="S22" s="109">
        <f t="shared" si="21"/>
        <v>100</v>
      </c>
      <c r="T22" s="110">
        <f t="shared" si="22"/>
        <v>100</v>
      </c>
      <c r="U22" s="99">
        <f t="shared" si="14"/>
        <v>2.9844717709361817</v>
      </c>
      <c r="V22" s="100">
        <f t="shared" si="15"/>
        <v>3.1316872075131195</v>
      </c>
      <c r="W22" s="98">
        <f t="shared" si="15"/>
        <v>1.1672124217416617</v>
      </c>
      <c r="X22" s="77">
        <f t="shared" si="23"/>
        <v>100</v>
      </c>
      <c r="Y22" s="77">
        <f t="shared" si="24"/>
        <v>100</v>
      </c>
      <c r="Z22" s="99">
        <f t="shared" si="16"/>
        <v>2.2797927461139897</v>
      </c>
      <c r="AA22" s="100">
        <f t="shared" si="17"/>
        <v>2.2955813619915295</v>
      </c>
      <c r="AB22" s="97">
        <f t="shared" si="17"/>
        <v>1.261615880622978</v>
      </c>
      <c r="AC22" s="111">
        <f t="shared" si="25"/>
        <v>100</v>
      </c>
      <c r="AD22" s="77">
        <f t="shared" si="26"/>
        <v>100</v>
      </c>
      <c r="AE22" s="99">
        <f t="shared" si="27"/>
        <v>2.9552200283907601</v>
      </c>
      <c r="AF22" s="100">
        <f t="shared" si="28"/>
        <v>3.0974350691283261</v>
      </c>
      <c r="AG22" s="98">
        <f t="shared" si="28"/>
        <v>1.1710797793913197</v>
      </c>
      <c r="AI22" s="74" t="s">
        <v>36</v>
      </c>
      <c r="AJ22" s="109">
        <v>100</v>
      </c>
      <c r="AK22" s="110">
        <v>100</v>
      </c>
      <c r="AL22" s="99">
        <v>3.7398373983739837</v>
      </c>
      <c r="AM22" s="100">
        <v>3.8041312675306975</v>
      </c>
      <c r="AN22" s="98">
        <v>1.8902826352437687</v>
      </c>
      <c r="AO22" s="77">
        <v>100</v>
      </c>
      <c r="AP22" s="77">
        <v>100</v>
      </c>
      <c r="AQ22" s="99">
        <v>2.4556616643929057</v>
      </c>
      <c r="AR22" s="100">
        <v>2.3107788521140815</v>
      </c>
      <c r="AS22" s="97">
        <v>1.1203776252674331</v>
      </c>
      <c r="AT22" s="111">
        <v>100</v>
      </c>
      <c r="AU22" s="77">
        <v>100</v>
      </c>
      <c r="AV22" s="99">
        <v>3.6997615803814714</v>
      </c>
      <c r="AW22" s="100">
        <v>3.7578430514990515</v>
      </c>
      <c r="AX22" s="98">
        <v>1.8664185231576145</v>
      </c>
    </row>
    <row r="23" spans="1:50">
      <c r="A23" s="74" t="s">
        <v>37</v>
      </c>
      <c r="B23" s="109">
        <f t="shared" si="18"/>
        <v>100</v>
      </c>
      <c r="C23" s="110">
        <f t="shared" si="18"/>
        <v>100</v>
      </c>
      <c r="D23" s="99">
        <f t="shared" si="19"/>
        <v>2.7480093396395855</v>
      </c>
      <c r="E23" s="100">
        <f t="shared" si="19"/>
        <v>2.8688460833160812</v>
      </c>
      <c r="F23" s="98">
        <f t="shared" si="20"/>
        <v>0.58199084650853472</v>
      </c>
      <c r="G23" s="77">
        <f t="shared" si="8"/>
        <v>100</v>
      </c>
      <c r="H23" s="77">
        <f t="shared" si="8"/>
        <v>100.00000000000001</v>
      </c>
      <c r="I23" s="99">
        <f t="shared" si="9"/>
        <v>3.9863325740318905</v>
      </c>
      <c r="J23" s="100">
        <f t="shared" si="9"/>
        <v>3.9215189815152347</v>
      </c>
      <c r="K23" s="97">
        <f t="shared" si="10"/>
        <v>0.98813731921464409</v>
      </c>
      <c r="L23" s="111">
        <f t="shared" si="11"/>
        <v>100</v>
      </c>
      <c r="M23" s="77">
        <f t="shared" si="11"/>
        <v>100</v>
      </c>
      <c r="N23" s="99">
        <f t="shared" si="12"/>
        <v>2.8098515442807575</v>
      </c>
      <c r="O23" s="100">
        <f t="shared" si="12"/>
        <v>2.9221950375116501</v>
      </c>
      <c r="P23" s="98">
        <f t="shared" si="13"/>
        <v>0.602574153636663</v>
      </c>
      <c r="R23" s="74" t="s">
        <v>37</v>
      </c>
      <c r="S23" s="109">
        <f t="shared" si="21"/>
        <v>100</v>
      </c>
      <c r="T23" s="110">
        <f t="shared" si="22"/>
        <v>100</v>
      </c>
      <c r="U23" s="99">
        <f t="shared" si="14"/>
        <v>5.5088431429399822</v>
      </c>
      <c r="V23" s="100">
        <f t="shared" si="15"/>
        <v>5.6247843471641312</v>
      </c>
      <c r="W23" s="98">
        <f t="shared" si="15"/>
        <v>1.6386685763755786</v>
      </c>
      <c r="X23" s="77">
        <f t="shared" si="23"/>
        <v>100</v>
      </c>
      <c r="Y23" s="77">
        <f t="shared" si="24"/>
        <v>100.00000000000001</v>
      </c>
      <c r="Z23" s="99">
        <f t="shared" si="16"/>
        <v>4.0380047505938244</v>
      </c>
      <c r="AA23" s="100">
        <f t="shared" si="17"/>
        <v>4.1352985848418351</v>
      </c>
      <c r="AB23" s="97">
        <f t="shared" si="17"/>
        <v>1.2626844392795848</v>
      </c>
      <c r="AC23" s="111">
        <f t="shared" si="25"/>
        <v>100</v>
      </c>
      <c r="AD23" s="77">
        <f t="shared" si="26"/>
        <v>100</v>
      </c>
      <c r="AE23" s="99">
        <f t="shared" si="27"/>
        <v>5.440371537568419</v>
      </c>
      <c r="AF23" s="100">
        <f t="shared" si="28"/>
        <v>5.5542553977924598</v>
      </c>
      <c r="AG23" s="98">
        <f t="shared" si="28"/>
        <v>1.6208652734903934</v>
      </c>
      <c r="AI23" s="74" t="s">
        <v>37</v>
      </c>
      <c r="AJ23" s="109">
        <v>100</v>
      </c>
      <c r="AK23" s="110">
        <v>100</v>
      </c>
      <c r="AL23" s="99">
        <v>5.6568663937476744</v>
      </c>
      <c r="AM23" s="100">
        <v>5.8266168827251281</v>
      </c>
      <c r="AN23" s="98">
        <v>2.0280927476922526</v>
      </c>
      <c r="AO23" s="77">
        <v>100</v>
      </c>
      <c r="AP23" s="77">
        <v>100</v>
      </c>
      <c r="AQ23" s="99">
        <v>5.6356487549148095</v>
      </c>
      <c r="AR23" s="100">
        <v>5.6881697683715045</v>
      </c>
      <c r="AS23" s="97">
        <v>1.2479540261170681</v>
      </c>
      <c r="AT23" s="111">
        <v>100</v>
      </c>
      <c r="AU23" s="77">
        <v>100</v>
      </c>
      <c r="AV23" s="99">
        <v>5.6560392397302266</v>
      </c>
      <c r="AW23" s="100">
        <v>5.8211473286697597</v>
      </c>
      <c r="AX23" s="98">
        <v>1.9972722359881045</v>
      </c>
    </row>
    <row r="24" spans="1:50">
      <c r="A24" s="74" t="s">
        <v>38</v>
      </c>
      <c r="B24" s="109">
        <f t="shared" si="18"/>
        <v>100</v>
      </c>
      <c r="C24" s="110">
        <f t="shared" si="18"/>
        <v>100</v>
      </c>
      <c r="D24" s="99">
        <f t="shared" si="19"/>
        <v>4.9035717374383809</v>
      </c>
      <c r="E24" s="100">
        <f t="shared" si="19"/>
        <v>5.090935892268587</v>
      </c>
      <c r="F24" s="98">
        <f t="shared" si="20"/>
        <v>0.82810498334243132</v>
      </c>
      <c r="G24" s="77">
        <f t="shared" si="8"/>
        <v>100</v>
      </c>
      <c r="H24" s="77">
        <f t="shared" si="8"/>
        <v>100</v>
      </c>
      <c r="I24" s="99">
        <f t="shared" si="9"/>
        <v>5.617977528089888</v>
      </c>
      <c r="J24" s="100">
        <f t="shared" si="9"/>
        <v>5.7926800439294466</v>
      </c>
      <c r="K24" s="97">
        <f t="shared" si="10"/>
        <v>0.72484427084009462</v>
      </c>
      <c r="L24" s="111">
        <f t="shared" si="11"/>
        <v>100</v>
      </c>
      <c r="M24" s="77">
        <f t="shared" si="11"/>
        <v>100</v>
      </c>
      <c r="N24" s="99">
        <f t="shared" si="12"/>
        <v>4.94009519120302</v>
      </c>
      <c r="O24" s="100">
        <f t="shared" si="12"/>
        <v>5.1269492172981215</v>
      </c>
      <c r="P24" s="98">
        <f t="shared" si="13"/>
        <v>0.8228056707748429</v>
      </c>
      <c r="R24" s="74" t="s">
        <v>38</v>
      </c>
      <c r="S24" s="109">
        <f t="shared" si="21"/>
        <v>100</v>
      </c>
      <c r="T24" s="110">
        <f t="shared" si="22"/>
        <v>99.999999999999986</v>
      </c>
      <c r="U24" s="99">
        <f t="shared" si="14"/>
        <v>8.0167081693308706</v>
      </c>
      <c r="V24" s="100">
        <f t="shared" si="15"/>
        <v>8.2437449524490791</v>
      </c>
      <c r="W24" s="98">
        <f t="shared" si="15"/>
        <v>1.6861315098819427</v>
      </c>
      <c r="X24" s="77">
        <f t="shared" si="23"/>
        <v>100</v>
      </c>
      <c r="Y24" s="77">
        <f t="shared" si="24"/>
        <v>100</v>
      </c>
      <c r="Z24" s="99">
        <f t="shared" si="16"/>
        <v>7.4198988195615518</v>
      </c>
      <c r="AA24" s="100">
        <f t="shared" si="17"/>
        <v>7.4386450937823669</v>
      </c>
      <c r="AB24" s="97">
        <f t="shared" si="17"/>
        <v>0.99872282550671465</v>
      </c>
      <c r="AC24" s="111">
        <f t="shared" si="25"/>
        <v>100</v>
      </c>
      <c r="AD24" s="77">
        <f t="shared" si="26"/>
        <v>100</v>
      </c>
      <c r="AE24" s="99">
        <f t="shared" si="27"/>
        <v>7.9895721515105045</v>
      </c>
      <c r="AF24" s="100">
        <f t="shared" si="28"/>
        <v>8.2067793163055764</v>
      </c>
      <c r="AG24" s="98">
        <f t="shared" si="28"/>
        <v>1.6545695874260444</v>
      </c>
      <c r="AI24" s="74" t="s">
        <v>38</v>
      </c>
      <c r="AJ24" s="109">
        <v>100</v>
      </c>
      <c r="AK24" s="110">
        <v>100</v>
      </c>
      <c r="AL24" s="99">
        <v>8.4359649747276997</v>
      </c>
      <c r="AM24" s="100">
        <v>8.686527207811114</v>
      </c>
      <c r="AN24" s="98">
        <v>2.0662982757019117</v>
      </c>
      <c r="AO24" s="77">
        <v>100</v>
      </c>
      <c r="AP24" s="77">
        <v>100</v>
      </c>
      <c r="AQ24" s="99">
        <v>5.8931860036832413</v>
      </c>
      <c r="AR24" s="100">
        <v>6.0853618439987738</v>
      </c>
      <c r="AS24" s="97">
        <v>1.1484296368809357</v>
      </c>
      <c r="AT24" s="111">
        <v>100</v>
      </c>
      <c r="AU24" s="77">
        <v>100</v>
      </c>
      <c r="AV24" s="99">
        <v>8.3413296778615482</v>
      </c>
      <c r="AW24" s="100">
        <v>8.589117619179893</v>
      </c>
      <c r="AX24" s="98">
        <v>2.0319255257918454</v>
      </c>
    </row>
    <row r="25" spans="1:50">
      <c r="A25" s="74" t="s">
        <v>39</v>
      </c>
      <c r="B25" s="109">
        <f t="shared" si="18"/>
        <v>100</v>
      </c>
      <c r="C25" s="110">
        <f t="shared" si="18"/>
        <v>99.999999999999986</v>
      </c>
      <c r="D25" s="99">
        <f t="shared" si="19"/>
        <v>8.6599664991624792</v>
      </c>
      <c r="E25" s="100">
        <f t="shared" si="19"/>
        <v>9.2993532170683455</v>
      </c>
      <c r="F25" s="98">
        <f t="shared" si="20"/>
        <v>0.96898092174820472</v>
      </c>
      <c r="G25" s="77">
        <f t="shared" si="8"/>
        <v>100</v>
      </c>
      <c r="H25" s="77">
        <f t="shared" si="8"/>
        <v>100</v>
      </c>
      <c r="I25" s="99">
        <f t="shared" si="9"/>
        <v>9.8513011152416361</v>
      </c>
      <c r="J25" s="100">
        <f t="shared" si="9"/>
        <v>10.869601224834248</v>
      </c>
      <c r="K25" s="97">
        <f t="shared" si="10"/>
        <v>0.75031864668619508</v>
      </c>
      <c r="L25" s="111">
        <f t="shared" si="11"/>
        <v>100</v>
      </c>
      <c r="M25" s="77">
        <f t="shared" si="11"/>
        <v>100</v>
      </c>
      <c r="N25" s="99">
        <f t="shared" si="12"/>
        <v>8.7584511370620781</v>
      </c>
      <c r="O25" s="100">
        <f t="shared" si="12"/>
        <v>9.4361255694113435</v>
      </c>
      <c r="P25" s="98">
        <f t="shared" si="13"/>
        <v>0.94993491526961438</v>
      </c>
      <c r="R25" s="74" t="s">
        <v>39</v>
      </c>
      <c r="S25" s="109">
        <f t="shared" si="21"/>
        <v>100</v>
      </c>
      <c r="T25" s="110">
        <f t="shared" si="22"/>
        <v>99.999999999999986</v>
      </c>
      <c r="U25" s="99">
        <f t="shared" si="14"/>
        <v>13.563579277864992</v>
      </c>
      <c r="V25" s="100">
        <f t="shared" si="15"/>
        <v>14.335943321404928</v>
      </c>
      <c r="W25" s="98">
        <f t="shared" si="15"/>
        <v>1.9036575160654678</v>
      </c>
      <c r="X25" s="77">
        <f t="shared" si="23"/>
        <v>100</v>
      </c>
      <c r="Y25" s="77">
        <f t="shared" si="24"/>
        <v>100</v>
      </c>
      <c r="Z25" s="99">
        <f t="shared" si="16"/>
        <v>14.693877551020408</v>
      </c>
      <c r="AA25" s="100">
        <f t="shared" si="17"/>
        <v>15.920437635035896</v>
      </c>
      <c r="AB25" s="97">
        <f t="shared" si="17"/>
        <v>1.962564557441937</v>
      </c>
      <c r="AC25" s="111">
        <f t="shared" si="25"/>
        <v>100</v>
      </c>
      <c r="AD25" s="77">
        <f t="shared" si="26"/>
        <v>100</v>
      </c>
      <c r="AE25" s="99">
        <f t="shared" si="27"/>
        <v>13.644314868804665</v>
      </c>
      <c r="AF25" s="100">
        <f t="shared" si="28"/>
        <v>14.456278268931859</v>
      </c>
      <c r="AG25" s="98">
        <f t="shared" si="28"/>
        <v>1.9081312309106542</v>
      </c>
      <c r="AI25" s="74" t="s">
        <v>39</v>
      </c>
      <c r="AJ25" s="109">
        <v>100</v>
      </c>
      <c r="AK25" s="110">
        <v>100</v>
      </c>
      <c r="AL25" s="99">
        <v>12.484531830056373</v>
      </c>
      <c r="AM25" s="100">
        <v>13.326198360676742</v>
      </c>
      <c r="AN25" s="98">
        <v>1.8504535306960697</v>
      </c>
      <c r="AO25" s="77">
        <v>100</v>
      </c>
      <c r="AP25" s="77">
        <v>100</v>
      </c>
      <c r="AQ25" s="99">
        <v>13.777777777777779</v>
      </c>
      <c r="AR25" s="100">
        <v>14.804179687426574</v>
      </c>
      <c r="AS25" s="97">
        <v>1.3865617079744301</v>
      </c>
      <c r="AT25" s="111">
        <v>100</v>
      </c>
      <c r="AU25" s="77">
        <v>100</v>
      </c>
      <c r="AV25" s="99">
        <v>12.559886054641979</v>
      </c>
      <c r="AW25" s="100">
        <v>13.417618064326962</v>
      </c>
      <c r="AX25" s="98">
        <v>1.821759762925516</v>
      </c>
    </row>
    <row r="26" spans="1:50">
      <c r="A26" s="74" t="s">
        <v>40</v>
      </c>
      <c r="B26" s="109">
        <f t="shared" si="18"/>
        <v>100</v>
      </c>
      <c r="C26" s="110">
        <f t="shared" si="18"/>
        <v>99.999999999999986</v>
      </c>
      <c r="D26" s="99">
        <f t="shared" si="19"/>
        <v>17.215189873417721</v>
      </c>
      <c r="E26" s="100">
        <f t="shared" si="19"/>
        <v>17.762124449418771</v>
      </c>
      <c r="F26" s="98">
        <f t="shared" si="20"/>
        <v>1.1421000307916127</v>
      </c>
      <c r="G26" s="77">
        <f t="shared" si="8"/>
        <v>100</v>
      </c>
      <c r="H26" s="77">
        <f t="shared" si="8"/>
        <v>100</v>
      </c>
      <c r="I26" s="99">
        <f t="shared" si="9"/>
        <v>30.158730158730158</v>
      </c>
      <c r="J26" s="100">
        <f t="shared" si="9"/>
        <v>31.680798031220348</v>
      </c>
      <c r="K26" s="97">
        <f t="shared" si="10"/>
        <v>1.6566147607771573</v>
      </c>
      <c r="L26" s="111">
        <f t="shared" si="11"/>
        <v>100</v>
      </c>
      <c r="M26" s="77">
        <f t="shared" si="11"/>
        <v>100</v>
      </c>
      <c r="N26" s="99">
        <f t="shared" si="12"/>
        <v>19.713993871297241</v>
      </c>
      <c r="O26" s="100">
        <f t="shared" si="12"/>
        <v>20.635734924306242</v>
      </c>
      <c r="P26" s="98">
        <f t="shared" si="13"/>
        <v>1.2483253049803467</v>
      </c>
      <c r="R26" s="74" t="s">
        <v>40</v>
      </c>
      <c r="S26" s="109">
        <f t="shared" si="21"/>
        <v>100</v>
      </c>
      <c r="T26" s="110">
        <f t="shared" si="22"/>
        <v>100</v>
      </c>
      <c r="U26" s="99">
        <f t="shared" si="14"/>
        <v>24.878048780487806</v>
      </c>
      <c r="V26" s="100">
        <f t="shared" si="15"/>
        <v>25.684567753185767</v>
      </c>
      <c r="W26" s="98">
        <f t="shared" si="15"/>
        <v>1.9289141060784629</v>
      </c>
      <c r="X26" s="77">
        <f t="shared" si="23"/>
        <v>100</v>
      </c>
      <c r="Y26" s="77">
        <f t="shared" si="24"/>
        <v>100</v>
      </c>
      <c r="Z26" s="99">
        <f t="shared" si="16"/>
        <v>32.62032085561497</v>
      </c>
      <c r="AA26" s="100">
        <f t="shared" si="17"/>
        <v>33.098407485036503</v>
      </c>
      <c r="AB26" s="97">
        <f t="shared" si="17"/>
        <v>1.8483088912385139</v>
      </c>
      <c r="AC26" s="111">
        <f t="shared" si="25"/>
        <v>100</v>
      </c>
      <c r="AD26" s="77">
        <f t="shared" si="26"/>
        <v>100</v>
      </c>
      <c r="AE26" s="99">
        <f t="shared" si="27"/>
        <v>26.315789473684209</v>
      </c>
      <c r="AF26" s="100">
        <f t="shared" si="28"/>
        <v>27.146747762691628</v>
      </c>
      <c r="AG26" s="98">
        <f t="shared" si="28"/>
        <v>1.9130169005731208</v>
      </c>
      <c r="AI26" s="74" t="s">
        <v>40</v>
      </c>
      <c r="AJ26" s="109">
        <v>100</v>
      </c>
      <c r="AK26" s="110">
        <v>100</v>
      </c>
      <c r="AL26" s="99">
        <v>23.991507430997878</v>
      </c>
      <c r="AM26" s="100">
        <v>24.588674147142346</v>
      </c>
      <c r="AN26" s="98">
        <v>2.2246257909045548</v>
      </c>
      <c r="AO26" s="77">
        <v>100</v>
      </c>
      <c r="AP26" s="77">
        <v>100</v>
      </c>
      <c r="AQ26" s="99">
        <v>30.16759776536313</v>
      </c>
      <c r="AR26" s="100">
        <v>30.724948601143158</v>
      </c>
      <c r="AS26" s="97">
        <v>2.3856718892122144</v>
      </c>
      <c r="AT26" s="111">
        <v>100</v>
      </c>
      <c r="AU26" s="77">
        <v>100</v>
      </c>
      <c r="AV26" s="99">
        <v>24.977698483496876</v>
      </c>
      <c r="AW26" s="100">
        <v>25.614821629004304</v>
      </c>
      <c r="AX26" s="98">
        <v>2.2515569605386578</v>
      </c>
    </row>
    <row r="27" spans="1:50">
      <c r="A27" s="74" t="s">
        <v>41</v>
      </c>
      <c r="B27" s="109">
        <f t="shared" si="18"/>
        <v>100</v>
      </c>
      <c r="C27" s="110">
        <f t="shared" si="18"/>
        <v>100</v>
      </c>
      <c r="D27" s="99">
        <f t="shared" si="19"/>
        <v>32.786885245901637</v>
      </c>
      <c r="E27" s="100">
        <f t="shared" si="19"/>
        <v>36.843652585313343</v>
      </c>
      <c r="F27" s="98">
        <f t="shared" si="20"/>
        <v>0.98699091563941066</v>
      </c>
      <c r="G27" s="77">
        <f t="shared" si="8"/>
        <v>100</v>
      </c>
      <c r="H27" s="77">
        <f t="shared" si="8"/>
        <v>100</v>
      </c>
      <c r="I27" s="99">
        <f t="shared" si="9"/>
        <v>47.196261682242991</v>
      </c>
      <c r="J27" s="100">
        <f t="shared" si="9"/>
        <v>53.810598488768846</v>
      </c>
      <c r="K27" s="97">
        <f t="shared" si="10"/>
        <v>1.3790167055032978</v>
      </c>
      <c r="L27" s="111">
        <f t="shared" si="11"/>
        <v>100</v>
      </c>
      <c r="M27" s="77">
        <f t="shared" si="11"/>
        <v>100</v>
      </c>
      <c r="N27" s="99">
        <f t="shared" si="12"/>
        <v>40.554156171284632</v>
      </c>
      <c r="O27" s="100">
        <f t="shared" si="12"/>
        <v>47.187023683131443</v>
      </c>
      <c r="P27" s="98">
        <f t="shared" si="13"/>
        <v>1.2259772510441593</v>
      </c>
      <c r="R27" s="74" t="s">
        <v>41</v>
      </c>
      <c r="S27" s="109">
        <f t="shared" si="21"/>
        <v>100</v>
      </c>
      <c r="T27" s="110">
        <f t="shared" si="22"/>
        <v>100</v>
      </c>
      <c r="U27" s="99">
        <f t="shared" si="14"/>
        <v>44.976076555023923</v>
      </c>
      <c r="V27" s="100">
        <f t="shared" si="15"/>
        <v>51.591263212119408</v>
      </c>
      <c r="W27" s="98">
        <f t="shared" si="15"/>
        <v>1.9918709808762427</v>
      </c>
      <c r="X27" s="77">
        <f t="shared" si="23"/>
        <v>100</v>
      </c>
      <c r="Y27" s="77">
        <f t="shared" si="24"/>
        <v>100</v>
      </c>
      <c r="Z27" s="99">
        <f t="shared" si="16"/>
        <v>60.406091370558379</v>
      </c>
      <c r="AA27" s="100">
        <f t="shared" si="17"/>
        <v>66.034123165511275</v>
      </c>
      <c r="AB27" s="97">
        <f t="shared" si="17"/>
        <v>2.9006744599964223</v>
      </c>
      <c r="AC27" s="111">
        <f t="shared" si="25"/>
        <v>100</v>
      </c>
      <c r="AD27" s="77">
        <f t="shared" si="26"/>
        <v>100</v>
      </c>
      <c r="AE27" s="99">
        <f t="shared" si="27"/>
        <v>52.463054187192121</v>
      </c>
      <c r="AF27" s="100">
        <f t="shared" si="28"/>
        <v>59.510898073823917</v>
      </c>
      <c r="AG27" s="98">
        <f t="shared" si="28"/>
        <v>2.4902066110010983</v>
      </c>
      <c r="AI27" s="74" t="s">
        <v>41</v>
      </c>
      <c r="AJ27" s="109">
        <v>100</v>
      </c>
      <c r="AK27" s="110">
        <v>100</v>
      </c>
      <c r="AL27" s="99">
        <v>54.67289719626168</v>
      </c>
      <c r="AM27" s="100">
        <v>60.227998112281902</v>
      </c>
      <c r="AN27" s="98">
        <v>2.8311961558125862</v>
      </c>
      <c r="AO27" s="77">
        <v>100</v>
      </c>
      <c r="AP27" s="77">
        <v>100</v>
      </c>
      <c r="AQ27" s="99">
        <v>56.363636363636367</v>
      </c>
      <c r="AR27" s="100">
        <v>60.303305386918517</v>
      </c>
      <c r="AS27" s="97">
        <v>3.3363272843971035</v>
      </c>
      <c r="AT27" s="111">
        <v>100</v>
      </c>
      <c r="AU27" s="77">
        <v>100</v>
      </c>
      <c r="AV27" s="99">
        <v>55.4089709762533</v>
      </c>
      <c r="AW27" s="100">
        <v>60.2657588969914</v>
      </c>
      <c r="AX27" s="98">
        <v>3.084480422022053</v>
      </c>
    </row>
    <row r="28" spans="1:50" ht="15.75" thickBot="1">
      <c r="A28" s="74" t="s">
        <v>42</v>
      </c>
      <c r="B28" s="109">
        <f t="shared" si="18"/>
        <v>100</v>
      </c>
      <c r="C28" s="110">
        <f t="shared" si="18"/>
        <v>100</v>
      </c>
      <c r="D28" s="99">
        <f t="shared" si="19"/>
        <v>77.777777777777771</v>
      </c>
      <c r="E28" s="100">
        <f t="shared" si="19"/>
        <v>74.776870816192655</v>
      </c>
      <c r="F28" s="98">
        <f t="shared" si="20"/>
        <v>0.98968601301158554</v>
      </c>
      <c r="G28" s="77">
        <f t="shared" si="8"/>
        <v>100</v>
      </c>
      <c r="H28" s="77">
        <f t="shared" si="8"/>
        <v>100</v>
      </c>
      <c r="I28" s="99">
        <f t="shared" si="9"/>
        <v>87.850467289719631</v>
      </c>
      <c r="J28" s="100">
        <f t="shared" si="9"/>
        <v>95.183479934312032</v>
      </c>
      <c r="K28" s="97">
        <f t="shared" si="10"/>
        <v>1.2431157400574417</v>
      </c>
      <c r="L28" s="111">
        <f t="shared" si="11"/>
        <v>100</v>
      </c>
      <c r="M28" s="77">
        <f t="shared" si="11"/>
        <v>100</v>
      </c>
      <c r="N28" s="99">
        <f t="shared" si="12"/>
        <v>87.068965517241381</v>
      </c>
      <c r="O28" s="100">
        <f t="shared" si="12"/>
        <v>94.848808767007014</v>
      </c>
      <c r="P28" s="98">
        <f t="shared" si="13"/>
        <v>1.238959458036784</v>
      </c>
      <c r="R28" s="74" t="s">
        <v>42</v>
      </c>
      <c r="S28" s="109">
        <f t="shared" si="21"/>
        <v>100</v>
      </c>
      <c r="T28" s="110">
        <f t="shared" si="22"/>
        <v>100</v>
      </c>
      <c r="U28" s="99">
        <f t="shared" si="14"/>
        <v>83.333333333333329</v>
      </c>
      <c r="V28" s="100">
        <f t="shared" si="15"/>
        <v>83.799921196144709</v>
      </c>
      <c r="W28" s="98">
        <f t="shared" si="15"/>
        <v>1.3996927066518616</v>
      </c>
      <c r="X28" s="77">
        <f t="shared" si="23"/>
        <v>100</v>
      </c>
      <c r="Y28" s="77">
        <f t="shared" si="24"/>
        <v>100</v>
      </c>
      <c r="Z28" s="99">
        <f t="shared" si="16"/>
        <v>91.397849462365585</v>
      </c>
      <c r="AA28" s="100">
        <f t="shared" si="17"/>
        <v>97.366932396589561</v>
      </c>
      <c r="AB28" s="97">
        <f t="shared" si="17"/>
        <v>1.9429652266789879</v>
      </c>
      <c r="AC28" s="111">
        <f t="shared" si="25"/>
        <v>100</v>
      </c>
      <c r="AD28" s="77">
        <f t="shared" si="26"/>
        <v>100</v>
      </c>
      <c r="AE28" s="99">
        <f t="shared" si="27"/>
        <v>90.476190476190482</v>
      </c>
      <c r="AF28" s="100">
        <f t="shared" si="28"/>
        <v>96.925834896214369</v>
      </c>
      <c r="AG28" s="98">
        <f t="shared" si="28"/>
        <v>1.9253020769206506</v>
      </c>
      <c r="AI28" s="74" t="s">
        <v>42</v>
      </c>
      <c r="AJ28" s="109">
        <v>100</v>
      </c>
      <c r="AK28" s="110">
        <v>100</v>
      </c>
      <c r="AL28" s="99">
        <v>80</v>
      </c>
      <c r="AM28" s="100">
        <v>76.778983659927931</v>
      </c>
      <c r="AN28" s="98">
        <v>1.5147068839667079</v>
      </c>
      <c r="AO28" s="77">
        <v>100</v>
      </c>
      <c r="AP28" s="77">
        <v>100</v>
      </c>
      <c r="AQ28" s="99">
        <v>91.044776119402982</v>
      </c>
      <c r="AR28" s="100">
        <v>97.727167716334762</v>
      </c>
      <c r="AS28" s="97">
        <v>2.6329955698809795</v>
      </c>
      <c r="AT28" s="111">
        <v>100</v>
      </c>
      <c r="AU28" s="77">
        <v>100</v>
      </c>
      <c r="AV28" s="99">
        <v>89.610389610389603</v>
      </c>
      <c r="AW28" s="100">
        <v>96.924724805685116</v>
      </c>
      <c r="AX28" s="98">
        <v>2.5901583088728031</v>
      </c>
    </row>
    <row r="29" spans="1:50" ht="15.75" thickBot="1">
      <c r="A29" s="81" t="s">
        <v>3</v>
      </c>
      <c r="B29" s="113">
        <f t="shared" si="18"/>
        <v>100</v>
      </c>
      <c r="C29" s="114">
        <f t="shared" si="18"/>
        <v>100</v>
      </c>
      <c r="D29" s="101">
        <f t="shared" si="19"/>
        <v>2.2023924466171372</v>
      </c>
      <c r="E29" s="102">
        <f t="shared" si="19"/>
        <v>8.2476044661920458</v>
      </c>
      <c r="F29" s="104">
        <f t="shared" si="20"/>
        <v>0.77275767646781124</v>
      </c>
      <c r="G29" s="84">
        <f t="shared" si="8"/>
        <v>100</v>
      </c>
      <c r="H29" s="84">
        <f t="shared" si="8"/>
        <v>100</v>
      </c>
      <c r="I29" s="101">
        <f t="shared" si="9"/>
        <v>6.7759378168300097</v>
      </c>
      <c r="J29" s="102">
        <f t="shared" si="9"/>
        <v>82.299314042663553</v>
      </c>
      <c r="K29" s="103">
        <f t="shared" si="10"/>
        <v>1.2285096416883059</v>
      </c>
      <c r="L29" s="115">
        <f t="shared" si="11"/>
        <v>100</v>
      </c>
      <c r="M29" s="84">
        <f t="shared" si="11"/>
        <v>100</v>
      </c>
      <c r="N29" s="101">
        <f t="shared" si="12"/>
        <v>2.4618688345428574</v>
      </c>
      <c r="O29" s="102">
        <f t="shared" si="12"/>
        <v>39.166865677658173</v>
      </c>
      <c r="P29" s="104">
        <f t="shared" si="13"/>
        <v>0.96305056964861635</v>
      </c>
      <c r="R29" s="81" t="s">
        <v>3</v>
      </c>
      <c r="S29" s="113">
        <f t="shared" si="21"/>
        <v>100</v>
      </c>
      <c r="T29" s="114">
        <f t="shared" si="22"/>
        <v>100</v>
      </c>
      <c r="U29" s="101">
        <f t="shared" si="14"/>
        <v>3.7874405150695156</v>
      </c>
      <c r="V29" s="102">
        <f t="shared" si="15"/>
        <v>13.096865561151054</v>
      </c>
      <c r="W29" s="104">
        <f t="shared" si="15"/>
        <v>1.6619936548856789</v>
      </c>
      <c r="X29" s="84">
        <f t="shared" si="23"/>
        <v>100</v>
      </c>
      <c r="Y29" s="84">
        <f t="shared" si="24"/>
        <v>100</v>
      </c>
      <c r="Z29" s="101">
        <f t="shared" si="16"/>
        <v>7.7364394993045895</v>
      </c>
      <c r="AA29" s="102">
        <f t="shared" si="17"/>
        <v>83.624236229719656</v>
      </c>
      <c r="AB29" s="103">
        <f t="shared" si="17"/>
        <v>2.0004392460316347</v>
      </c>
      <c r="AC29" s="115">
        <f t="shared" si="25"/>
        <v>100</v>
      </c>
      <c r="AD29" s="84">
        <f t="shared" si="26"/>
        <v>100</v>
      </c>
      <c r="AE29" s="101">
        <f t="shared" si="27"/>
        <v>3.9885938966720391</v>
      </c>
      <c r="AF29" s="102">
        <f t="shared" si="28"/>
        <v>38.089067849650426</v>
      </c>
      <c r="AG29" s="104">
        <f t="shared" si="28"/>
        <v>1.7819258258625184</v>
      </c>
      <c r="AI29" s="81" t="s">
        <v>3</v>
      </c>
      <c r="AJ29" s="113">
        <v>100</v>
      </c>
      <c r="AK29" s="114">
        <v>100</v>
      </c>
      <c r="AL29" s="101">
        <v>5.1495105659851399</v>
      </c>
      <c r="AM29" s="102">
        <v>13.250620216915149</v>
      </c>
      <c r="AN29" s="104">
        <v>2.0036690420987884</v>
      </c>
      <c r="AO29" s="84">
        <v>100</v>
      </c>
      <c r="AP29" s="84">
        <v>100</v>
      </c>
      <c r="AQ29" s="101">
        <v>9.322669332666834</v>
      </c>
      <c r="AR29" s="102">
        <v>79.14221931398292</v>
      </c>
      <c r="AS29" s="103">
        <v>2.5606506667067457</v>
      </c>
      <c r="AT29" s="115">
        <v>100</v>
      </c>
      <c r="AU29" s="84">
        <v>100</v>
      </c>
      <c r="AV29" s="101">
        <v>5.3211612797105028</v>
      </c>
      <c r="AW29" s="102">
        <v>30.392578570944416</v>
      </c>
      <c r="AX29" s="104">
        <v>2.1485699997902881</v>
      </c>
    </row>
    <row r="30" spans="1:50">
      <c r="R30" s="93"/>
      <c r="S30" s="94"/>
      <c r="T30" s="94"/>
    </row>
    <row r="32" spans="1:50" ht="15" customHeight="1"/>
  </sheetData>
  <mergeCells count="42">
    <mergeCell ref="R18:AG18"/>
    <mergeCell ref="AI18:AX18"/>
    <mergeCell ref="AO5:AP5"/>
    <mergeCell ref="AQ5:AR5"/>
    <mergeCell ref="AS5:AS6"/>
    <mergeCell ref="AT5:AU5"/>
    <mergeCell ref="AV5:AW5"/>
    <mergeCell ref="AX5:AX6"/>
    <mergeCell ref="R4:R6"/>
    <mergeCell ref="AJ5:AK5"/>
    <mergeCell ref="AL5:AM5"/>
    <mergeCell ref="AN5:AN6"/>
    <mergeCell ref="AO4:AS4"/>
    <mergeCell ref="AT4:AX4"/>
    <mergeCell ref="S5:T5"/>
    <mergeCell ref="U5:V5"/>
    <mergeCell ref="AE5:AF5"/>
    <mergeCell ref="S4:W4"/>
    <mergeCell ref="X4:AB4"/>
    <mergeCell ref="AC4:AG4"/>
    <mergeCell ref="AI4:AI6"/>
    <mergeCell ref="W5:W6"/>
    <mergeCell ref="X5:Y5"/>
    <mergeCell ref="Z5:AA5"/>
    <mergeCell ref="AB5:AB6"/>
    <mergeCell ref="AC5:AD5"/>
    <mergeCell ref="A18:P18"/>
    <mergeCell ref="AJ4:AN4"/>
    <mergeCell ref="AG5:AG6"/>
    <mergeCell ref="A4:A6"/>
    <mergeCell ref="B4:F4"/>
    <mergeCell ref="G4:K4"/>
    <mergeCell ref="L4:P4"/>
    <mergeCell ref="B5:C5"/>
    <mergeCell ref="D5:E5"/>
    <mergeCell ref="F5:F6"/>
    <mergeCell ref="G5:H5"/>
    <mergeCell ref="I5:J5"/>
    <mergeCell ref="K5:K6"/>
    <mergeCell ref="L5:M5"/>
    <mergeCell ref="N5:O5"/>
    <mergeCell ref="P5:P6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eht25">
    <tabColor theme="9" tint="0.39997558519241921"/>
  </sheetPr>
  <dimension ref="A1:AO87"/>
  <sheetViews>
    <sheetView workbookViewId="0">
      <selection activeCell="A7" sqref="A7:I16"/>
    </sheetView>
  </sheetViews>
  <sheetFormatPr defaultRowHeight="15"/>
  <cols>
    <col min="15" max="15" width="10.85546875" customWidth="1"/>
    <col min="16" max="16" width="6" bestFit="1" customWidth="1"/>
    <col min="17" max="17" width="8.140625" customWidth="1"/>
    <col min="20" max="20" width="5.28515625" customWidth="1"/>
    <col min="21" max="21" width="9.140625" customWidth="1"/>
    <col min="22" max="22" width="7.5703125" bestFit="1" customWidth="1"/>
    <col min="24" max="24" width="6" bestFit="1" customWidth="1"/>
    <col min="25" max="25" width="9" customWidth="1"/>
    <col min="26" max="26" width="7.5703125" bestFit="1" customWidth="1"/>
  </cols>
  <sheetData>
    <row r="1" spans="1:41">
      <c r="A1" t="s">
        <v>211</v>
      </c>
      <c r="M1" t="s">
        <v>90</v>
      </c>
      <c r="O1" t="s">
        <v>174</v>
      </c>
      <c r="AA1" t="s">
        <v>90</v>
      </c>
      <c r="AC1" t="s">
        <v>175</v>
      </c>
    </row>
    <row r="2" spans="1:41" s="200" customFormat="1" ht="15.75" customHeight="1">
      <c r="A2" s="1" t="s">
        <v>182</v>
      </c>
      <c r="O2" s="1" t="s">
        <v>125</v>
      </c>
      <c r="AC2" s="1" t="s">
        <v>126</v>
      </c>
    </row>
    <row r="3" spans="1:41" ht="15.75" thickBot="1"/>
    <row r="4" spans="1:41" ht="15.75" customHeight="1">
      <c r="A4" s="304" t="s">
        <v>29</v>
      </c>
      <c r="B4" s="307" t="s">
        <v>1</v>
      </c>
      <c r="C4" s="307"/>
      <c r="D4" s="307"/>
      <c r="E4" s="307"/>
      <c r="F4" s="307" t="s">
        <v>2</v>
      </c>
      <c r="G4" s="307"/>
      <c r="H4" s="307"/>
      <c r="I4" s="307"/>
      <c r="J4" s="307" t="s">
        <v>3</v>
      </c>
      <c r="K4" s="307"/>
      <c r="L4" s="307"/>
      <c r="M4" s="308"/>
      <c r="O4" s="304" t="s">
        <v>29</v>
      </c>
      <c r="P4" s="307" t="s">
        <v>1</v>
      </c>
      <c r="Q4" s="307"/>
      <c r="R4" s="307"/>
      <c r="S4" s="307"/>
      <c r="T4" s="307" t="s">
        <v>2</v>
      </c>
      <c r="U4" s="307"/>
      <c r="V4" s="307"/>
      <c r="W4" s="307"/>
      <c r="X4" s="307" t="s">
        <v>3</v>
      </c>
      <c r="Y4" s="307"/>
      <c r="Z4" s="307"/>
      <c r="AA4" s="308"/>
      <c r="AC4" s="304" t="s">
        <v>29</v>
      </c>
      <c r="AD4" s="307" t="s">
        <v>1</v>
      </c>
      <c r="AE4" s="307"/>
      <c r="AF4" s="307"/>
      <c r="AG4" s="307"/>
      <c r="AH4" s="307" t="s">
        <v>2</v>
      </c>
      <c r="AI4" s="307"/>
      <c r="AJ4" s="307"/>
      <c r="AK4" s="307"/>
      <c r="AL4" s="307" t="s">
        <v>3</v>
      </c>
      <c r="AM4" s="307"/>
      <c r="AN4" s="307"/>
      <c r="AO4" s="308"/>
    </row>
    <row r="5" spans="1:41" ht="29.25" customHeight="1">
      <c r="A5" s="305"/>
      <c r="B5" s="309" t="s">
        <v>91</v>
      </c>
      <c r="C5" s="310"/>
      <c r="D5" s="309" t="s">
        <v>92</v>
      </c>
      <c r="E5" s="310"/>
      <c r="F5" s="309" t="s">
        <v>91</v>
      </c>
      <c r="G5" s="310"/>
      <c r="H5" s="309" t="s">
        <v>92</v>
      </c>
      <c r="I5" s="310"/>
      <c r="J5" s="309" t="s">
        <v>91</v>
      </c>
      <c r="K5" s="310"/>
      <c r="L5" s="309" t="s">
        <v>92</v>
      </c>
      <c r="M5" s="310"/>
      <c r="O5" s="305"/>
      <c r="P5" s="309" t="s">
        <v>91</v>
      </c>
      <c r="Q5" s="310"/>
      <c r="R5" s="309" t="s">
        <v>92</v>
      </c>
      <c r="S5" s="310"/>
      <c r="T5" s="309" t="s">
        <v>91</v>
      </c>
      <c r="U5" s="310"/>
      <c r="V5" s="309" t="s">
        <v>92</v>
      </c>
      <c r="W5" s="310"/>
      <c r="X5" s="309" t="s">
        <v>91</v>
      </c>
      <c r="Y5" s="310"/>
      <c r="Z5" s="309" t="s">
        <v>92</v>
      </c>
      <c r="AA5" s="310"/>
      <c r="AC5" s="305"/>
      <c r="AD5" s="309" t="s">
        <v>30</v>
      </c>
      <c r="AE5" s="310"/>
      <c r="AF5" s="309" t="s">
        <v>93</v>
      </c>
      <c r="AG5" s="310"/>
      <c r="AH5" s="309" t="s">
        <v>30</v>
      </c>
      <c r="AI5" s="310"/>
      <c r="AJ5" s="309" t="s">
        <v>93</v>
      </c>
      <c r="AK5" s="310"/>
      <c r="AL5" s="309" t="s">
        <v>30</v>
      </c>
      <c r="AM5" s="310"/>
      <c r="AN5" s="340" t="s">
        <v>93</v>
      </c>
      <c r="AO5" s="341"/>
    </row>
    <row r="6" spans="1:41" ht="44.25" customHeight="1" thickBot="1">
      <c r="A6" s="306"/>
      <c r="B6" s="69" t="s">
        <v>31</v>
      </c>
      <c r="C6" s="69" t="s">
        <v>32</v>
      </c>
      <c r="D6" s="70" t="s">
        <v>8</v>
      </c>
      <c r="E6" s="71" t="s">
        <v>9</v>
      </c>
      <c r="F6" s="69" t="s">
        <v>31</v>
      </c>
      <c r="G6" s="69" t="s">
        <v>32</v>
      </c>
      <c r="H6" s="70" t="s">
        <v>8</v>
      </c>
      <c r="I6" s="71" t="s">
        <v>9</v>
      </c>
      <c r="J6" s="69" t="s">
        <v>31</v>
      </c>
      <c r="K6" s="69" t="s">
        <v>32</v>
      </c>
      <c r="L6" s="70" t="s">
        <v>8</v>
      </c>
      <c r="M6" s="71" t="s">
        <v>9</v>
      </c>
      <c r="O6" s="306"/>
      <c r="P6" s="69" t="s">
        <v>31</v>
      </c>
      <c r="Q6" s="69" t="s">
        <v>32</v>
      </c>
      <c r="R6" s="70" t="s">
        <v>8</v>
      </c>
      <c r="S6" s="71" t="s">
        <v>9</v>
      </c>
      <c r="T6" s="69" t="s">
        <v>31</v>
      </c>
      <c r="U6" s="69" t="s">
        <v>32</v>
      </c>
      <c r="V6" s="70" t="s">
        <v>8</v>
      </c>
      <c r="W6" s="71" t="s">
        <v>9</v>
      </c>
      <c r="X6" s="69" t="s">
        <v>31</v>
      </c>
      <c r="Y6" s="69" t="s">
        <v>32</v>
      </c>
      <c r="Z6" s="70" t="s">
        <v>8</v>
      </c>
      <c r="AA6" s="71" t="s">
        <v>9</v>
      </c>
      <c r="AC6" s="306"/>
      <c r="AD6" s="69" t="s">
        <v>31</v>
      </c>
      <c r="AE6" s="69" t="s">
        <v>32</v>
      </c>
      <c r="AF6" s="70" t="s">
        <v>8</v>
      </c>
      <c r="AG6" s="71" t="s">
        <v>9</v>
      </c>
      <c r="AH6" s="69" t="s">
        <v>31</v>
      </c>
      <c r="AI6" s="69" t="s">
        <v>32</v>
      </c>
      <c r="AJ6" s="70" t="s">
        <v>8</v>
      </c>
      <c r="AK6" s="71" t="s">
        <v>9</v>
      </c>
      <c r="AL6" s="72" t="s">
        <v>31</v>
      </c>
      <c r="AM6" s="72" t="s">
        <v>32</v>
      </c>
      <c r="AN6" s="70" t="s">
        <v>8</v>
      </c>
      <c r="AO6" s="73" t="s">
        <v>9</v>
      </c>
    </row>
    <row r="7" spans="1:41">
      <c r="A7" s="74" t="s">
        <v>33</v>
      </c>
      <c r="B7" s="75"/>
      <c r="C7" s="76"/>
      <c r="D7" s="77"/>
      <c r="E7" s="77"/>
      <c r="F7" s="75"/>
      <c r="G7" s="76"/>
      <c r="H7" s="77"/>
      <c r="I7" s="77"/>
      <c r="J7" s="75">
        <f>B7+F7</f>
        <v>0</v>
      </c>
      <c r="K7" s="76">
        <f t="shared" ref="K7:M7" si="0">C7+G7</f>
        <v>0</v>
      </c>
      <c r="L7" s="77">
        <f t="shared" si="0"/>
        <v>0</v>
      </c>
      <c r="M7" s="78">
        <f t="shared" si="0"/>
        <v>0</v>
      </c>
      <c r="O7" s="74" t="s">
        <v>33</v>
      </c>
      <c r="P7" s="75">
        <v>2</v>
      </c>
      <c r="Q7" s="76">
        <v>0.55500000000000005</v>
      </c>
      <c r="R7" s="77">
        <v>0</v>
      </c>
      <c r="S7" s="77">
        <v>6.5</v>
      </c>
      <c r="T7" s="75"/>
      <c r="U7" s="76"/>
      <c r="V7" s="77"/>
      <c r="W7" s="77"/>
      <c r="X7" s="75">
        <v>2</v>
      </c>
      <c r="Y7" s="76">
        <v>0.55500000000000005</v>
      </c>
      <c r="Z7" s="77">
        <v>0</v>
      </c>
      <c r="AA7" s="78">
        <v>6.5</v>
      </c>
      <c r="AC7" s="74" t="s">
        <v>33</v>
      </c>
      <c r="AD7" s="75">
        <v>2</v>
      </c>
      <c r="AE7" s="76">
        <v>0.69679999999999997</v>
      </c>
      <c r="AF7" s="77">
        <v>6.6680000000000003E-2</v>
      </c>
      <c r="AG7" s="77">
        <v>6.6680000000000001</v>
      </c>
      <c r="AH7" s="75"/>
      <c r="AI7" s="76"/>
      <c r="AJ7" s="77"/>
      <c r="AK7" s="77"/>
      <c r="AL7" s="75">
        <v>2</v>
      </c>
      <c r="AM7" s="76">
        <v>0.69679999999999997</v>
      </c>
      <c r="AN7" s="77">
        <v>6.6680000000000003E-2</v>
      </c>
      <c r="AO7" s="78">
        <v>6.6680000000000001</v>
      </c>
    </row>
    <row r="8" spans="1:41">
      <c r="A8" s="74" t="s">
        <v>34</v>
      </c>
      <c r="B8" s="79"/>
      <c r="C8" s="80"/>
      <c r="D8" s="77"/>
      <c r="E8" s="77"/>
      <c r="F8" s="79"/>
      <c r="G8" s="80"/>
      <c r="H8" s="77"/>
      <c r="I8" s="77"/>
      <c r="J8" s="79">
        <f t="shared" ref="J8:J16" si="1">B8+F8</f>
        <v>0</v>
      </c>
      <c r="K8" s="80">
        <f t="shared" ref="K8:K16" si="2">C8+G8</f>
        <v>0</v>
      </c>
      <c r="L8" s="77">
        <f t="shared" ref="L8:L16" si="3">D8+H8</f>
        <v>0</v>
      </c>
      <c r="M8" s="78">
        <f t="shared" ref="M8:M16" si="4">E8+I8</f>
        <v>0</v>
      </c>
      <c r="O8" s="74" t="s">
        <v>34</v>
      </c>
      <c r="P8" s="79">
        <v>2</v>
      </c>
      <c r="Q8" s="80">
        <v>1.69</v>
      </c>
      <c r="R8" s="77">
        <v>0.4</v>
      </c>
      <c r="S8" s="77">
        <v>20</v>
      </c>
      <c r="T8" s="79"/>
      <c r="U8" s="80"/>
      <c r="V8" s="77"/>
      <c r="W8" s="77"/>
      <c r="X8" s="79">
        <v>2</v>
      </c>
      <c r="Y8" s="80">
        <v>1.69</v>
      </c>
      <c r="Z8" s="77">
        <v>0.4</v>
      </c>
      <c r="AA8" s="78">
        <v>20</v>
      </c>
      <c r="AC8" s="74" t="s">
        <v>34</v>
      </c>
      <c r="AD8" s="79">
        <v>6</v>
      </c>
      <c r="AE8" s="80">
        <v>4.8525</v>
      </c>
      <c r="AF8" s="77">
        <v>0.55000000000000004</v>
      </c>
      <c r="AG8" s="77">
        <v>45</v>
      </c>
      <c r="AH8" s="79"/>
      <c r="AI8" s="80"/>
      <c r="AJ8" s="77"/>
      <c r="AK8" s="77"/>
      <c r="AL8" s="79">
        <v>6</v>
      </c>
      <c r="AM8" s="80">
        <v>4.8525</v>
      </c>
      <c r="AN8" s="77">
        <v>0.55000000000000004</v>
      </c>
      <c r="AO8" s="78">
        <v>45</v>
      </c>
    </row>
    <row r="9" spans="1:41">
      <c r="A9" s="74" t="s">
        <v>35</v>
      </c>
      <c r="B9" s="79">
        <v>8</v>
      </c>
      <c r="C9" s="80">
        <v>9.9688888888888805</v>
      </c>
      <c r="D9" s="77">
        <v>1.8344444444444443</v>
      </c>
      <c r="E9" s="77">
        <v>185.33333333333331</v>
      </c>
      <c r="F9" s="79">
        <v>1</v>
      </c>
      <c r="G9" s="80">
        <v>1.45</v>
      </c>
      <c r="H9" s="77">
        <v>1.4999999999999999E-2</v>
      </c>
      <c r="I9" s="77">
        <v>7.5</v>
      </c>
      <c r="J9" s="79">
        <f t="shared" si="1"/>
        <v>9</v>
      </c>
      <c r="K9" s="80">
        <f t="shared" si="2"/>
        <v>11.41888888888888</v>
      </c>
      <c r="L9" s="77">
        <f t="shared" si="3"/>
        <v>1.8494444444444442</v>
      </c>
      <c r="M9" s="78">
        <f t="shared" si="4"/>
        <v>192.83333333333331</v>
      </c>
      <c r="O9" s="74" t="s">
        <v>35</v>
      </c>
      <c r="P9" s="79">
        <v>7</v>
      </c>
      <c r="Q9" s="80">
        <v>10.63021857923497</v>
      </c>
      <c r="R9" s="77">
        <v>6.7366120218579244</v>
      </c>
      <c r="S9" s="77">
        <v>176.83060109289619</v>
      </c>
      <c r="T9" s="79"/>
      <c r="U9" s="80"/>
      <c r="V9" s="77"/>
      <c r="W9" s="77"/>
      <c r="X9" s="79">
        <v>7</v>
      </c>
      <c r="Y9" s="80">
        <v>10.63021857923497</v>
      </c>
      <c r="Z9" s="77">
        <v>6.7366120218579244</v>
      </c>
      <c r="AA9" s="78">
        <v>176.83060109289619</v>
      </c>
      <c r="AC9" s="74" t="s">
        <v>35</v>
      </c>
      <c r="AD9" s="79">
        <v>17</v>
      </c>
      <c r="AE9" s="80">
        <v>24.481599999999997</v>
      </c>
      <c r="AF9" s="77">
        <v>1.6722200000000005</v>
      </c>
      <c r="AG9" s="77">
        <v>124.22199999999999</v>
      </c>
      <c r="AH9" s="79"/>
      <c r="AI9" s="80"/>
      <c r="AJ9" s="77"/>
      <c r="AK9" s="77"/>
      <c r="AL9" s="79">
        <v>17</v>
      </c>
      <c r="AM9" s="80">
        <v>24.481599999999997</v>
      </c>
      <c r="AN9" s="77">
        <v>1.6722200000000005</v>
      </c>
      <c r="AO9" s="78">
        <v>124.22199999999999</v>
      </c>
    </row>
    <row r="10" spans="1:41">
      <c r="A10" s="74" t="s">
        <v>36</v>
      </c>
      <c r="B10" s="79">
        <v>12</v>
      </c>
      <c r="C10" s="80">
        <v>37.338888888888889</v>
      </c>
      <c r="D10" s="77">
        <v>2.6244444444444444</v>
      </c>
      <c r="E10" s="77">
        <v>367.33333333333331</v>
      </c>
      <c r="F10" s="79">
        <v>2</v>
      </c>
      <c r="G10" s="80">
        <v>7.38</v>
      </c>
      <c r="H10" s="77">
        <v>0.51</v>
      </c>
      <c r="I10" s="77">
        <v>72</v>
      </c>
      <c r="J10" s="79">
        <f t="shared" si="1"/>
        <v>14</v>
      </c>
      <c r="K10" s="80">
        <f t="shared" si="2"/>
        <v>44.718888888888891</v>
      </c>
      <c r="L10" s="77">
        <f t="shared" si="3"/>
        <v>3.1344444444444441</v>
      </c>
      <c r="M10" s="78">
        <f t="shared" si="4"/>
        <v>439.33333333333331</v>
      </c>
      <c r="O10" s="74" t="s">
        <v>36</v>
      </c>
      <c r="P10" s="79">
        <v>31</v>
      </c>
      <c r="Q10" s="80">
        <v>109.599781420765</v>
      </c>
      <c r="R10" s="77">
        <v>9.338943533697627</v>
      </c>
      <c r="S10" s="77">
        <v>506.72495446265918</v>
      </c>
      <c r="T10" s="79">
        <v>3</v>
      </c>
      <c r="U10" s="80">
        <v>11.58</v>
      </c>
      <c r="V10" s="77">
        <v>0.20000000000000101</v>
      </c>
      <c r="W10" s="77">
        <v>39.999999999999901</v>
      </c>
      <c r="X10" s="79">
        <v>34</v>
      </c>
      <c r="Y10" s="80">
        <v>121.179781420765</v>
      </c>
      <c r="Z10" s="77">
        <v>9.5389435336976263</v>
      </c>
      <c r="AA10" s="78">
        <v>546.72495446265896</v>
      </c>
      <c r="AC10" s="74" t="s">
        <v>36</v>
      </c>
      <c r="AD10" s="79">
        <v>54</v>
      </c>
      <c r="AE10" s="80">
        <v>175.81539999999998</v>
      </c>
      <c r="AF10" s="77">
        <v>6.7583699999999993</v>
      </c>
      <c r="AG10" s="77">
        <v>662.16730000000007</v>
      </c>
      <c r="AH10" s="79"/>
      <c r="AI10" s="80"/>
      <c r="AJ10" s="77"/>
      <c r="AK10" s="77"/>
      <c r="AL10" s="79">
        <v>54</v>
      </c>
      <c r="AM10" s="80">
        <v>175.81539999999998</v>
      </c>
      <c r="AN10" s="77">
        <v>6.7583699999999993</v>
      </c>
      <c r="AO10" s="78">
        <v>662.16730000000007</v>
      </c>
    </row>
    <row r="11" spans="1:41">
      <c r="A11" s="74" t="s">
        <v>37</v>
      </c>
      <c r="B11" s="79">
        <v>20</v>
      </c>
      <c r="C11" s="80">
        <v>163.1066699555829</v>
      </c>
      <c r="D11" s="77">
        <v>4.1755133668875368</v>
      </c>
      <c r="E11" s="77">
        <v>628.39238161379353</v>
      </c>
      <c r="F11" s="79">
        <v>2</v>
      </c>
      <c r="G11" s="80">
        <v>17.439999999999998</v>
      </c>
      <c r="H11" s="77">
        <v>1.4000000000000001</v>
      </c>
      <c r="I11" s="77">
        <v>115</v>
      </c>
      <c r="J11" s="79">
        <f t="shared" si="1"/>
        <v>22</v>
      </c>
      <c r="K11" s="80">
        <f t="shared" si="2"/>
        <v>180.5466699555829</v>
      </c>
      <c r="L11" s="77">
        <f t="shared" si="3"/>
        <v>5.5755133668875372</v>
      </c>
      <c r="M11" s="78">
        <f t="shared" si="4"/>
        <v>743.39238161379353</v>
      </c>
      <c r="O11" s="74" t="s">
        <v>37</v>
      </c>
      <c r="P11" s="79">
        <v>35</v>
      </c>
      <c r="Q11" s="80">
        <v>248.78562091503267</v>
      </c>
      <c r="R11" s="77">
        <v>8.58</v>
      </c>
      <c r="S11" s="77">
        <v>839</v>
      </c>
      <c r="T11" s="79">
        <v>2</v>
      </c>
      <c r="U11" s="80">
        <v>17.560000000000002</v>
      </c>
      <c r="V11" s="77">
        <v>0.30000000000000004</v>
      </c>
      <c r="W11" s="77">
        <v>30</v>
      </c>
      <c r="X11" s="79">
        <v>37</v>
      </c>
      <c r="Y11" s="80">
        <v>266.34562091503267</v>
      </c>
      <c r="Z11" s="77">
        <v>8.879999999999999</v>
      </c>
      <c r="AA11" s="78">
        <v>869</v>
      </c>
      <c r="AC11" s="74" t="s">
        <v>37</v>
      </c>
      <c r="AD11" s="79">
        <v>71</v>
      </c>
      <c r="AE11" s="80">
        <v>554.93990000000019</v>
      </c>
      <c r="AF11" s="77">
        <v>12.027639999999996</v>
      </c>
      <c r="AG11" s="77">
        <v>1395.7094999999999</v>
      </c>
      <c r="AH11" s="79">
        <v>1</v>
      </c>
      <c r="AI11" s="80">
        <v>5.9</v>
      </c>
      <c r="AJ11" s="77">
        <v>0.3</v>
      </c>
      <c r="AK11" s="77">
        <v>40</v>
      </c>
      <c r="AL11" s="79">
        <v>72</v>
      </c>
      <c r="AM11" s="80">
        <v>560.83990000000017</v>
      </c>
      <c r="AN11" s="77">
        <v>12.327639999999997</v>
      </c>
      <c r="AO11" s="78">
        <v>1435.7094999999999</v>
      </c>
    </row>
    <row r="12" spans="1:41">
      <c r="A12" s="74" t="s">
        <v>38</v>
      </c>
      <c r="B12" s="79">
        <v>26</v>
      </c>
      <c r="C12" s="80">
        <v>358.30666666666667</v>
      </c>
      <c r="D12" s="77">
        <v>2.9550000000000005</v>
      </c>
      <c r="E12" s="77">
        <v>510.5</v>
      </c>
      <c r="F12" s="79">
        <v>1</v>
      </c>
      <c r="G12" s="80">
        <v>12.37</v>
      </c>
      <c r="H12" s="77">
        <v>0.11</v>
      </c>
      <c r="I12" s="77">
        <v>19</v>
      </c>
      <c r="J12" s="79">
        <f t="shared" si="1"/>
        <v>27</v>
      </c>
      <c r="K12" s="80">
        <f t="shared" si="2"/>
        <v>370.67666666666668</v>
      </c>
      <c r="L12" s="77">
        <f t="shared" si="3"/>
        <v>3.0650000000000004</v>
      </c>
      <c r="M12" s="78">
        <f t="shared" si="4"/>
        <v>529.5</v>
      </c>
      <c r="O12" s="74" t="s">
        <v>38</v>
      </c>
      <c r="P12" s="79">
        <v>41</v>
      </c>
      <c r="Q12" s="80">
        <v>609.67333333333329</v>
      </c>
      <c r="R12" s="77">
        <v>10.322222222222219</v>
      </c>
      <c r="S12" s="77">
        <v>1588.2222222222222</v>
      </c>
      <c r="T12" s="79">
        <v>2</v>
      </c>
      <c r="U12" s="80">
        <v>26.619999999999997</v>
      </c>
      <c r="V12" s="77">
        <v>0.60000000000000009</v>
      </c>
      <c r="W12" s="77">
        <v>86</v>
      </c>
      <c r="X12" s="79">
        <v>43</v>
      </c>
      <c r="Y12" s="80">
        <v>636.29333333333329</v>
      </c>
      <c r="Z12" s="77">
        <v>10.922222222222219</v>
      </c>
      <c r="AA12" s="78">
        <v>1674.2222222222222</v>
      </c>
      <c r="AC12" s="74" t="s">
        <v>38</v>
      </c>
      <c r="AD12" s="79">
        <v>60</v>
      </c>
      <c r="AE12" s="80">
        <v>893.0250000000002</v>
      </c>
      <c r="AF12" s="77">
        <v>16.374999999999996</v>
      </c>
      <c r="AG12" s="77">
        <v>1738</v>
      </c>
      <c r="AH12" s="79">
        <v>6</v>
      </c>
      <c r="AI12" s="80">
        <v>85.03</v>
      </c>
      <c r="AJ12" s="77">
        <v>1.3</v>
      </c>
      <c r="AK12" s="77">
        <v>118</v>
      </c>
      <c r="AL12" s="79">
        <v>66</v>
      </c>
      <c r="AM12" s="80">
        <v>978.05500000000018</v>
      </c>
      <c r="AN12" s="77">
        <v>17.675000000000001</v>
      </c>
      <c r="AO12" s="78">
        <v>1856</v>
      </c>
    </row>
    <row r="13" spans="1:41">
      <c r="A13" s="74" t="s">
        <v>39</v>
      </c>
      <c r="B13" s="79">
        <v>31</v>
      </c>
      <c r="C13" s="80">
        <v>991.71500000000015</v>
      </c>
      <c r="D13" s="77">
        <v>9.15</v>
      </c>
      <c r="E13" s="77">
        <v>1418</v>
      </c>
      <c r="F13" s="79">
        <v>3</v>
      </c>
      <c r="G13" s="80">
        <v>109.44</v>
      </c>
      <c r="H13" s="77">
        <v>0.87</v>
      </c>
      <c r="I13" s="77">
        <v>359</v>
      </c>
      <c r="J13" s="79">
        <f t="shared" si="1"/>
        <v>34</v>
      </c>
      <c r="K13" s="80">
        <f t="shared" si="2"/>
        <v>1101.1550000000002</v>
      </c>
      <c r="L13" s="77">
        <f t="shared" si="3"/>
        <v>10.02</v>
      </c>
      <c r="M13" s="78">
        <f t="shared" si="4"/>
        <v>1777</v>
      </c>
      <c r="O13" s="74" t="s">
        <v>39</v>
      </c>
      <c r="P13" s="79">
        <v>41</v>
      </c>
      <c r="Q13" s="80">
        <v>1234.7461111111108</v>
      </c>
      <c r="R13" s="77">
        <v>18.522222222222219</v>
      </c>
      <c r="S13" s="77">
        <v>1616.7222222222222</v>
      </c>
      <c r="T13" s="79">
        <v>2</v>
      </c>
      <c r="U13" s="80">
        <v>48.6</v>
      </c>
      <c r="V13" s="77">
        <v>0.6</v>
      </c>
      <c r="W13" s="77">
        <v>35</v>
      </c>
      <c r="X13" s="79">
        <v>43</v>
      </c>
      <c r="Y13" s="80">
        <v>1283.3461111111108</v>
      </c>
      <c r="Z13" s="77">
        <v>19.12222222222222</v>
      </c>
      <c r="AA13" s="78">
        <v>1651.7222222222222</v>
      </c>
      <c r="AC13" s="74" t="s">
        <v>39</v>
      </c>
      <c r="AD13" s="79">
        <v>54</v>
      </c>
      <c r="AE13" s="80">
        <v>1747.4094</v>
      </c>
      <c r="AF13" s="77">
        <v>16.388919999999999</v>
      </c>
      <c r="AG13" s="77">
        <v>1716.6120000000001</v>
      </c>
      <c r="AH13" s="79">
        <v>5</v>
      </c>
      <c r="AI13" s="80">
        <v>206.46369999999999</v>
      </c>
      <c r="AJ13" s="77">
        <v>1.35</v>
      </c>
      <c r="AK13" s="77">
        <v>91.5</v>
      </c>
      <c r="AL13" s="79">
        <v>59</v>
      </c>
      <c r="AM13" s="80">
        <v>1953.8730999999998</v>
      </c>
      <c r="AN13" s="77">
        <v>17.73892</v>
      </c>
      <c r="AO13" s="78">
        <v>1808.1120000000001</v>
      </c>
    </row>
    <row r="14" spans="1:41">
      <c r="A14" s="74" t="s">
        <v>40</v>
      </c>
      <c r="B14" s="79">
        <v>11</v>
      </c>
      <c r="C14" s="80">
        <v>728.12</v>
      </c>
      <c r="D14" s="77">
        <v>4.5500000000000007</v>
      </c>
      <c r="E14" s="77">
        <v>462</v>
      </c>
      <c r="F14" s="79">
        <v>2</v>
      </c>
      <c r="G14" s="80">
        <v>126.3923076923077</v>
      </c>
      <c r="H14" s="77">
        <v>0.97</v>
      </c>
      <c r="I14" s="77">
        <v>150</v>
      </c>
      <c r="J14" s="79">
        <f t="shared" si="1"/>
        <v>13</v>
      </c>
      <c r="K14" s="80">
        <f t="shared" si="2"/>
        <v>854.51230769230767</v>
      </c>
      <c r="L14" s="77">
        <f t="shared" si="3"/>
        <v>5.5200000000000005</v>
      </c>
      <c r="M14" s="78">
        <f t="shared" si="4"/>
        <v>612</v>
      </c>
      <c r="O14" s="74" t="s">
        <v>40</v>
      </c>
      <c r="P14" s="79">
        <v>12</v>
      </c>
      <c r="Q14" s="80">
        <v>794.21056442130646</v>
      </c>
      <c r="R14" s="77">
        <v>5.3</v>
      </c>
      <c r="S14" s="77">
        <v>522</v>
      </c>
      <c r="T14" s="79">
        <v>3</v>
      </c>
      <c r="U14" s="80">
        <v>199.49</v>
      </c>
      <c r="V14" s="77">
        <v>1.6</v>
      </c>
      <c r="W14" s="77">
        <v>110</v>
      </c>
      <c r="X14" s="79">
        <v>15</v>
      </c>
      <c r="Y14" s="80">
        <v>993.70056442130647</v>
      </c>
      <c r="Z14" s="77">
        <v>6.8999999999999995</v>
      </c>
      <c r="AA14" s="78">
        <v>632</v>
      </c>
      <c r="AC14" s="74" t="s">
        <v>40</v>
      </c>
      <c r="AD14" s="79">
        <v>14</v>
      </c>
      <c r="AE14" s="80">
        <v>939.98</v>
      </c>
      <c r="AF14" s="77">
        <v>7.9</v>
      </c>
      <c r="AG14" s="77">
        <v>712</v>
      </c>
      <c r="AH14" s="79">
        <v>5</v>
      </c>
      <c r="AI14" s="80">
        <v>386.19659999999999</v>
      </c>
      <c r="AJ14" s="77">
        <v>1.61111</v>
      </c>
      <c r="AK14" s="77">
        <v>277.11099999999999</v>
      </c>
      <c r="AL14" s="79">
        <v>19</v>
      </c>
      <c r="AM14" s="80">
        <v>1326.1766</v>
      </c>
      <c r="AN14" s="77">
        <v>9.5111100000000004</v>
      </c>
      <c r="AO14" s="78">
        <v>989.11099999999999</v>
      </c>
    </row>
    <row r="15" spans="1:41">
      <c r="A15" s="74" t="s">
        <v>41</v>
      </c>
      <c r="B15" s="79">
        <v>4</v>
      </c>
      <c r="C15" s="80">
        <v>706.893899787284</v>
      </c>
      <c r="D15" s="77">
        <v>0.88859371307019619</v>
      </c>
      <c r="E15" s="77">
        <v>193.40155991491372</v>
      </c>
      <c r="F15" s="79">
        <v>6</v>
      </c>
      <c r="G15" s="80">
        <v>1126.093898505263</v>
      </c>
      <c r="H15" s="77">
        <v>0.90730763646647206</v>
      </c>
      <c r="I15" s="77">
        <v>123.23009389191253</v>
      </c>
      <c r="J15" s="79">
        <f t="shared" si="1"/>
        <v>10</v>
      </c>
      <c r="K15" s="80">
        <f t="shared" si="2"/>
        <v>1832.987798292547</v>
      </c>
      <c r="L15" s="77">
        <f t="shared" si="3"/>
        <v>1.7959013495366682</v>
      </c>
      <c r="M15" s="78">
        <f t="shared" si="4"/>
        <v>316.63165380682625</v>
      </c>
      <c r="O15" s="74" t="s">
        <v>41</v>
      </c>
      <c r="P15" s="79">
        <v>7</v>
      </c>
      <c r="Q15" s="80">
        <v>969.86808759124096</v>
      </c>
      <c r="R15" s="77">
        <v>1.9</v>
      </c>
      <c r="S15" s="77">
        <v>193</v>
      </c>
      <c r="T15" s="79">
        <v>3</v>
      </c>
      <c r="U15" s="80">
        <v>866.91086380416698</v>
      </c>
      <c r="V15" s="77">
        <v>1.1857740585774059</v>
      </c>
      <c r="W15" s="77">
        <v>254.28870292887029</v>
      </c>
      <c r="X15" s="79">
        <v>10</v>
      </c>
      <c r="Y15" s="80">
        <v>1836.7789513954081</v>
      </c>
      <c r="Z15" s="77">
        <v>3.0857740585774058</v>
      </c>
      <c r="AA15" s="78">
        <v>447.28870292887029</v>
      </c>
      <c r="AC15" s="74" t="s">
        <v>41</v>
      </c>
      <c r="AD15" s="79">
        <v>14</v>
      </c>
      <c r="AE15" s="80">
        <v>2245.2650000000003</v>
      </c>
      <c r="AF15" s="77">
        <v>5.0999999999999996</v>
      </c>
      <c r="AG15" s="77">
        <v>583</v>
      </c>
      <c r="AH15" s="79">
        <v>10</v>
      </c>
      <c r="AI15" s="80">
        <v>3694.83</v>
      </c>
      <c r="AJ15" s="77">
        <v>8.9999999999999964</v>
      </c>
      <c r="AK15" s="77">
        <v>651</v>
      </c>
      <c r="AL15" s="79">
        <v>24</v>
      </c>
      <c r="AM15" s="80">
        <v>5940.0950000000003</v>
      </c>
      <c r="AN15" s="77">
        <v>14.099999999999998</v>
      </c>
      <c r="AO15" s="78">
        <v>1234</v>
      </c>
    </row>
    <row r="16" spans="1:41" ht="15.75" thickBot="1">
      <c r="A16" s="74" t="s">
        <v>42</v>
      </c>
      <c r="B16" s="79"/>
      <c r="C16" s="80"/>
      <c r="D16" s="77"/>
      <c r="E16" s="77"/>
      <c r="F16" s="79">
        <v>28</v>
      </c>
      <c r="G16" s="80">
        <v>235378.43333418429</v>
      </c>
      <c r="H16" s="77">
        <v>42.939696394686905</v>
      </c>
      <c r="I16" s="77">
        <v>3977.3092979127136</v>
      </c>
      <c r="J16" s="79">
        <f t="shared" si="1"/>
        <v>28</v>
      </c>
      <c r="K16" s="80">
        <f t="shared" si="2"/>
        <v>235378.43333418429</v>
      </c>
      <c r="L16" s="77">
        <f t="shared" si="3"/>
        <v>42.939696394686905</v>
      </c>
      <c r="M16" s="78">
        <f t="shared" si="4"/>
        <v>3977.3092979127136</v>
      </c>
      <c r="O16" s="74" t="s">
        <v>42</v>
      </c>
      <c r="P16" s="79"/>
      <c r="Q16" s="80"/>
      <c r="R16" s="77"/>
      <c r="S16" s="77"/>
      <c r="T16" s="79">
        <v>14</v>
      </c>
      <c r="U16" s="80">
        <v>132071.48925564732</v>
      </c>
      <c r="V16" s="77">
        <v>16.414225941422593</v>
      </c>
      <c r="W16" s="77">
        <v>1352.7112970711296</v>
      </c>
      <c r="X16" s="79">
        <v>14</v>
      </c>
      <c r="Y16" s="80">
        <v>132071.48925564732</v>
      </c>
      <c r="Z16" s="77">
        <v>16.414225941422593</v>
      </c>
      <c r="AA16" s="78">
        <v>1352.7112970711296</v>
      </c>
      <c r="AC16" s="74" t="s">
        <v>42</v>
      </c>
      <c r="AD16" s="79">
        <v>1</v>
      </c>
      <c r="AE16" s="80">
        <v>603.9</v>
      </c>
      <c r="AF16" s="77">
        <v>1.7</v>
      </c>
      <c r="AG16" s="77">
        <v>185</v>
      </c>
      <c r="AH16" s="79">
        <v>22</v>
      </c>
      <c r="AI16" s="80">
        <v>93502.98970000002</v>
      </c>
      <c r="AJ16" s="77">
        <v>26.400000000000006</v>
      </c>
      <c r="AK16" s="77">
        <v>1197</v>
      </c>
      <c r="AL16" s="79">
        <v>23</v>
      </c>
      <c r="AM16" s="80">
        <v>94106.889700000029</v>
      </c>
      <c r="AN16" s="77">
        <v>28.100000000000005</v>
      </c>
      <c r="AO16" s="78">
        <v>1382</v>
      </c>
    </row>
    <row r="17" spans="1:41" ht="15.75" thickBot="1">
      <c r="A17" s="81" t="s">
        <v>3</v>
      </c>
      <c r="B17" s="82">
        <f>SUM(B7:B16)</f>
        <v>112</v>
      </c>
      <c r="C17" s="83">
        <f t="shared" ref="C17:M17" si="5">SUM(C7:C16)</f>
        <v>2995.4500141873114</v>
      </c>
      <c r="D17" s="84">
        <f t="shared" si="5"/>
        <v>26.177995968846623</v>
      </c>
      <c r="E17" s="84">
        <f t="shared" si="5"/>
        <v>3764.9606081953739</v>
      </c>
      <c r="F17" s="82">
        <f t="shared" si="5"/>
        <v>45</v>
      </c>
      <c r="G17" s="83">
        <f t="shared" si="5"/>
        <v>236778.99954038186</v>
      </c>
      <c r="H17" s="84">
        <f t="shared" si="5"/>
        <v>47.722004031153375</v>
      </c>
      <c r="I17" s="84">
        <f t="shared" si="5"/>
        <v>4823.0393918046266</v>
      </c>
      <c r="J17" s="82">
        <f t="shared" si="5"/>
        <v>157</v>
      </c>
      <c r="K17" s="83">
        <f t="shared" si="5"/>
        <v>239774.44955456918</v>
      </c>
      <c r="L17" s="84">
        <f t="shared" si="5"/>
        <v>73.900000000000006</v>
      </c>
      <c r="M17" s="85">
        <f t="shared" si="5"/>
        <v>8588</v>
      </c>
      <c r="O17" s="81" t="s">
        <v>3</v>
      </c>
      <c r="P17" s="82">
        <v>178</v>
      </c>
      <c r="Q17" s="83">
        <v>3979.7587173720253</v>
      </c>
      <c r="R17" s="84">
        <v>61.100000000000058</v>
      </c>
      <c r="S17" s="84">
        <v>5469</v>
      </c>
      <c r="T17" s="82">
        <v>29</v>
      </c>
      <c r="U17" s="83">
        <v>133242.25011945149</v>
      </c>
      <c r="V17" s="84">
        <v>20.9</v>
      </c>
      <c r="W17" s="84">
        <v>1907.9999999999998</v>
      </c>
      <c r="X17" s="82">
        <v>207</v>
      </c>
      <c r="Y17" s="83">
        <v>137222.00883682352</v>
      </c>
      <c r="Z17" s="84">
        <v>81.999999999999972</v>
      </c>
      <c r="AA17" s="85">
        <v>7377</v>
      </c>
      <c r="AC17" s="81" t="s">
        <v>3</v>
      </c>
      <c r="AD17" s="82">
        <v>293</v>
      </c>
      <c r="AE17" s="83">
        <v>7190.3655999999992</v>
      </c>
      <c r="AF17" s="84">
        <v>68.538830000000047</v>
      </c>
      <c r="AG17" s="84">
        <v>7168.3787999999995</v>
      </c>
      <c r="AH17" s="82">
        <v>49</v>
      </c>
      <c r="AI17" s="83">
        <v>97881.410000000033</v>
      </c>
      <c r="AJ17" s="84">
        <v>39.961109999999984</v>
      </c>
      <c r="AK17" s="84">
        <v>2374.6109999999999</v>
      </c>
      <c r="AL17" s="82">
        <v>342</v>
      </c>
      <c r="AM17" s="83">
        <v>105071.77560000002</v>
      </c>
      <c r="AN17" s="84">
        <v>108.49994</v>
      </c>
      <c r="AO17" s="85">
        <v>9542.9897999999994</v>
      </c>
    </row>
    <row r="18" spans="1:41" ht="15.75" thickBot="1">
      <c r="A18" s="86" t="s">
        <v>3</v>
      </c>
      <c r="B18" s="87">
        <f>P17</f>
        <v>178</v>
      </c>
      <c r="C18" s="88">
        <f t="shared" ref="C18:M18" si="6">Q17</f>
        <v>3979.7587173720253</v>
      </c>
      <c r="D18" s="89">
        <f t="shared" si="6"/>
        <v>61.100000000000058</v>
      </c>
      <c r="E18" s="89">
        <f t="shared" si="6"/>
        <v>5469</v>
      </c>
      <c r="F18" s="87">
        <f t="shared" si="6"/>
        <v>29</v>
      </c>
      <c r="G18" s="88">
        <f t="shared" si="6"/>
        <v>133242.25011945149</v>
      </c>
      <c r="H18" s="89">
        <f t="shared" si="6"/>
        <v>20.9</v>
      </c>
      <c r="I18" s="89">
        <f t="shared" si="6"/>
        <v>1907.9999999999998</v>
      </c>
      <c r="J18" s="87">
        <f t="shared" si="6"/>
        <v>207</v>
      </c>
      <c r="K18" s="88">
        <f t="shared" si="6"/>
        <v>137222.00883682352</v>
      </c>
      <c r="L18" s="89">
        <f t="shared" si="6"/>
        <v>81.999999999999972</v>
      </c>
      <c r="M18" s="90">
        <f t="shared" si="6"/>
        <v>7377</v>
      </c>
      <c r="O18" s="86" t="s">
        <v>3</v>
      </c>
      <c r="P18" s="87">
        <v>293</v>
      </c>
      <c r="Q18" s="88">
        <v>7190.3655999999992</v>
      </c>
      <c r="R18" s="89">
        <v>68.538830000000047</v>
      </c>
      <c r="S18" s="89">
        <v>7168.3787999999995</v>
      </c>
      <c r="T18" s="87">
        <v>49</v>
      </c>
      <c r="U18" s="88">
        <v>97881.410000000033</v>
      </c>
      <c r="V18" s="89">
        <v>39.961109999999984</v>
      </c>
      <c r="W18" s="89">
        <v>2374.6109999999999</v>
      </c>
      <c r="X18" s="87">
        <v>342</v>
      </c>
      <c r="Y18" s="88">
        <v>105071.77560000002</v>
      </c>
      <c r="Z18" s="89">
        <v>108.49994</v>
      </c>
      <c r="AA18" s="90">
        <v>9542.9897999999994</v>
      </c>
      <c r="AC18" s="93"/>
    </row>
    <row r="19" spans="1:41" ht="15.75" thickBot="1">
      <c r="A19" s="250" t="s">
        <v>45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2"/>
      <c r="O19" s="323" t="s">
        <v>67</v>
      </c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5"/>
      <c r="AC19" s="323" t="s">
        <v>67</v>
      </c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5"/>
    </row>
    <row r="20" spans="1:41">
      <c r="A20" s="74" t="s">
        <v>33</v>
      </c>
      <c r="B20" s="95" t="str">
        <f>IF(B7=0,"",B7*100/B$17)</f>
        <v/>
      </c>
      <c r="C20" s="96" t="str">
        <f t="shared" ref="C20:M20" si="7">IF(C7=0,"",C7*100/C$17)</f>
        <v/>
      </c>
      <c r="D20" s="97" t="str">
        <f t="shared" si="7"/>
        <v/>
      </c>
      <c r="E20" s="97" t="str">
        <f t="shared" si="7"/>
        <v/>
      </c>
      <c r="F20" s="95" t="str">
        <f t="shared" si="7"/>
        <v/>
      </c>
      <c r="G20" s="96" t="str">
        <f t="shared" si="7"/>
        <v/>
      </c>
      <c r="H20" s="97" t="str">
        <f t="shared" si="7"/>
        <v/>
      </c>
      <c r="I20" s="97" t="str">
        <f t="shared" si="7"/>
        <v/>
      </c>
      <c r="J20" s="95" t="str">
        <f t="shared" si="7"/>
        <v/>
      </c>
      <c r="K20" s="96" t="str">
        <f t="shared" si="7"/>
        <v/>
      </c>
      <c r="L20" s="97" t="str">
        <f t="shared" si="7"/>
        <v/>
      </c>
      <c r="M20" s="98" t="str">
        <f t="shared" si="7"/>
        <v/>
      </c>
      <c r="O20" s="74" t="s">
        <v>33</v>
      </c>
      <c r="P20" s="95">
        <f>P7*100/P$17</f>
        <v>1.1235955056179776</v>
      </c>
      <c r="Q20" s="96">
        <f t="shared" ref="Q20:AA30" si="8">Q7*100/Q$17</f>
        <v>1.3945569051143032E-2</v>
      </c>
      <c r="R20" s="97">
        <f t="shared" si="8"/>
        <v>0</v>
      </c>
      <c r="S20" s="97">
        <f t="shared" si="8"/>
        <v>0.11885170963613093</v>
      </c>
      <c r="T20" s="95"/>
      <c r="U20" s="96"/>
      <c r="V20" s="97"/>
      <c r="W20" s="97"/>
      <c r="X20" s="95">
        <f t="shared" si="8"/>
        <v>0.96618357487922701</v>
      </c>
      <c r="Y20" s="96">
        <f t="shared" si="8"/>
        <v>4.044540702359007E-4</v>
      </c>
      <c r="Z20" s="97">
        <f t="shared" si="8"/>
        <v>0</v>
      </c>
      <c r="AA20" s="98">
        <f t="shared" si="8"/>
        <v>8.8111698522434598E-2</v>
      </c>
      <c r="AC20" s="74" t="s">
        <v>33</v>
      </c>
      <c r="AD20" s="95">
        <v>0.68259385665529015</v>
      </c>
      <c r="AE20" s="96">
        <v>9.6907450714328082E-3</v>
      </c>
      <c r="AF20" s="97">
        <v>9.7287916937012137E-2</v>
      </c>
      <c r="AG20" s="97">
        <v>9.3019637857307449E-2</v>
      </c>
      <c r="AH20" s="95">
        <v>0</v>
      </c>
      <c r="AI20" s="96">
        <v>0</v>
      </c>
      <c r="AJ20" s="97">
        <v>0</v>
      </c>
      <c r="AK20" s="97">
        <v>0</v>
      </c>
      <c r="AL20" s="95">
        <v>0.58479532163742687</v>
      </c>
      <c r="AM20" s="96">
        <v>6.6316572268909082E-4</v>
      </c>
      <c r="AN20" s="97">
        <v>6.1456255183182595E-2</v>
      </c>
      <c r="AO20" s="98">
        <v>6.987328017473099E-2</v>
      </c>
    </row>
    <row r="21" spans="1:41">
      <c r="A21" s="74" t="s">
        <v>34</v>
      </c>
      <c r="B21" s="99" t="str">
        <f t="shared" ref="B21:M30" si="9">IF(B8=0,"",B8*100/B$17)</f>
        <v/>
      </c>
      <c r="C21" s="100" t="str">
        <f t="shared" si="9"/>
        <v/>
      </c>
      <c r="D21" s="97" t="str">
        <f t="shared" si="9"/>
        <v/>
      </c>
      <c r="E21" s="97" t="str">
        <f t="shared" si="9"/>
        <v/>
      </c>
      <c r="F21" s="99" t="str">
        <f t="shared" si="9"/>
        <v/>
      </c>
      <c r="G21" s="100" t="str">
        <f t="shared" si="9"/>
        <v/>
      </c>
      <c r="H21" s="97" t="str">
        <f t="shared" si="9"/>
        <v/>
      </c>
      <c r="I21" s="97" t="str">
        <f t="shared" si="9"/>
        <v/>
      </c>
      <c r="J21" s="99" t="str">
        <f t="shared" si="9"/>
        <v/>
      </c>
      <c r="K21" s="100" t="str">
        <f t="shared" si="9"/>
        <v/>
      </c>
      <c r="L21" s="97" t="str">
        <f t="shared" si="9"/>
        <v/>
      </c>
      <c r="M21" s="98" t="str">
        <f t="shared" si="9"/>
        <v/>
      </c>
      <c r="O21" s="74" t="s">
        <v>34</v>
      </c>
      <c r="P21" s="99">
        <f t="shared" ref="P21:R30" si="10">P8*100/P$17</f>
        <v>1.1235955056179776</v>
      </c>
      <c r="Q21" s="100">
        <f t="shared" si="10"/>
        <v>4.2464885939516618E-2</v>
      </c>
      <c r="R21" s="97">
        <f t="shared" si="10"/>
        <v>0.65466448445171788</v>
      </c>
      <c r="S21" s="97">
        <f t="shared" si="8"/>
        <v>0.36569756811117204</v>
      </c>
      <c r="T21" s="99"/>
      <c r="U21" s="100"/>
      <c r="V21" s="97"/>
      <c r="W21" s="97"/>
      <c r="X21" s="99">
        <f t="shared" si="8"/>
        <v>0.96618357487922701</v>
      </c>
      <c r="Y21" s="100">
        <f t="shared" si="8"/>
        <v>1.2315808625201299E-3</v>
      </c>
      <c r="Z21" s="97">
        <f t="shared" si="8"/>
        <v>0.48780487804878064</v>
      </c>
      <c r="AA21" s="98">
        <f t="shared" si="8"/>
        <v>0.27111291853056796</v>
      </c>
      <c r="AC21" s="74" t="s">
        <v>34</v>
      </c>
      <c r="AD21" s="99">
        <v>2.0477815699658701</v>
      </c>
      <c r="AE21" s="100">
        <v>6.748613728347834E-2</v>
      </c>
      <c r="AF21" s="97">
        <v>0.80246482176599698</v>
      </c>
      <c r="AG21" s="97">
        <v>0.627757004135998</v>
      </c>
      <c r="AH21" s="99">
        <v>0</v>
      </c>
      <c r="AI21" s="100">
        <v>0</v>
      </c>
      <c r="AJ21" s="97">
        <v>0</v>
      </c>
      <c r="AK21" s="97">
        <v>0</v>
      </c>
      <c r="AL21" s="99">
        <v>1.7543859649122806</v>
      </c>
      <c r="AM21" s="100">
        <v>4.6182716265051856E-3</v>
      </c>
      <c r="AN21" s="97">
        <v>0.50691272271671306</v>
      </c>
      <c r="AO21" s="98">
        <v>0.47155033111321154</v>
      </c>
    </row>
    <row r="22" spans="1:41">
      <c r="A22" s="74" t="s">
        <v>35</v>
      </c>
      <c r="B22" s="99">
        <f t="shared" si="9"/>
        <v>7.1428571428571432</v>
      </c>
      <c r="C22" s="100">
        <f t="shared" si="9"/>
        <v>0.33280104297095126</v>
      </c>
      <c r="D22" s="97">
        <f t="shared" si="9"/>
        <v>7.0075816599083547</v>
      </c>
      <c r="E22" s="97">
        <f t="shared" si="9"/>
        <v>4.9225835970211529</v>
      </c>
      <c r="F22" s="99">
        <f t="shared" si="9"/>
        <v>2.2222222222222223</v>
      </c>
      <c r="G22" s="100">
        <f t="shared" si="9"/>
        <v>6.1238539009567333E-4</v>
      </c>
      <c r="H22" s="97">
        <f t="shared" si="9"/>
        <v>3.14320412659281E-2</v>
      </c>
      <c r="I22" s="97">
        <f t="shared" si="9"/>
        <v>0.15550360241187541</v>
      </c>
      <c r="J22" s="99">
        <f t="shared" si="9"/>
        <v>5.7324840764331206</v>
      </c>
      <c r="K22" s="100">
        <f t="shared" si="9"/>
        <v>4.762345992286433E-3</v>
      </c>
      <c r="L22" s="97">
        <f t="shared" si="9"/>
        <v>2.5026311832807093</v>
      </c>
      <c r="M22" s="98">
        <f t="shared" si="9"/>
        <v>2.2453811519950317</v>
      </c>
      <c r="O22" s="74" t="s">
        <v>35</v>
      </c>
      <c r="P22" s="99">
        <f t="shared" si="10"/>
        <v>3.9325842696629212</v>
      </c>
      <c r="Q22" s="100">
        <f t="shared" si="10"/>
        <v>0.26710711211795468</v>
      </c>
      <c r="R22" s="97">
        <f t="shared" si="10"/>
        <v>11.025551590602158</v>
      </c>
      <c r="S22" s="97">
        <f t="shared" si="8"/>
        <v>3.2333260393654446</v>
      </c>
      <c r="T22" s="99"/>
      <c r="U22" s="100"/>
      <c r="V22" s="97"/>
      <c r="W22" s="97"/>
      <c r="X22" s="99">
        <f t="shared" si="8"/>
        <v>3.3816425120772946</v>
      </c>
      <c r="Y22" s="100">
        <f t="shared" si="8"/>
        <v>7.7467300394033819E-3</v>
      </c>
      <c r="Z22" s="97">
        <f t="shared" si="8"/>
        <v>8.215380514460886</v>
      </c>
      <c r="AA22" s="98">
        <f t="shared" si="8"/>
        <v>2.3970530173904865</v>
      </c>
      <c r="AC22" s="74" t="s">
        <v>35</v>
      </c>
      <c r="AD22" s="99">
        <v>5.802047781569966</v>
      </c>
      <c r="AE22" s="100">
        <v>0.34047781937541538</v>
      </c>
      <c r="AF22" s="97">
        <v>2.4398140440973375</v>
      </c>
      <c r="AG22" s="97">
        <v>1.7329162348395986</v>
      </c>
      <c r="AH22" s="99">
        <v>0</v>
      </c>
      <c r="AI22" s="100">
        <v>0</v>
      </c>
      <c r="AJ22" s="97">
        <v>0</v>
      </c>
      <c r="AK22" s="97">
        <v>0</v>
      </c>
      <c r="AL22" s="99">
        <v>4.9707602339181287</v>
      </c>
      <c r="AM22" s="100">
        <v>2.3299882256867459E-2</v>
      </c>
      <c r="AN22" s="97">
        <v>1.5412174421478946</v>
      </c>
      <c r="AO22" s="98">
        <v>1.3017094495898969</v>
      </c>
    </row>
    <row r="23" spans="1:41">
      <c r="A23" s="74" t="s">
        <v>36</v>
      </c>
      <c r="B23" s="99">
        <f t="shared" si="9"/>
        <v>10.714285714285714</v>
      </c>
      <c r="C23" s="100">
        <f t="shared" si="9"/>
        <v>1.2465201793400387</v>
      </c>
      <c r="D23" s="97">
        <f t="shared" si="9"/>
        <v>10.025383331740482</v>
      </c>
      <c r="E23" s="97">
        <f t="shared" si="9"/>
        <v>9.7566315178368885</v>
      </c>
      <c r="F23" s="99">
        <f t="shared" si="9"/>
        <v>4.4444444444444446</v>
      </c>
      <c r="G23" s="100">
        <f t="shared" si="9"/>
        <v>3.116830468211082E-3</v>
      </c>
      <c r="H23" s="97">
        <f t="shared" si="9"/>
        <v>1.0686894030415555</v>
      </c>
      <c r="I23" s="97">
        <f t="shared" si="9"/>
        <v>1.4928345831540037</v>
      </c>
      <c r="J23" s="99">
        <f t="shared" si="9"/>
        <v>8.9171974522292992</v>
      </c>
      <c r="K23" s="100">
        <f t="shared" si="9"/>
        <v>1.865039789350513E-2</v>
      </c>
      <c r="L23" s="97">
        <f t="shared" si="9"/>
        <v>4.2414674485039834</v>
      </c>
      <c r="M23" s="98">
        <f t="shared" si="9"/>
        <v>5.1156652693681099</v>
      </c>
      <c r="O23" s="74" t="s">
        <v>36</v>
      </c>
      <c r="P23" s="99">
        <f t="shared" si="10"/>
        <v>17.415730337078653</v>
      </c>
      <c r="Q23" s="100">
        <f t="shared" si="10"/>
        <v>2.7539303059341642</v>
      </c>
      <c r="R23" s="97">
        <f t="shared" si="10"/>
        <v>15.284686634529653</v>
      </c>
      <c r="S23" s="97">
        <f t="shared" si="8"/>
        <v>9.2654041774119431</v>
      </c>
      <c r="T23" s="99">
        <f t="shared" si="8"/>
        <v>10.344827586206897</v>
      </c>
      <c r="U23" s="100">
        <f t="shared" si="8"/>
        <v>8.6909369885442081E-3</v>
      </c>
      <c r="V23" s="97">
        <f t="shared" si="8"/>
        <v>0.95693779904306697</v>
      </c>
      <c r="W23" s="97">
        <f t="shared" si="8"/>
        <v>2.0964360587002044</v>
      </c>
      <c r="X23" s="99">
        <f t="shared" si="8"/>
        <v>16.425120772946858</v>
      </c>
      <c r="Y23" s="100">
        <f t="shared" si="8"/>
        <v>8.8309289776441757E-2</v>
      </c>
      <c r="Z23" s="97">
        <f t="shared" si="8"/>
        <v>11.632857967923938</v>
      </c>
      <c r="AA23" s="98">
        <f t="shared" si="8"/>
        <v>7.4112099018931668</v>
      </c>
      <c r="AC23" s="74" t="s">
        <v>36</v>
      </c>
      <c r="AD23" s="99">
        <v>18.430034129692832</v>
      </c>
      <c r="AE23" s="100">
        <v>2.4451524412054928</v>
      </c>
      <c r="AF23" s="97">
        <v>9.8606439590521102</v>
      </c>
      <c r="AG23" s="97">
        <v>9.2373368996627256</v>
      </c>
      <c r="AH23" s="99">
        <v>0</v>
      </c>
      <c r="AI23" s="100">
        <v>0</v>
      </c>
      <c r="AJ23" s="97">
        <v>0</v>
      </c>
      <c r="AK23" s="97">
        <v>0</v>
      </c>
      <c r="AL23" s="99">
        <v>15.789473684210526</v>
      </c>
      <c r="AM23" s="100">
        <v>0.1673288559139948</v>
      </c>
      <c r="AN23" s="97">
        <v>6.2289158869580943</v>
      </c>
      <c r="AO23" s="98">
        <v>6.9387824348298075</v>
      </c>
    </row>
    <row r="24" spans="1:41">
      <c r="A24" s="74" t="s">
        <v>37</v>
      </c>
      <c r="B24" s="99">
        <f t="shared" si="9"/>
        <v>17.857142857142858</v>
      </c>
      <c r="C24" s="100">
        <f t="shared" si="9"/>
        <v>5.4451474463957963</v>
      </c>
      <c r="D24" s="97">
        <f t="shared" si="9"/>
        <v>15.95046989791215</v>
      </c>
      <c r="E24" s="97">
        <f t="shared" si="9"/>
        <v>16.690543328552792</v>
      </c>
      <c r="F24" s="99">
        <f t="shared" si="9"/>
        <v>4.4444444444444446</v>
      </c>
      <c r="G24" s="100">
        <f t="shared" si="9"/>
        <v>7.3655180712196835E-3</v>
      </c>
      <c r="H24" s="97">
        <f t="shared" si="9"/>
        <v>2.933657184819956</v>
      </c>
      <c r="I24" s="97">
        <f t="shared" si="9"/>
        <v>2.3843885703154228</v>
      </c>
      <c r="J24" s="99">
        <f t="shared" si="9"/>
        <v>14.012738853503185</v>
      </c>
      <c r="K24" s="100">
        <f t="shared" si="9"/>
        <v>7.5298544232292403E-2</v>
      </c>
      <c r="L24" s="97">
        <f t="shared" si="9"/>
        <v>7.5446730269114166</v>
      </c>
      <c r="M24" s="98">
        <f t="shared" si="9"/>
        <v>8.6561758455262403</v>
      </c>
      <c r="O24" s="74" t="s">
        <v>37</v>
      </c>
      <c r="P24" s="99">
        <f t="shared" si="10"/>
        <v>19.662921348314608</v>
      </c>
      <c r="Q24" s="100">
        <f t="shared" si="10"/>
        <v>6.2512739736974448</v>
      </c>
      <c r="R24" s="97">
        <f t="shared" si="10"/>
        <v>14.042553191489349</v>
      </c>
      <c r="S24" s="97">
        <f t="shared" si="8"/>
        <v>15.341012982263669</v>
      </c>
      <c r="T24" s="99">
        <f t="shared" si="8"/>
        <v>6.8965517241379306</v>
      </c>
      <c r="U24" s="100">
        <f t="shared" si="8"/>
        <v>1.3179002894545452E-2</v>
      </c>
      <c r="V24" s="97">
        <f t="shared" si="8"/>
        <v>1.4354066985645935</v>
      </c>
      <c r="W24" s="97">
        <f t="shared" si="8"/>
        <v>1.5723270440251573</v>
      </c>
      <c r="X24" s="99">
        <f t="shared" si="8"/>
        <v>17.874396135265702</v>
      </c>
      <c r="Y24" s="100">
        <f t="shared" si="8"/>
        <v>0.1940983251686364</v>
      </c>
      <c r="Z24" s="97">
        <f t="shared" si="8"/>
        <v>10.829268292682929</v>
      </c>
      <c r="AA24" s="98">
        <f t="shared" si="8"/>
        <v>11.779856310153178</v>
      </c>
      <c r="AC24" s="74" t="s">
        <v>37</v>
      </c>
      <c r="AD24" s="99">
        <v>24.232081911262799</v>
      </c>
      <c r="AE24" s="100">
        <v>7.7178259197279244</v>
      </c>
      <c r="AF24" s="97">
        <v>17.548650888846495</v>
      </c>
      <c r="AG24" s="97">
        <v>19.470364763647812</v>
      </c>
      <c r="AH24" s="99">
        <v>2.0408163265306123</v>
      </c>
      <c r="AI24" s="100">
        <v>6.0277022981176896E-3</v>
      </c>
      <c r="AJ24" s="97">
        <v>0.75072989714249705</v>
      </c>
      <c r="AK24" s="97">
        <v>1.6844864274611717</v>
      </c>
      <c r="AL24" s="99">
        <v>21.05263157894737</v>
      </c>
      <c r="AM24" s="100">
        <v>0.53376836624049595</v>
      </c>
      <c r="AN24" s="97">
        <v>11.361886467402652</v>
      </c>
      <c r="AO24" s="98">
        <v>15.044650891275184</v>
      </c>
    </row>
    <row r="25" spans="1:41">
      <c r="A25" s="74" t="s">
        <v>38</v>
      </c>
      <c r="B25" s="99">
        <f t="shared" si="9"/>
        <v>23.214285714285715</v>
      </c>
      <c r="C25" s="100">
        <f t="shared" si="9"/>
        <v>11.961697406720972</v>
      </c>
      <c r="D25" s="97">
        <f t="shared" si="9"/>
        <v>11.28810625349865</v>
      </c>
      <c r="E25" s="97">
        <f t="shared" si="9"/>
        <v>13.559238810859526</v>
      </c>
      <c r="F25" s="99">
        <f t="shared" si="9"/>
        <v>2.2222222222222223</v>
      </c>
      <c r="G25" s="100">
        <f t="shared" si="9"/>
        <v>5.2242808796437784E-3</v>
      </c>
      <c r="H25" s="97">
        <f t="shared" si="9"/>
        <v>0.23050163595013939</v>
      </c>
      <c r="I25" s="97">
        <f t="shared" si="9"/>
        <v>0.39394245944341766</v>
      </c>
      <c r="J25" s="99">
        <f t="shared" si="9"/>
        <v>17.197452229299362</v>
      </c>
      <c r="K25" s="100">
        <f t="shared" si="9"/>
        <v>0.1545938974545768</v>
      </c>
      <c r="L25" s="97">
        <f t="shared" si="9"/>
        <v>4.1474966170500682</v>
      </c>
      <c r="M25" s="98">
        <f t="shared" si="9"/>
        <v>6.1655798789007914</v>
      </c>
      <c r="O25" s="74" t="s">
        <v>38</v>
      </c>
      <c r="P25" s="99">
        <f t="shared" si="10"/>
        <v>23.033707865168541</v>
      </c>
      <c r="Q25" s="100">
        <f t="shared" si="10"/>
        <v>15.319354177730705</v>
      </c>
      <c r="R25" s="97">
        <f t="shared" si="10"/>
        <v>16.893980723767939</v>
      </c>
      <c r="S25" s="97">
        <f t="shared" si="8"/>
        <v>29.040450214339408</v>
      </c>
      <c r="T25" s="99">
        <f t="shared" si="8"/>
        <v>6.8965517241379306</v>
      </c>
      <c r="U25" s="100">
        <f t="shared" si="8"/>
        <v>1.997864789594532E-2</v>
      </c>
      <c r="V25" s="97">
        <f t="shared" si="8"/>
        <v>2.8708133971291869</v>
      </c>
      <c r="W25" s="97">
        <f t="shared" si="8"/>
        <v>4.5073375262054514</v>
      </c>
      <c r="X25" s="99">
        <f t="shared" si="8"/>
        <v>20.772946859903382</v>
      </c>
      <c r="Y25" s="100">
        <f t="shared" si="8"/>
        <v>0.46369626762276639</v>
      </c>
      <c r="Z25" s="97">
        <f t="shared" si="8"/>
        <v>13.319783197831979</v>
      </c>
      <c r="AA25" s="98">
        <f t="shared" si="8"/>
        <v>22.695163646769991</v>
      </c>
      <c r="AC25" s="74" t="s">
        <v>38</v>
      </c>
      <c r="AD25" s="99">
        <v>20.477815699658702</v>
      </c>
      <c r="AE25" s="100">
        <v>12.419743997440134</v>
      </c>
      <c r="AF25" s="97">
        <v>23.89156628439672</v>
      </c>
      <c r="AG25" s="97">
        <v>24.24537051529699</v>
      </c>
      <c r="AH25" s="99">
        <v>12.244897959183673</v>
      </c>
      <c r="AI25" s="100">
        <v>8.68704282049063E-2</v>
      </c>
      <c r="AJ25" s="97">
        <v>3.2531628876174876</v>
      </c>
      <c r="AK25" s="97">
        <v>4.9692349610104563</v>
      </c>
      <c r="AL25" s="99">
        <v>19.298245614035089</v>
      </c>
      <c r="AM25" s="100">
        <v>0.93084464825585367</v>
      </c>
      <c r="AN25" s="97">
        <v>16.290331589123461</v>
      </c>
      <c r="AO25" s="98">
        <v>19.448831434358237</v>
      </c>
    </row>
    <row r="26" spans="1:41">
      <c r="A26" s="74" t="s">
        <v>39</v>
      </c>
      <c r="B26" s="99">
        <f t="shared" si="9"/>
        <v>27.678571428571427</v>
      </c>
      <c r="C26" s="100">
        <f t="shared" si="9"/>
        <v>33.107379368807798</v>
      </c>
      <c r="D26" s="97">
        <f t="shared" si="9"/>
        <v>34.953019363625259</v>
      </c>
      <c r="E26" s="97">
        <f t="shared" si="9"/>
        <v>37.663076657784153</v>
      </c>
      <c r="F26" s="99">
        <f t="shared" si="9"/>
        <v>6.666666666666667</v>
      </c>
      <c r="G26" s="100">
        <f t="shared" si="9"/>
        <v>4.6220315235910685E-2</v>
      </c>
      <c r="H26" s="97">
        <f t="shared" si="9"/>
        <v>1.8230583934238298</v>
      </c>
      <c r="I26" s="97">
        <f t="shared" si="9"/>
        <v>7.4434391021151027</v>
      </c>
      <c r="J26" s="99">
        <f t="shared" si="9"/>
        <v>21.656050955414013</v>
      </c>
      <c r="K26" s="100">
        <f t="shared" si="9"/>
        <v>0.45924617991851269</v>
      </c>
      <c r="L26" s="97">
        <f t="shared" si="9"/>
        <v>13.558863328822733</v>
      </c>
      <c r="M26" s="98">
        <f t="shared" si="9"/>
        <v>20.691662785281789</v>
      </c>
      <c r="O26" s="74" t="s">
        <v>39</v>
      </c>
      <c r="P26" s="99">
        <f t="shared" si="10"/>
        <v>23.033707865168541</v>
      </c>
      <c r="Q26" s="100">
        <f t="shared" si="10"/>
        <v>31.025652528162741</v>
      </c>
      <c r="R26" s="97">
        <f t="shared" si="10"/>
        <v>30.314602655028153</v>
      </c>
      <c r="S26" s="97">
        <f t="shared" si="8"/>
        <v>29.561569248897829</v>
      </c>
      <c r="T26" s="99">
        <f t="shared" si="8"/>
        <v>6.8965517241379306</v>
      </c>
      <c r="U26" s="100">
        <f t="shared" si="8"/>
        <v>3.6474916894926469E-2</v>
      </c>
      <c r="V26" s="97">
        <f t="shared" si="8"/>
        <v>2.8708133971291869</v>
      </c>
      <c r="W26" s="97">
        <f t="shared" si="8"/>
        <v>1.8343815513626835</v>
      </c>
      <c r="X26" s="99">
        <f t="shared" si="8"/>
        <v>20.772946859903382</v>
      </c>
      <c r="Y26" s="100">
        <f t="shared" si="8"/>
        <v>0.93523343812667237</v>
      </c>
      <c r="Z26" s="97">
        <f t="shared" si="8"/>
        <v>23.319783197831985</v>
      </c>
      <c r="AA26" s="98">
        <f t="shared" si="8"/>
        <v>22.3901616134231</v>
      </c>
      <c r="AC26" s="74" t="s">
        <v>39</v>
      </c>
      <c r="AD26" s="99">
        <v>18.430034129692832</v>
      </c>
      <c r="AE26" s="100">
        <v>24.302093901873366</v>
      </c>
      <c r="AF26" s="97">
        <v>23.911875939522147</v>
      </c>
      <c r="AG26" s="97">
        <v>23.947004586308974</v>
      </c>
      <c r="AH26" s="99">
        <v>10.204081632653061</v>
      </c>
      <c r="AI26" s="100">
        <v>0.21093249474031883</v>
      </c>
      <c r="AJ26" s="97">
        <v>3.3782845371412371</v>
      </c>
      <c r="AK26" s="97">
        <v>3.85326270281743</v>
      </c>
      <c r="AL26" s="99">
        <v>17.251461988304094</v>
      </c>
      <c r="AM26" s="100">
        <v>1.859560370844251</v>
      </c>
      <c r="AN26" s="97">
        <v>16.349244064098102</v>
      </c>
      <c r="AO26" s="98">
        <v>18.947018050883806</v>
      </c>
    </row>
    <row r="27" spans="1:41">
      <c r="A27" s="74" t="s">
        <v>40</v>
      </c>
      <c r="B27" s="99">
        <f t="shared" si="9"/>
        <v>9.8214285714285712</v>
      </c>
      <c r="C27" s="100">
        <f t="shared" si="9"/>
        <v>24.307532976728524</v>
      </c>
      <c r="D27" s="97">
        <f t="shared" si="9"/>
        <v>17.381009628906551</v>
      </c>
      <c r="E27" s="97">
        <f t="shared" si="9"/>
        <v>12.271044722070718</v>
      </c>
      <c r="F27" s="99">
        <f t="shared" si="9"/>
        <v>4.4444444444444446</v>
      </c>
      <c r="G27" s="100">
        <f t="shared" si="9"/>
        <v>5.3379863897411187E-2</v>
      </c>
      <c r="H27" s="97">
        <f t="shared" si="9"/>
        <v>2.032605335196684</v>
      </c>
      <c r="I27" s="97">
        <f t="shared" si="9"/>
        <v>3.1100720482375079</v>
      </c>
      <c r="J27" s="99">
        <f t="shared" si="9"/>
        <v>8.2802547770700645</v>
      </c>
      <c r="K27" s="100">
        <f t="shared" si="9"/>
        <v>0.35638172010393171</v>
      </c>
      <c r="L27" s="97">
        <f t="shared" si="9"/>
        <v>7.4695534506089301</v>
      </c>
      <c r="M27" s="98">
        <f t="shared" si="9"/>
        <v>7.1262226362366095</v>
      </c>
      <c r="O27" s="74" t="s">
        <v>40</v>
      </c>
      <c r="P27" s="99">
        <f t="shared" si="10"/>
        <v>6.7415730337078648</v>
      </c>
      <c r="Q27" s="100">
        <f t="shared" si="10"/>
        <v>19.95624913024254</v>
      </c>
      <c r="R27" s="97">
        <f t="shared" si="10"/>
        <v>8.6743044189852618</v>
      </c>
      <c r="S27" s="97">
        <f t="shared" si="8"/>
        <v>9.5447065277015906</v>
      </c>
      <c r="T27" s="99">
        <f t="shared" si="8"/>
        <v>10.344827586206897</v>
      </c>
      <c r="U27" s="100">
        <f t="shared" si="8"/>
        <v>0.14971977718866011</v>
      </c>
      <c r="V27" s="97">
        <f t="shared" si="8"/>
        <v>7.6555023923444985</v>
      </c>
      <c r="W27" s="97">
        <f t="shared" si="8"/>
        <v>5.7651991614255769</v>
      </c>
      <c r="X27" s="99">
        <f t="shared" si="8"/>
        <v>7.2463768115942031</v>
      </c>
      <c r="Y27" s="100">
        <f t="shared" si="8"/>
        <v>0.72415538356019682</v>
      </c>
      <c r="Z27" s="97">
        <f t="shared" si="8"/>
        <v>8.4146341463414664</v>
      </c>
      <c r="AA27" s="98">
        <f t="shared" si="8"/>
        <v>8.5671682255659487</v>
      </c>
      <c r="AC27" s="74" t="s">
        <v>40</v>
      </c>
      <c r="AD27" s="99">
        <v>4.7781569965870307</v>
      </c>
      <c r="AE27" s="100">
        <v>13.072770597367123</v>
      </c>
      <c r="AF27" s="97">
        <v>11.526312894457046</v>
      </c>
      <c r="AG27" s="97">
        <v>9.9325108209962352</v>
      </c>
      <c r="AH27" s="99">
        <v>10.204081632653061</v>
      </c>
      <c r="AI27" s="100">
        <v>0.39455561582122678</v>
      </c>
      <c r="AJ27" s="97">
        <v>4.0316948152841618</v>
      </c>
      <c r="AK27" s="97">
        <v>11.669742960004818</v>
      </c>
      <c r="AL27" s="99">
        <v>5.5555555555555554</v>
      </c>
      <c r="AM27" s="100">
        <v>1.2621625478650422</v>
      </c>
      <c r="AN27" s="97">
        <v>8.7660048475602839</v>
      </c>
      <c r="AO27" s="98">
        <v>10.364791545727106</v>
      </c>
    </row>
    <row r="28" spans="1:41">
      <c r="A28" s="74" t="s">
        <v>41</v>
      </c>
      <c r="B28" s="99">
        <f t="shared" si="9"/>
        <v>3.5714285714285716</v>
      </c>
      <c r="C28" s="100">
        <f t="shared" si="9"/>
        <v>23.598921579035924</v>
      </c>
      <c r="D28" s="97">
        <f t="shared" si="9"/>
        <v>3.3944298644085502</v>
      </c>
      <c r="E28" s="97">
        <f t="shared" si="9"/>
        <v>5.1368813658747738</v>
      </c>
      <c r="F28" s="99">
        <f t="shared" si="9"/>
        <v>13.333333333333334</v>
      </c>
      <c r="G28" s="100">
        <f t="shared" si="9"/>
        <v>0.47558858711758834</v>
      </c>
      <c r="H28" s="97">
        <f t="shared" si="9"/>
        <v>1.9012354046870561</v>
      </c>
      <c r="I28" s="97">
        <f t="shared" si="9"/>
        <v>2.5550298034328054</v>
      </c>
      <c r="J28" s="99">
        <f t="shared" si="9"/>
        <v>6.369426751592357</v>
      </c>
      <c r="K28" s="100">
        <f t="shared" si="9"/>
        <v>0.76446335366328744</v>
      </c>
      <c r="L28" s="97">
        <f t="shared" si="9"/>
        <v>2.4301777395624735</v>
      </c>
      <c r="M28" s="98">
        <f t="shared" si="9"/>
        <v>3.6869079390641155</v>
      </c>
      <c r="O28" s="74" t="s">
        <v>41</v>
      </c>
      <c r="P28" s="99">
        <f t="shared" si="10"/>
        <v>3.9325842696629212</v>
      </c>
      <c r="Q28" s="100">
        <f t="shared" si="10"/>
        <v>24.370022317123762</v>
      </c>
      <c r="R28" s="97">
        <f t="shared" si="10"/>
        <v>3.1096563011456597</v>
      </c>
      <c r="S28" s="97">
        <f t="shared" si="8"/>
        <v>3.5289815322728102</v>
      </c>
      <c r="T28" s="99">
        <f t="shared" si="8"/>
        <v>10.344827586206897</v>
      </c>
      <c r="U28" s="100">
        <f t="shared" si="8"/>
        <v>0.65062760725444269</v>
      </c>
      <c r="V28" s="97">
        <f t="shared" si="8"/>
        <v>5.6735600888871094</v>
      </c>
      <c r="W28" s="97">
        <f t="shared" si="8"/>
        <v>13.327500153504735</v>
      </c>
      <c r="X28" s="99">
        <f t="shared" si="8"/>
        <v>4.8309178743961354</v>
      </c>
      <c r="Y28" s="100">
        <f t="shared" si="8"/>
        <v>1.3385454468747791</v>
      </c>
      <c r="Z28" s="97">
        <f t="shared" si="8"/>
        <v>3.763139095826106</v>
      </c>
      <c r="AA28" s="98">
        <f t="shared" si="8"/>
        <v>6.0632872838399114</v>
      </c>
      <c r="AC28" s="74" t="s">
        <v>41</v>
      </c>
      <c r="AD28" s="99">
        <v>4.7781569965870307</v>
      </c>
      <c r="AE28" s="100">
        <v>31.226019995422771</v>
      </c>
      <c r="AF28" s="97">
        <v>7.4410374381937885</v>
      </c>
      <c r="AG28" s="97">
        <v>8.1329407424730409</v>
      </c>
      <c r="AH28" s="99">
        <v>20.408163265306122</v>
      </c>
      <c r="AI28" s="100">
        <v>3.7748025901956241</v>
      </c>
      <c r="AJ28" s="97">
        <v>22.521896914274905</v>
      </c>
      <c r="AK28" s="97">
        <v>27.415016606930568</v>
      </c>
      <c r="AL28" s="99">
        <v>7.0175438596491224</v>
      </c>
      <c r="AM28" s="100">
        <v>5.6533688196280929</v>
      </c>
      <c r="AN28" s="97">
        <v>12.995398891464824</v>
      </c>
      <c r="AO28" s="98">
        <v>12.930957968748956</v>
      </c>
    </row>
    <row r="29" spans="1:41" ht="15.75" thickBot="1">
      <c r="A29" s="74" t="s">
        <v>42</v>
      </c>
      <c r="B29" s="99" t="str">
        <f t="shared" si="9"/>
        <v/>
      </c>
      <c r="C29" s="100" t="str">
        <f t="shared" si="9"/>
        <v/>
      </c>
      <c r="D29" s="97" t="str">
        <f t="shared" si="9"/>
        <v/>
      </c>
      <c r="E29" s="97" t="str">
        <f t="shared" si="9"/>
        <v/>
      </c>
      <c r="F29" s="99">
        <f t="shared" si="9"/>
        <v>62.222222222222221</v>
      </c>
      <c r="G29" s="100">
        <f t="shared" si="9"/>
        <v>99.408492218939912</v>
      </c>
      <c r="H29" s="97">
        <f t="shared" si="9"/>
        <v>89.978820601614856</v>
      </c>
      <c r="I29" s="97">
        <f t="shared" si="9"/>
        <v>82.464789830889856</v>
      </c>
      <c r="J29" s="99">
        <f t="shared" si="9"/>
        <v>17.834394904458598</v>
      </c>
      <c r="K29" s="100">
        <f t="shared" si="9"/>
        <v>98.166603560741606</v>
      </c>
      <c r="L29" s="97">
        <f t="shared" si="9"/>
        <v>58.10513720525968</v>
      </c>
      <c r="M29" s="98">
        <f t="shared" si="9"/>
        <v>46.312404493627312</v>
      </c>
      <c r="O29" s="74" t="s">
        <v>42</v>
      </c>
      <c r="P29" s="99"/>
      <c r="Q29" s="100"/>
      <c r="R29" s="97"/>
      <c r="S29" s="97"/>
      <c r="T29" s="99">
        <f t="shared" si="8"/>
        <v>48.275862068965516</v>
      </c>
      <c r="U29" s="100">
        <f t="shared" si="8"/>
        <v>99.12132911088294</v>
      </c>
      <c r="V29" s="97">
        <f t="shared" si="8"/>
        <v>78.536966226902365</v>
      </c>
      <c r="W29" s="97">
        <f t="shared" si="8"/>
        <v>70.896818504776192</v>
      </c>
      <c r="X29" s="99">
        <f t="shared" si="8"/>
        <v>6.7632850241545892</v>
      </c>
      <c r="Y29" s="100">
        <f t="shared" si="8"/>
        <v>96.246579083898354</v>
      </c>
      <c r="Z29" s="97">
        <f t="shared" si="8"/>
        <v>20.017348709051952</v>
      </c>
      <c r="AA29" s="98">
        <f t="shared" si="8"/>
        <v>18.336875383911206</v>
      </c>
      <c r="AC29" s="74" t="s">
        <v>42</v>
      </c>
      <c r="AD29" s="99">
        <v>0.34129692832764508</v>
      </c>
      <c r="AE29" s="100">
        <v>8.3987384452328833</v>
      </c>
      <c r="AF29" s="97">
        <v>2.480345812731263</v>
      </c>
      <c r="AG29" s="97">
        <v>2.5807787947813252</v>
      </c>
      <c r="AH29" s="99">
        <v>44.897959183673471</v>
      </c>
      <c r="AI29" s="100">
        <v>95.526811168739798</v>
      </c>
      <c r="AJ29" s="97">
        <v>66.064230948539759</v>
      </c>
      <c r="AK29" s="97">
        <v>50.408256341775562</v>
      </c>
      <c r="AL29" s="99">
        <v>6.7251461988304095</v>
      </c>
      <c r="AM29" s="100">
        <v>89.564385071646214</v>
      </c>
      <c r="AN29" s="97">
        <v>25.898631833344798</v>
      </c>
      <c r="AO29" s="98">
        <v>14.481834613299075</v>
      </c>
    </row>
    <row r="30" spans="1:41" ht="15.75" thickBot="1">
      <c r="A30" s="81" t="s">
        <v>3</v>
      </c>
      <c r="B30" s="101">
        <f t="shared" si="9"/>
        <v>100</v>
      </c>
      <c r="C30" s="102">
        <f t="shared" si="9"/>
        <v>100</v>
      </c>
      <c r="D30" s="103">
        <f t="shared" si="9"/>
        <v>99.999999999999986</v>
      </c>
      <c r="E30" s="103">
        <f t="shared" si="9"/>
        <v>100</v>
      </c>
      <c r="F30" s="101">
        <f t="shared" si="9"/>
        <v>100</v>
      </c>
      <c r="G30" s="102">
        <f t="shared" si="9"/>
        <v>100.00000000000001</v>
      </c>
      <c r="H30" s="103">
        <f t="shared" si="9"/>
        <v>100</v>
      </c>
      <c r="I30" s="103">
        <f t="shared" si="9"/>
        <v>100</v>
      </c>
      <c r="J30" s="101">
        <f t="shared" si="9"/>
        <v>100</v>
      </c>
      <c r="K30" s="102">
        <f t="shared" si="9"/>
        <v>100</v>
      </c>
      <c r="L30" s="103">
        <f t="shared" si="9"/>
        <v>100</v>
      </c>
      <c r="M30" s="104">
        <f t="shared" si="9"/>
        <v>100</v>
      </c>
      <c r="O30" s="81" t="s">
        <v>3</v>
      </c>
      <c r="P30" s="101">
        <f t="shared" si="10"/>
        <v>100</v>
      </c>
      <c r="Q30" s="102">
        <f t="shared" si="10"/>
        <v>100</v>
      </c>
      <c r="R30" s="103">
        <f t="shared" si="10"/>
        <v>100</v>
      </c>
      <c r="S30" s="103">
        <f t="shared" si="8"/>
        <v>100</v>
      </c>
      <c r="T30" s="101">
        <f t="shared" si="8"/>
        <v>100</v>
      </c>
      <c r="U30" s="102">
        <f t="shared" si="8"/>
        <v>100</v>
      </c>
      <c r="V30" s="103">
        <f t="shared" si="8"/>
        <v>100</v>
      </c>
      <c r="W30" s="103">
        <f t="shared" si="8"/>
        <v>100</v>
      </c>
      <c r="X30" s="101">
        <f t="shared" si="8"/>
        <v>100</v>
      </c>
      <c r="Y30" s="102">
        <f t="shared" si="8"/>
        <v>100</v>
      </c>
      <c r="Z30" s="103">
        <f t="shared" si="8"/>
        <v>99.999999999999986</v>
      </c>
      <c r="AA30" s="104">
        <f t="shared" si="8"/>
        <v>100</v>
      </c>
      <c r="AC30" s="81" t="s">
        <v>3</v>
      </c>
      <c r="AD30" s="101">
        <v>100</v>
      </c>
      <c r="AE30" s="102">
        <v>100</v>
      </c>
      <c r="AF30" s="103">
        <v>100</v>
      </c>
      <c r="AG30" s="103">
        <v>100.00000000000001</v>
      </c>
      <c r="AH30" s="101">
        <v>100</v>
      </c>
      <c r="AI30" s="102">
        <v>100</v>
      </c>
      <c r="AJ30" s="103">
        <v>100</v>
      </c>
      <c r="AK30" s="103">
        <v>100</v>
      </c>
      <c r="AL30" s="101">
        <v>100</v>
      </c>
      <c r="AM30" s="102">
        <v>100</v>
      </c>
      <c r="AN30" s="103">
        <v>100</v>
      </c>
      <c r="AO30" s="104">
        <v>100</v>
      </c>
    </row>
    <row r="31" spans="1:41" ht="15.75" thickBot="1">
      <c r="A31" s="250" t="s">
        <v>46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2"/>
      <c r="O31" s="323" t="s">
        <v>46</v>
      </c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5"/>
      <c r="AC31" s="323" t="s">
        <v>94</v>
      </c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5"/>
    </row>
    <row r="32" spans="1:41">
      <c r="A32" s="74" t="s">
        <v>33</v>
      </c>
      <c r="B32" s="95" t="str">
        <f>IF(B7=0,"",B7*100/$J7)</f>
        <v/>
      </c>
      <c r="C32" s="96" t="str">
        <f>IF(C7=0,"",C7*100/$K7)</f>
        <v/>
      </c>
      <c r="D32" s="97" t="str">
        <f>IF(D7=0,"",D7*100/$L7)</f>
        <v/>
      </c>
      <c r="E32" s="97" t="str">
        <f>IF(E7=0,"",E7*100/$M7)</f>
        <v/>
      </c>
      <c r="F32" s="95" t="str">
        <f t="shared" ref="F32:F42" si="11">IF(F7=0,"",F7*100/$J7)</f>
        <v/>
      </c>
      <c r="G32" s="96" t="str">
        <f t="shared" ref="G32:G42" si="12">IF(G7=0,"",G7*100/$K7)</f>
        <v/>
      </c>
      <c r="H32" s="97" t="str">
        <f t="shared" ref="H32:H42" si="13">IF(H7=0,"",H7*100/$L7)</f>
        <v/>
      </c>
      <c r="I32" s="97" t="str">
        <f t="shared" ref="I32:I42" si="14">IF(I7=0,"",I7*100/$M7)</f>
        <v/>
      </c>
      <c r="J32" s="75" t="str">
        <f t="shared" ref="J32:J42" si="15">IF(J7=0,"",J7*100/$J7)</f>
        <v/>
      </c>
      <c r="K32" s="76" t="str">
        <f t="shared" ref="K32:K42" si="16">IF(K7=0,"",K7*100/$K7)</f>
        <v/>
      </c>
      <c r="L32" s="77" t="str">
        <f t="shared" ref="L32:L42" si="17">IF(L7=0,"",L7*100/$L7)</f>
        <v/>
      </c>
      <c r="M32" s="78" t="str">
        <f t="shared" ref="M32:M42" si="18">IF(M7=0,"",M7*100/$M7)</f>
        <v/>
      </c>
      <c r="O32" s="74" t="s">
        <v>33</v>
      </c>
      <c r="P32" s="95">
        <f t="shared" ref="P32:P42" si="19">P7*100/$X7</f>
        <v>100</v>
      </c>
      <c r="Q32" s="96">
        <f t="shared" ref="Q32:Q42" si="20">Q7*100/$Y7</f>
        <v>100</v>
      </c>
      <c r="R32" s="97"/>
      <c r="S32" s="97">
        <f>S7*100/$AA7</f>
        <v>100</v>
      </c>
      <c r="T32" s="95"/>
      <c r="U32" s="96"/>
      <c r="V32" s="97"/>
      <c r="W32" s="97"/>
      <c r="X32" s="75">
        <f>X7*100/$X7</f>
        <v>100</v>
      </c>
      <c r="Y32" s="76">
        <f>Y7*100/$Y7</f>
        <v>100</v>
      </c>
      <c r="Z32" s="77"/>
      <c r="AA32" s="78">
        <f>AA7*100/$AA7</f>
        <v>100</v>
      </c>
      <c r="AC32" s="74" t="s">
        <v>33</v>
      </c>
      <c r="AD32" s="95">
        <v>100</v>
      </c>
      <c r="AE32" s="96">
        <v>100</v>
      </c>
      <c r="AF32" s="97">
        <v>100</v>
      </c>
      <c r="AG32" s="97">
        <v>100.00000000000001</v>
      </c>
      <c r="AH32" s="95">
        <v>0</v>
      </c>
      <c r="AI32" s="96">
        <v>0</v>
      </c>
      <c r="AJ32" s="97">
        <v>0</v>
      </c>
      <c r="AK32" s="97">
        <v>0</v>
      </c>
      <c r="AL32" s="75">
        <v>100</v>
      </c>
      <c r="AM32" s="76">
        <v>100</v>
      </c>
      <c r="AN32" s="77">
        <v>100</v>
      </c>
      <c r="AO32" s="78">
        <v>100.00000000000001</v>
      </c>
    </row>
    <row r="33" spans="1:41">
      <c r="A33" s="74" t="s">
        <v>34</v>
      </c>
      <c r="B33" s="99" t="str">
        <f t="shared" ref="B33:B42" si="21">IF(B8=0,"",B8*100/$J8)</f>
        <v/>
      </c>
      <c r="C33" s="100" t="str">
        <f t="shared" ref="C33:C42" si="22">IF(C8=0,"",C8*100/$K8)</f>
        <v/>
      </c>
      <c r="D33" s="97" t="str">
        <f t="shared" ref="D33:D42" si="23">IF(D8=0,"",D8*100/$L8)</f>
        <v/>
      </c>
      <c r="E33" s="97" t="str">
        <f t="shared" ref="E33:E42" si="24">IF(E8=0,"",E8*100/$M8)</f>
        <v/>
      </c>
      <c r="F33" s="99" t="str">
        <f t="shared" si="11"/>
        <v/>
      </c>
      <c r="G33" s="100" t="str">
        <f t="shared" si="12"/>
        <v/>
      </c>
      <c r="H33" s="97" t="str">
        <f t="shared" si="13"/>
        <v/>
      </c>
      <c r="I33" s="97" t="str">
        <f t="shared" si="14"/>
        <v/>
      </c>
      <c r="J33" s="79" t="str">
        <f t="shared" si="15"/>
        <v/>
      </c>
      <c r="K33" s="80" t="str">
        <f t="shared" si="16"/>
        <v/>
      </c>
      <c r="L33" s="77" t="str">
        <f t="shared" si="17"/>
        <v/>
      </c>
      <c r="M33" s="78" t="str">
        <f t="shared" si="18"/>
        <v/>
      </c>
      <c r="O33" s="74" t="s">
        <v>34</v>
      </c>
      <c r="P33" s="99">
        <f t="shared" si="19"/>
        <v>100</v>
      </c>
      <c r="Q33" s="100">
        <f t="shared" si="20"/>
        <v>100</v>
      </c>
      <c r="R33" s="97">
        <f t="shared" ref="R33:R42" si="25">R8*100/$Z8</f>
        <v>100</v>
      </c>
      <c r="S33" s="97">
        <f t="shared" ref="S33:S42" si="26">S8*100/$AA8</f>
        <v>100</v>
      </c>
      <c r="T33" s="99"/>
      <c r="U33" s="100"/>
      <c r="V33" s="97"/>
      <c r="W33" s="97"/>
      <c r="X33" s="79">
        <f t="shared" ref="X33:X42" si="27">X8*100/$X8</f>
        <v>100</v>
      </c>
      <c r="Y33" s="80">
        <f t="shared" ref="Y33:Y42" si="28">Y8*100/$Y8</f>
        <v>100</v>
      </c>
      <c r="Z33" s="77">
        <f t="shared" ref="Z33:Z42" si="29">Z8*100/$Z8</f>
        <v>100</v>
      </c>
      <c r="AA33" s="78">
        <f t="shared" ref="AA33:AA42" si="30">AA8*100/$AA8</f>
        <v>100</v>
      </c>
      <c r="AC33" s="74" t="s">
        <v>34</v>
      </c>
      <c r="AD33" s="99">
        <v>100</v>
      </c>
      <c r="AE33" s="100">
        <v>100</v>
      </c>
      <c r="AF33" s="97">
        <v>100</v>
      </c>
      <c r="AG33" s="97">
        <v>100</v>
      </c>
      <c r="AH33" s="99">
        <v>0</v>
      </c>
      <c r="AI33" s="100">
        <v>0</v>
      </c>
      <c r="AJ33" s="97">
        <v>0</v>
      </c>
      <c r="AK33" s="97">
        <v>0</v>
      </c>
      <c r="AL33" s="79">
        <v>100</v>
      </c>
      <c r="AM33" s="80">
        <v>100</v>
      </c>
      <c r="AN33" s="77">
        <v>100</v>
      </c>
      <c r="AO33" s="78">
        <v>100</v>
      </c>
    </row>
    <row r="34" spans="1:41">
      <c r="A34" s="74" t="s">
        <v>35</v>
      </c>
      <c r="B34" s="99">
        <f t="shared" si="21"/>
        <v>88.888888888888886</v>
      </c>
      <c r="C34" s="100">
        <f t="shared" si="22"/>
        <v>87.30174175342998</v>
      </c>
      <c r="D34" s="97">
        <f t="shared" si="23"/>
        <v>99.188945629318113</v>
      </c>
      <c r="E34" s="97">
        <f t="shared" si="24"/>
        <v>96.110630942091618</v>
      </c>
      <c r="F34" s="99">
        <f t="shared" si="11"/>
        <v>11.111111111111111</v>
      </c>
      <c r="G34" s="100">
        <f t="shared" si="12"/>
        <v>12.69825824657002</v>
      </c>
      <c r="H34" s="97">
        <f t="shared" si="13"/>
        <v>0.81105437068188657</v>
      </c>
      <c r="I34" s="97">
        <f t="shared" si="14"/>
        <v>3.8893690579083842</v>
      </c>
      <c r="J34" s="79">
        <f t="shared" si="15"/>
        <v>100</v>
      </c>
      <c r="K34" s="80">
        <f t="shared" si="16"/>
        <v>100</v>
      </c>
      <c r="L34" s="77">
        <f t="shared" si="17"/>
        <v>100</v>
      </c>
      <c r="M34" s="78">
        <f t="shared" si="18"/>
        <v>100</v>
      </c>
      <c r="O34" s="74" t="s">
        <v>35</v>
      </c>
      <c r="P34" s="99">
        <f t="shared" si="19"/>
        <v>100</v>
      </c>
      <c r="Q34" s="100">
        <f t="shared" si="20"/>
        <v>100</v>
      </c>
      <c r="R34" s="97">
        <f t="shared" si="25"/>
        <v>100.00000000000001</v>
      </c>
      <c r="S34" s="97">
        <f t="shared" si="26"/>
        <v>100</v>
      </c>
      <c r="T34" s="99"/>
      <c r="U34" s="100"/>
      <c r="V34" s="97"/>
      <c r="W34" s="97"/>
      <c r="X34" s="79">
        <f t="shared" si="27"/>
        <v>100</v>
      </c>
      <c r="Y34" s="80">
        <f t="shared" si="28"/>
        <v>100</v>
      </c>
      <c r="Z34" s="77">
        <f t="shared" si="29"/>
        <v>100.00000000000001</v>
      </c>
      <c r="AA34" s="78">
        <f t="shared" si="30"/>
        <v>100</v>
      </c>
      <c r="AC34" s="74" t="s">
        <v>35</v>
      </c>
      <c r="AD34" s="99">
        <v>100</v>
      </c>
      <c r="AE34" s="100">
        <v>100.00000000000001</v>
      </c>
      <c r="AF34" s="97">
        <v>100</v>
      </c>
      <c r="AG34" s="97">
        <v>100</v>
      </c>
      <c r="AH34" s="99">
        <v>0</v>
      </c>
      <c r="AI34" s="100">
        <v>0</v>
      </c>
      <c r="AJ34" s="97">
        <v>0</v>
      </c>
      <c r="AK34" s="97">
        <v>0</v>
      </c>
      <c r="AL34" s="79">
        <v>100</v>
      </c>
      <c r="AM34" s="80">
        <v>100.00000000000001</v>
      </c>
      <c r="AN34" s="77">
        <v>100</v>
      </c>
      <c r="AO34" s="78">
        <v>100</v>
      </c>
    </row>
    <row r="35" spans="1:41">
      <c r="A35" s="74" t="s">
        <v>36</v>
      </c>
      <c r="B35" s="99">
        <f t="shared" si="21"/>
        <v>85.714285714285708</v>
      </c>
      <c r="C35" s="100">
        <f t="shared" si="22"/>
        <v>83.496906601734281</v>
      </c>
      <c r="D35" s="97">
        <f t="shared" si="23"/>
        <v>83.729174051754711</v>
      </c>
      <c r="E35" s="97">
        <f t="shared" si="24"/>
        <v>83.611532625189668</v>
      </c>
      <c r="F35" s="99">
        <f t="shared" si="11"/>
        <v>14.285714285714286</v>
      </c>
      <c r="G35" s="100">
        <f t="shared" si="12"/>
        <v>16.503093398265708</v>
      </c>
      <c r="H35" s="97">
        <f t="shared" si="13"/>
        <v>16.270825948245303</v>
      </c>
      <c r="I35" s="97">
        <f t="shared" si="14"/>
        <v>16.388467374810318</v>
      </c>
      <c r="J35" s="79">
        <f t="shared" si="15"/>
        <v>100</v>
      </c>
      <c r="K35" s="80">
        <f t="shared" si="16"/>
        <v>99.999999999999986</v>
      </c>
      <c r="L35" s="77">
        <f t="shared" si="17"/>
        <v>100</v>
      </c>
      <c r="M35" s="78">
        <f t="shared" si="18"/>
        <v>100</v>
      </c>
      <c r="O35" s="74" t="s">
        <v>36</v>
      </c>
      <c r="P35" s="99">
        <f t="shared" si="19"/>
        <v>91.17647058823529</v>
      </c>
      <c r="Q35" s="100">
        <f t="shared" si="20"/>
        <v>90.443950414639318</v>
      </c>
      <c r="R35" s="97">
        <f t="shared" si="25"/>
        <v>97.903331754785299</v>
      </c>
      <c r="S35" s="97">
        <f t="shared" si="26"/>
        <v>92.6837069218263</v>
      </c>
      <c r="T35" s="99">
        <f t="shared" ref="T35:T42" si="31">T10*100/$X10</f>
        <v>8.8235294117647065</v>
      </c>
      <c r="U35" s="100">
        <f t="shared" ref="U35:U42" si="32">U10*100/$Y10</f>
        <v>9.5560495853606859</v>
      </c>
      <c r="V35" s="97">
        <f t="shared" ref="V35:V42" si="33">V10*100/$Z10</f>
        <v>2.0966682452147198</v>
      </c>
      <c r="W35" s="97">
        <f t="shared" ref="W35:W42" si="34">W10*100/$AA10</f>
        <v>7.3162930781737128</v>
      </c>
      <c r="X35" s="79">
        <f t="shared" si="27"/>
        <v>100</v>
      </c>
      <c r="Y35" s="80">
        <f t="shared" si="28"/>
        <v>100</v>
      </c>
      <c r="Z35" s="77">
        <f t="shared" si="29"/>
        <v>100</v>
      </c>
      <c r="AA35" s="78">
        <f t="shared" si="30"/>
        <v>100</v>
      </c>
      <c r="AC35" s="74" t="s">
        <v>36</v>
      </c>
      <c r="AD35" s="99">
        <v>100</v>
      </c>
      <c r="AE35" s="100">
        <v>100</v>
      </c>
      <c r="AF35" s="97">
        <v>100.00000000000001</v>
      </c>
      <c r="AG35" s="97">
        <v>100</v>
      </c>
      <c r="AH35" s="99">
        <v>0</v>
      </c>
      <c r="AI35" s="100">
        <v>0</v>
      </c>
      <c r="AJ35" s="97">
        <v>0</v>
      </c>
      <c r="AK35" s="97">
        <v>0</v>
      </c>
      <c r="AL35" s="79">
        <v>100</v>
      </c>
      <c r="AM35" s="80">
        <v>100</v>
      </c>
      <c r="AN35" s="77">
        <v>100.00000000000001</v>
      </c>
      <c r="AO35" s="78">
        <v>100</v>
      </c>
    </row>
    <row r="36" spans="1:41">
      <c r="A36" s="74" t="s">
        <v>37</v>
      </c>
      <c r="B36" s="99">
        <f t="shared" si="21"/>
        <v>90.909090909090907</v>
      </c>
      <c r="C36" s="100">
        <f t="shared" si="22"/>
        <v>90.340447705687126</v>
      </c>
      <c r="D36" s="97">
        <f t="shared" si="23"/>
        <v>74.89020458072126</v>
      </c>
      <c r="E36" s="97">
        <f t="shared" si="24"/>
        <v>84.530376844816161</v>
      </c>
      <c r="F36" s="99">
        <f t="shared" si="11"/>
        <v>9.0909090909090917</v>
      </c>
      <c r="G36" s="100">
        <f t="shared" si="12"/>
        <v>9.6595522943128724</v>
      </c>
      <c r="H36" s="97">
        <f t="shared" si="13"/>
        <v>25.109795419278729</v>
      </c>
      <c r="I36" s="97">
        <f t="shared" si="14"/>
        <v>15.469623155183838</v>
      </c>
      <c r="J36" s="79">
        <f t="shared" si="15"/>
        <v>100</v>
      </c>
      <c r="K36" s="80">
        <f t="shared" si="16"/>
        <v>100</v>
      </c>
      <c r="L36" s="77">
        <f t="shared" si="17"/>
        <v>100</v>
      </c>
      <c r="M36" s="78">
        <f t="shared" si="18"/>
        <v>100</v>
      </c>
      <c r="O36" s="74" t="s">
        <v>37</v>
      </c>
      <c r="P36" s="99">
        <f t="shared" si="19"/>
        <v>94.594594594594597</v>
      </c>
      <c r="Q36" s="100">
        <f t="shared" si="20"/>
        <v>93.40706262048819</v>
      </c>
      <c r="R36" s="97">
        <f t="shared" si="25"/>
        <v>96.621621621621628</v>
      </c>
      <c r="S36" s="97">
        <f t="shared" si="26"/>
        <v>96.547756041426922</v>
      </c>
      <c r="T36" s="99">
        <f t="shared" si="31"/>
        <v>5.4054054054054053</v>
      </c>
      <c r="U36" s="100">
        <f t="shared" si="32"/>
        <v>6.5929373795118051</v>
      </c>
      <c r="V36" s="97">
        <f t="shared" si="33"/>
        <v>3.378378378378379</v>
      </c>
      <c r="W36" s="97">
        <f t="shared" si="34"/>
        <v>3.4522439585730726</v>
      </c>
      <c r="X36" s="79">
        <f t="shared" si="27"/>
        <v>100</v>
      </c>
      <c r="Y36" s="80">
        <f t="shared" si="28"/>
        <v>100</v>
      </c>
      <c r="Z36" s="77">
        <f t="shared" si="29"/>
        <v>100</v>
      </c>
      <c r="AA36" s="78">
        <f t="shared" si="30"/>
        <v>100</v>
      </c>
      <c r="AC36" s="74" t="s">
        <v>37</v>
      </c>
      <c r="AD36" s="99">
        <v>98.611111111111114</v>
      </c>
      <c r="AE36" s="100">
        <v>98.948006374011555</v>
      </c>
      <c r="AF36" s="97">
        <v>97.566444185586207</v>
      </c>
      <c r="AG36" s="97">
        <v>97.213921061328904</v>
      </c>
      <c r="AH36" s="99">
        <v>1.3888888888888888</v>
      </c>
      <c r="AI36" s="100">
        <v>1.0519936259884501</v>
      </c>
      <c r="AJ36" s="97">
        <v>2.4335558144137894</v>
      </c>
      <c r="AK36" s="97">
        <v>2.7860789386710891</v>
      </c>
      <c r="AL36" s="79">
        <v>100</v>
      </c>
      <c r="AM36" s="80">
        <v>100</v>
      </c>
      <c r="AN36" s="77">
        <v>100</v>
      </c>
      <c r="AO36" s="78">
        <v>99.999999999999986</v>
      </c>
    </row>
    <row r="37" spans="1:41">
      <c r="A37" s="74" t="s">
        <v>38</v>
      </c>
      <c r="B37" s="99">
        <f t="shared" si="21"/>
        <v>96.296296296296291</v>
      </c>
      <c r="C37" s="100">
        <f t="shared" si="22"/>
        <v>96.662859814933043</v>
      </c>
      <c r="D37" s="97">
        <f t="shared" si="23"/>
        <v>96.41109298531812</v>
      </c>
      <c r="E37" s="97">
        <f t="shared" si="24"/>
        <v>96.411709159584518</v>
      </c>
      <c r="F37" s="99">
        <f t="shared" si="11"/>
        <v>3.7037037037037037</v>
      </c>
      <c r="G37" s="100">
        <f t="shared" si="12"/>
        <v>3.3371401850669495</v>
      </c>
      <c r="H37" s="97">
        <f t="shared" si="13"/>
        <v>3.588907014681892</v>
      </c>
      <c r="I37" s="97">
        <f t="shared" si="14"/>
        <v>3.5882908404154863</v>
      </c>
      <c r="J37" s="79">
        <f t="shared" si="15"/>
        <v>100</v>
      </c>
      <c r="K37" s="80">
        <f t="shared" si="16"/>
        <v>99.999999999999986</v>
      </c>
      <c r="L37" s="77">
        <f t="shared" si="17"/>
        <v>100</v>
      </c>
      <c r="M37" s="78">
        <f t="shared" si="18"/>
        <v>100</v>
      </c>
      <c r="O37" s="74" t="s">
        <v>38</v>
      </c>
      <c r="P37" s="99">
        <f t="shared" si="19"/>
        <v>95.348837209302332</v>
      </c>
      <c r="Q37" s="100">
        <f t="shared" si="20"/>
        <v>95.816394954109214</v>
      </c>
      <c r="R37" s="97">
        <f t="shared" si="25"/>
        <v>94.506612410986776</v>
      </c>
      <c r="S37" s="97">
        <f t="shared" si="26"/>
        <v>94.86328643482878</v>
      </c>
      <c r="T37" s="99">
        <f t="shared" si="31"/>
        <v>4.6511627906976747</v>
      </c>
      <c r="U37" s="100">
        <f t="shared" si="32"/>
        <v>4.1836050458907836</v>
      </c>
      <c r="V37" s="97">
        <f t="shared" si="33"/>
        <v>5.4933875890132269</v>
      </c>
      <c r="W37" s="97">
        <f t="shared" si="34"/>
        <v>5.1367135651712239</v>
      </c>
      <c r="X37" s="79">
        <f t="shared" si="27"/>
        <v>100</v>
      </c>
      <c r="Y37" s="80">
        <f t="shared" si="28"/>
        <v>100</v>
      </c>
      <c r="Z37" s="77">
        <f t="shared" si="29"/>
        <v>100</v>
      </c>
      <c r="AA37" s="78">
        <f t="shared" si="30"/>
        <v>100</v>
      </c>
      <c r="AC37" s="74" t="s">
        <v>38</v>
      </c>
      <c r="AD37" s="99">
        <v>90.909090909090907</v>
      </c>
      <c r="AE37" s="100">
        <v>91.306214885665938</v>
      </c>
      <c r="AF37" s="97">
        <v>92.64497878359262</v>
      </c>
      <c r="AG37" s="97">
        <v>93.642241379310349</v>
      </c>
      <c r="AH37" s="99">
        <v>9.0909090909090917</v>
      </c>
      <c r="AI37" s="100">
        <v>8.6937851143340588</v>
      </c>
      <c r="AJ37" s="97">
        <v>7.355021216407355</v>
      </c>
      <c r="AK37" s="97">
        <v>6.3577586206896548</v>
      </c>
      <c r="AL37" s="79">
        <v>100</v>
      </c>
      <c r="AM37" s="80">
        <v>100</v>
      </c>
      <c r="AN37" s="77">
        <v>100</v>
      </c>
      <c r="AO37" s="78">
        <v>100</v>
      </c>
    </row>
    <row r="38" spans="1:41">
      <c r="A38" s="74" t="s">
        <v>39</v>
      </c>
      <c r="B38" s="99">
        <f t="shared" si="21"/>
        <v>91.17647058823529</v>
      </c>
      <c r="C38" s="100">
        <f t="shared" si="22"/>
        <v>90.061344678996136</v>
      </c>
      <c r="D38" s="97">
        <f t="shared" si="23"/>
        <v>91.317365269461078</v>
      </c>
      <c r="E38" s="97">
        <f t="shared" si="24"/>
        <v>79.797411367473273</v>
      </c>
      <c r="F38" s="99">
        <f t="shared" si="11"/>
        <v>8.8235294117647065</v>
      </c>
      <c r="G38" s="100">
        <f t="shared" si="12"/>
        <v>9.9386553210038535</v>
      </c>
      <c r="H38" s="97">
        <f t="shared" si="13"/>
        <v>8.682634730538922</v>
      </c>
      <c r="I38" s="97">
        <f t="shared" si="14"/>
        <v>20.20258863252673</v>
      </c>
      <c r="J38" s="79">
        <f t="shared" si="15"/>
        <v>100</v>
      </c>
      <c r="K38" s="80">
        <f t="shared" si="16"/>
        <v>100</v>
      </c>
      <c r="L38" s="77">
        <f t="shared" si="17"/>
        <v>100</v>
      </c>
      <c r="M38" s="78">
        <f t="shared" si="18"/>
        <v>100</v>
      </c>
      <c r="O38" s="74" t="s">
        <v>39</v>
      </c>
      <c r="P38" s="99">
        <f t="shared" si="19"/>
        <v>95.348837209302332</v>
      </c>
      <c r="Q38" s="100">
        <f t="shared" si="20"/>
        <v>96.213024718801506</v>
      </c>
      <c r="R38" s="97">
        <f t="shared" si="25"/>
        <v>96.862289366647289</v>
      </c>
      <c r="S38" s="97">
        <f t="shared" si="26"/>
        <v>97.880999630015808</v>
      </c>
      <c r="T38" s="99">
        <f t="shared" si="31"/>
        <v>4.6511627906976747</v>
      </c>
      <c r="U38" s="100">
        <f t="shared" si="32"/>
        <v>3.7869752811985</v>
      </c>
      <c r="V38" s="97">
        <f t="shared" si="33"/>
        <v>3.1377106333527021</v>
      </c>
      <c r="W38" s="97">
        <f t="shared" si="34"/>
        <v>2.1190003699841915</v>
      </c>
      <c r="X38" s="79">
        <f t="shared" si="27"/>
        <v>100</v>
      </c>
      <c r="Y38" s="80">
        <f t="shared" si="28"/>
        <v>100</v>
      </c>
      <c r="Z38" s="77">
        <f t="shared" si="29"/>
        <v>100</v>
      </c>
      <c r="AA38" s="78">
        <f t="shared" si="30"/>
        <v>100</v>
      </c>
      <c r="AC38" s="74" t="s">
        <v>39</v>
      </c>
      <c r="AD38" s="99">
        <v>91.525423728813564</v>
      </c>
      <c r="AE38" s="100">
        <v>89.433105967833853</v>
      </c>
      <c r="AF38" s="97">
        <v>92.389615602302726</v>
      </c>
      <c r="AG38" s="97">
        <v>94.939472776022725</v>
      </c>
      <c r="AH38" s="99">
        <v>8.4745762711864412</v>
      </c>
      <c r="AI38" s="100">
        <v>10.566894032166163</v>
      </c>
      <c r="AJ38" s="97">
        <v>7.6103843976972669</v>
      </c>
      <c r="AK38" s="97">
        <v>5.0605272239772754</v>
      </c>
      <c r="AL38" s="79">
        <v>100</v>
      </c>
      <c r="AM38" s="80">
        <v>100</v>
      </c>
      <c r="AN38" s="77">
        <v>100</v>
      </c>
      <c r="AO38" s="78">
        <v>100</v>
      </c>
    </row>
    <row r="39" spans="1:41">
      <c r="A39" s="74" t="s">
        <v>40</v>
      </c>
      <c r="B39" s="99">
        <f t="shared" si="21"/>
        <v>84.615384615384613</v>
      </c>
      <c r="C39" s="100">
        <f t="shared" si="22"/>
        <v>85.20883706945753</v>
      </c>
      <c r="D39" s="97">
        <f t="shared" si="23"/>
        <v>82.427536231884062</v>
      </c>
      <c r="E39" s="97">
        <f t="shared" si="24"/>
        <v>75.490196078431367</v>
      </c>
      <c r="F39" s="99">
        <f t="shared" si="11"/>
        <v>15.384615384615385</v>
      </c>
      <c r="G39" s="100">
        <f t="shared" si="12"/>
        <v>14.791162930542479</v>
      </c>
      <c r="H39" s="97">
        <f t="shared" si="13"/>
        <v>17.572463768115941</v>
      </c>
      <c r="I39" s="97">
        <f t="shared" si="14"/>
        <v>24.509803921568629</v>
      </c>
      <c r="J39" s="79">
        <f t="shared" si="15"/>
        <v>100</v>
      </c>
      <c r="K39" s="80">
        <f t="shared" si="16"/>
        <v>100</v>
      </c>
      <c r="L39" s="77">
        <f t="shared" si="17"/>
        <v>99.999999999999986</v>
      </c>
      <c r="M39" s="78">
        <f t="shared" si="18"/>
        <v>100</v>
      </c>
      <c r="O39" s="74" t="s">
        <v>40</v>
      </c>
      <c r="P39" s="99">
        <f t="shared" si="19"/>
        <v>80</v>
      </c>
      <c r="Q39" s="100">
        <f t="shared" si="20"/>
        <v>79.924535907235253</v>
      </c>
      <c r="R39" s="97">
        <f t="shared" si="25"/>
        <v>76.811594202898561</v>
      </c>
      <c r="S39" s="97">
        <f t="shared" si="26"/>
        <v>82.594936708860757</v>
      </c>
      <c r="T39" s="99">
        <f t="shared" si="31"/>
        <v>20</v>
      </c>
      <c r="U39" s="100">
        <f t="shared" si="32"/>
        <v>20.075464092764747</v>
      </c>
      <c r="V39" s="97">
        <f t="shared" si="33"/>
        <v>23.188405797101453</v>
      </c>
      <c r="W39" s="97">
        <f t="shared" si="34"/>
        <v>17.405063291139239</v>
      </c>
      <c r="X39" s="79">
        <f t="shared" si="27"/>
        <v>100</v>
      </c>
      <c r="Y39" s="80">
        <f t="shared" si="28"/>
        <v>100</v>
      </c>
      <c r="Z39" s="77">
        <f t="shared" si="29"/>
        <v>100.00000000000001</v>
      </c>
      <c r="AA39" s="78">
        <f t="shared" si="30"/>
        <v>100</v>
      </c>
      <c r="AC39" s="74" t="s">
        <v>40</v>
      </c>
      <c r="AD39" s="99">
        <v>73.684210526315795</v>
      </c>
      <c r="AE39" s="100">
        <v>70.878946288148953</v>
      </c>
      <c r="AF39" s="97">
        <v>83.060757366910906</v>
      </c>
      <c r="AG39" s="97">
        <v>71.983831946060661</v>
      </c>
      <c r="AH39" s="99">
        <v>26.315789473684209</v>
      </c>
      <c r="AI39" s="100">
        <v>29.121053711851044</v>
      </c>
      <c r="AJ39" s="97">
        <v>16.939242633089091</v>
      </c>
      <c r="AK39" s="97">
        <v>28.016168053939346</v>
      </c>
      <c r="AL39" s="79">
        <v>100</v>
      </c>
      <c r="AM39" s="80">
        <v>100</v>
      </c>
      <c r="AN39" s="77">
        <v>100</v>
      </c>
      <c r="AO39" s="78">
        <v>100</v>
      </c>
    </row>
    <row r="40" spans="1:41">
      <c r="A40" s="74" t="s">
        <v>41</v>
      </c>
      <c r="B40" s="99">
        <f t="shared" si="21"/>
        <v>40</v>
      </c>
      <c r="C40" s="100">
        <f t="shared" si="22"/>
        <v>38.565117588112983</v>
      </c>
      <c r="D40" s="97">
        <f t="shared" si="23"/>
        <v>49.478982422918051</v>
      </c>
      <c r="E40" s="97">
        <f t="shared" si="24"/>
        <v>61.080930345929985</v>
      </c>
      <c r="F40" s="99">
        <f t="shared" si="11"/>
        <v>60</v>
      </c>
      <c r="G40" s="100">
        <f t="shared" si="12"/>
        <v>61.434882411887017</v>
      </c>
      <c r="H40" s="97">
        <f t="shared" si="13"/>
        <v>50.521017577081949</v>
      </c>
      <c r="I40" s="97">
        <f t="shared" si="14"/>
        <v>38.919069654070015</v>
      </c>
      <c r="J40" s="79">
        <f t="shared" si="15"/>
        <v>100</v>
      </c>
      <c r="K40" s="80">
        <f t="shared" si="16"/>
        <v>100</v>
      </c>
      <c r="L40" s="77">
        <f t="shared" si="17"/>
        <v>100</v>
      </c>
      <c r="M40" s="78">
        <f t="shared" si="18"/>
        <v>100</v>
      </c>
      <c r="O40" s="74" t="s">
        <v>41</v>
      </c>
      <c r="P40" s="99">
        <f t="shared" si="19"/>
        <v>70</v>
      </c>
      <c r="Q40" s="100">
        <f t="shared" si="20"/>
        <v>52.802656893167708</v>
      </c>
      <c r="R40" s="97">
        <f t="shared" si="25"/>
        <v>61.572881355932203</v>
      </c>
      <c r="S40" s="97">
        <f t="shared" si="26"/>
        <v>43.148865315896799</v>
      </c>
      <c r="T40" s="99">
        <f t="shared" si="31"/>
        <v>30</v>
      </c>
      <c r="U40" s="100">
        <f t="shared" si="32"/>
        <v>47.197343106832285</v>
      </c>
      <c r="V40" s="97">
        <f t="shared" si="33"/>
        <v>38.427118644067797</v>
      </c>
      <c r="W40" s="97">
        <f t="shared" si="34"/>
        <v>56.851134684103201</v>
      </c>
      <c r="X40" s="79">
        <f t="shared" si="27"/>
        <v>100</v>
      </c>
      <c r="Y40" s="80">
        <f t="shared" si="28"/>
        <v>100</v>
      </c>
      <c r="Z40" s="77">
        <f t="shared" si="29"/>
        <v>100</v>
      </c>
      <c r="AA40" s="78">
        <f t="shared" si="30"/>
        <v>99.999999999999986</v>
      </c>
      <c r="AC40" s="74" t="s">
        <v>41</v>
      </c>
      <c r="AD40" s="99">
        <v>58.333333333333336</v>
      </c>
      <c r="AE40" s="100">
        <v>37.798469553096375</v>
      </c>
      <c r="AF40" s="97">
        <v>36.170212765957451</v>
      </c>
      <c r="AG40" s="97">
        <v>47.244732576985413</v>
      </c>
      <c r="AH40" s="99">
        <v>41.666666666666664</v>
      </c>
      <c r="AI40" s="100">
        <v>62.201530446903625</v>
      </c>
      <c r="AJ40" s="97">
        <v>63.829787234042541</v>
      </c>
      <c r="AK40" s="97">
        <v>52.755267423014587</v>
      </c>
      <c r="AL40" s="79">
        <v>100</v>
      </c>
      <c r="AM40" s="80">
        <v>100</v>
      </c>
      <c r="AN40" s="77">
        <v>100</v>
      </c>
      <c r="AO40" s="78">
        <v>100</v>
      </c>
    </row>
    <row r="41" spans="1:41" ht="15.75" thickBot="1">
      <c r="A41" s="74" t="s">
        <v>42</v>
      </c>
      <c r="B41" s="99" t="str">
        <f t="shared" si="21"/>
        <v/>
      </c>
      <c r="C41" s="100" t="str">
        <f t="shared" si="22"/>
        <v/>
      </c>
      <c r="D41" s="97" t="str">
        <f t="shared" si="23"/>
        <v/>
      </c>
      <c r="E41" s="97" t="str">
        <f t="shared" si="24"/>
        <v/>
      </c>
      <c r="F41" s="99">
        <f t="shared" si="11"/>
        <v>100</v>
      </c>
      <c r="G41" s="100">
        <f t="shared" si="12"/>
        <v>100</v>
      </c>
      <c r="H41" s="97">
        <f t="shared" si="13"/>
        <v>100</v>
      </c>
      <c r="I41" s="97">
        <f t="shared" si="14"/>
        <v>100</v>
      </c>
      <c r="J41" s="79">
        <f t="shared" si="15"/>
        <v>100</v>
      </c>
      <c r="K41" s="80">
        <f t="shared" si="16"/>
        <v>100</v>
      </c>
      <c r="L41" s="77">
        <f t="shared" si="17"/>
        <v>100</v>
      </c>
      <c r="M41" s="78">
        <f t="shared" si="18"/>
        <v>100</v>
      </c>
      <c r="O41" s="74" t="s">
        <v>42</v>
      </c>
      <c r="P41" s="99"/>
      <c r="Q41" s="100"/>
      <c r="R41" s="97"/>
      <c r="S41" s="97"/>
      <c r="T41" s="99">
        <f t="shared" si="31"/>
        <v>100</v>
      </c>
      <c r="U41" s="100">
        <f t="shared" si="32"/>
        <v>100</v>
      </c>
      <c r="V41" s="97">
        <f t="shared" si="33"/>
        <v>100</v>
      </c>
      <c r="W41" s="97">
        <f t="shared" si="34"/>
        <v>100</v>
      </c>
      <c r="X41" s="79">
        <f t="shared" si="27"/>
        <v>100</v>
      </c>
      <c r="Y41" s="80">
        <f t="shared" si="28"/>
        <v>100</v>
      </c>
      <c r="Z41" s="77">
        <f t="shared" si="29"/>
        <v>100</v>
      </c>
      <c r="AA41" s="78">
        <f t="shared" si="30"/>
        <v>100</v>
      </c>
      <c r="AC41" s="74" t="s">
        <v>42</v>
      </c>
      <c r="AD41" s="99">
        <v>4.3478260869565215</v>
      </c>
      <c r="AE41" s="100">
        <v>0.6417170962988481</v>
      </c>
      <c r="AF41" s="97">
        <v>6.0498220640569382</v>
      </c>
      <c r="AG41" s="97">
        <v>13.386396526772794</v>
      </c>
      <c r="AH41" s="99">
        <v>95.652173913043484</v>
      </c>
      <c r="AI41" s="100">
        <v>99.358282903701152</v>
      </c>
      <c r="AJ41" s="97">
        <v>93.95017793594306</v>
      </c>
      <c r="AK41" s="97">
        <v>86.613603473227201</v>
      </c>
      <c r="AL41" s="79">
        <v>100</v>
      </c>
      <c r="AM41" s="80">
        <v>100</v>
      </c>
      <c r="AN41" s="77">
        <v>100</v>
      </c>
      <c r="AO41" s="78">
        <v>100</v>
      </c>
    </row>
    <row r="42" spans="1:41" ht="15.75" thickBot="1">
      <c r="A42" s="81" t="s">
        <v>3</v>
      </c>
      <c r="B42" s="101">
        <f t="shared" si="21"/>
        <v>71.337579617834393</v>
      </c>
      <c r="C42" s="102">
        <f t="shared" si="22"/>
        <v>1.2492782361723618</v>
      </c>
      <c r="D42" s="103">
        <f t="shared" si="23"/>
        <v>35.423539876653074</v>
      </c>
      <c r="E42" s="103">
        <f t="shared" si="24"/>
        <v>43.839783514152003</v>
      </c>
      <c r="F42" s="101">
        <f t="shared" si="11"/>
        <v>28.662420382165607</v>
      </c>
      <c r="G42" s="102">
        <f t="shared" si="12"/>
        <v>98.750721763827642</v>
      </c>
      <c r="H42" s="103">
        <f t="shared" si="13"/>
        <v>64.576460123346919</v>
      </c>
      <c r="I42" s="103">
        <f t="shared" si="14"/>
        <v>56.160216485848004</v>
      </c>
      <c r="J42" s="82">
        <f t="shared" si="15"/>
        <v>100</v>
      </c>
      <c r="K42" s="83">
        <f t="shared" si="16"/>
        <v>100</v>
      </c>
      <c r="L42" s="84">
        <f t="shared" si="17"/>
        <v>100</v>
      </c>
      <c r="M42" s="85">
        <f t="shared" si="18"/>
        <v>100</v>
      </c>
      <c r="O42" s="81" t="s">
        <v>3</v>
      </c>
      <c r="P42" s="101">
        <f t="shared" si="19"/>
        <v>85.990338164251213</v>
      </c>
      <c r="Q42" s="102">
        <f t="shared" si="20"/>
        <v>2.9002335347710324</v>
      </c>
      <c r="R42" s="103">
        <f t="shared" si="25"/>
        <v>74.512195121951308</v>
      </c>
      <c r="S42" s="103">
        <f t="shared" si="26"/>
        <v>74.135827572183814</v>
      </c>
      <c r="T42" s="101">
        <f t="shared" si="31"/>
        <v>14.009661835748792</v>
      </c>
      <c r="U42" s="102">
        <f t="shared" si="32"/>
        <v>97.099766465228967</v>
      </c>
      <c r="V42" s="103">
        <f t="shared" si="33"/>
        <v>25.487804878048788</v>
      </c>
      <c r="W42" s="103">
        <f t="shared" si="34"/>
        <v>25.864172427816182</v>
      </c>
      <c r="X42" s="82">
        <f t="shared" si="27"/>
        <v>100</v>
      </c>
      <c r="Y42" s="83">
        <f t="shared" si="28"/>
        <v>100</v>
      </c>
      <c r="Z42" s="84">
        <f t="shared" si="29"/>
        <v>99.999999999999986</v>
      </c>
      <c r="AA42" s="85">
        <f t="shared" si="30"/>
        <v>100</v>
      </c>
      <c r="AC42" s="81" t="s">
        <v>3</v>
      </c>
      <c r="AD42" s="101">
        <v>85.672514619883046</v>
      </c>
      <c r="AE42" s="102">
        <v>6.8432893219328044</v>
      </c>
      <c r="AF42" s="103">
        <v>63.169463503850828</v>
      </c>
      <c r="AG42" s="103">
        <v>75.11669770410947</v>
      </c>
      <c r="AH42" s="101">
        <v>14.327485380116959</v>
      </c>
      <c r="AI42" s="102">
        <v>93.156710678067213</v>
      </c>
      <c r="AJ42" s="103">
        <v>36.8305364961492</v>
      </c>
      <c r="AK42" s="103">
        <v>24.883302295890537</v>
      </c>
      <c r="AL42" s="82">
        <v>100</v>
      </c>
      <c r="AM42" s="83">
        <v>100</v>
      </c>
      <c r="AN42" s="84">
        <v>100</v>
      </c>
      <c r="AO42" s="85">
        <v>100</v>
      </c>
    </row>
    <row r="43" spans="1:41" ht="15.75" thickBot="1">
      <c r="A43" s="250" t="s">
        <v>47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2"/>
      <c r="O43" s="323" t="s">
        <v>74</v>
      </c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5"/>
      <c r="AC43" s="323" t="s">
        <v>74</v>
      </c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5"/>
    </row>
    <row r="44" spans="1:41">
      <c r="A44" s="74" t="s">
        <v>33</v>
      </c>
      <c r="B44" s="95" t="str">
        <f>IF(B7=0,"",B7*100/$J$17)</f>
        <v/>
      </c>
      <c r="C44" s="96" t="str">
        <f>IF(C7=0,"",C7*100/$K$17)</f>
        <v/>
      </c>
      <c r="D44" s="97" t="str">
        <f>IF(D7=0,"",D7*100/$L$17)</f>
        <v/>
      </c>
      <c r="E44" s="97" t="str">
        <f>IF(E7=0,"",E7*100/$M$17)</f>
        <v/>
      </c>
      <c r="F44" s="95" t="str">
        <f t="shared" ref="F44:F54" si="35">IF(F7=0,"",F7*100/$J$17)</f>
        <v/>
      </c>
      <c r="G44" s="96" t="str">
        <f t="shared" ref="G44:G54" si="36">IF(G7=0,"",G7*100/$K$17)</f>
        <v/>
      </c>
      <c r="H44" s="97" t="str">
        <f t="shared" ref="H44:H54" si="37">IF(H7=0,"",H7*100/$L$17)</f>
        <v/>
      </c>
      <c r="I44" s="97" t="str">
        <f t="shared" ref="I44:I54" si="38">IF(I7=0,"",I7*100/$M$17)</f>
        <v/>
      </c>
      <c r="J44" s="95" t="str">
        <f t="shared" ref="J44:J54" si="39">IF(J7=0,"",J7*100/$J$17)</f>
        <v/>
      </c>
      <c r="K44" s="96" t="str">
        <f t="shared" ref="K44:K54" si="40">IF(K7=0,"",K7*100/$K$17)</f>
        <v/>
      </c>
      <c r="L44" s="97" t="str">
        <f t="shared" ref="L44:L54" si="41">IF(L7=0,"",L7*100/$L$17)</f>
        <v/>
      </c>
      <c r="M44" s="98" t="str">
        <f t="shared" ref="M44:M54" si="42">IF(M7=0,"",M7*100/$M$17)</f>
        <v/>
      </c>
      <c r="O44" s="74" t="s">
        <v>33</v>
      </c>
      <c r="P44" s="95">
        <f t="shared" ref="P44:P54" si="43">P7*100/$X$17</f>
        <v>0.96618357487922701</v>
      </c>
      <c r="Q44" s="96">
        <f t="shared" ref="Q44:Q54" si="44">Q7*100/$Y$17</f>
        <v>4.044540702359007E-4</v>
      </c>
      <c r="R44" s="97">
        <f t="shared" ref="R44:R54" si="45">R7*100/$Z$17</f>
        <v>0</v>
      </c>
      <c r="S44" s="97">
        <f>S7*100/$AA$17</f>
        <v>8.8111698522434598E-2</v>
      </c>
      <c r="T44" s="95"/>
      <c r="U44" s="96"/>
      <c r="V44" s="97"/>
      <c r="W44" s="97"/>
      <c r="X44" s="95">
        <f t="shared" ref="X44:X54" si="46">X7*100/$X$17</f>
        <v>0.96618357487922701</v>
      </c>
      <c r="Y44" s="96">
        <f t="shared" ref="Y44:Y54" si="47">Y7*100/$Y$17</f>
        <v>4.044540702359007E-4</v>
      </c>
      <c r="Z44" s="97">
        <f t="shared" ref="Z44:Z54" si="48">Z7*100/$Z$17</f>
        <v>0</v>
      </c>
      <c r="AA44" s="98">
        <f>AA7*100/$AA$17</f>
        <v>8.8111698522434598E-2</v>
      </c>
      <c r="AC44" s="74" t="s">
        <v>33</v>
      </c>
      <c r="AD44" s="95">
        <v>0.58479532163742687</v>
      </c>
      <c r="AE44" s="96">
        <v>6.6316572268909082E-4</v>
      </c>
      <c r="AF44" s="97">
        <v>6.1456255183182595E-2</v>
      </c>
      <c r="AG44" s="97">
        <v>6.987328017473099E-2</v>
      </c>
      <c r="AH44" s="95">
        <v>0</v>
      </c>
      <c r="AI44" s="96">
        <v>0</v>
      </c>
      <c r="AJ44" s="97">
        <v>0</v>
      </c>
      <c r="AK44" s="97">
        <v>0</v>
      </c>
      <c r="AL44" s="95">
        <v>0.58479532163742687</v>
      </c>
      <c r="AM44" s="96">
        <v>6.6316572268909082E-4</v>
      </c>
      <c r="AN44" s="97">
        <v>6.1456255183182595E-2</v>
      </c>
      <c r="AO44" s="98">
        <v>6.987328017473099E-2</v>
      </c>
    </row>
    <row r="45" spans="1:41">
      <c r="A45" s="74" t="s">
        <v>34</v>
      </c>
      <c r="B45" s="99" t="str">
        <f t="shared" ref="B45:B54" si="49">IF(B8=0,"",B8*100/$J$17)</f>
        <v/>
      </c>
      <c r="C45" s="100" t="str">
        <f t="shared" ref="C45:C54" si="50">IF(C8=0,"",C8*100/$K$17)</f>
        <v/>
      </c>
      <c r="D45" s="97" t="str">
        <f t="shared" ref="D45:D54" si="51">IF(D8=0,"",D8*100/$L$17)</f>
        <v/>
      </c>
      <c r="E45" s="97" t="str">
        <f t="shared" ref="E45:E54" si="52">IF(E8=0,"",E8*100/$M$17)</f>
        <v/>
      </c>
      <c r="F45" s="99" t="str">
        <f t="shared" si="35"/>
        <v/>
      </c>
      <c r="G45" s="100" t="str">
        <f t="shared" si="36"/>
        <v/>
      </c>
      <c r="H45" s="97" t="str">
        <f t="shared" si="37"/>
        <v/>
      </c>
      <c r="I45" s="97" t="str">
        <f t="shared" si="38"/>
        <v/>
      </c>
      <c r="J45" s="99" t="str">
        <f t="shared" si="39"/>
        <v/>
      </c>
      <c r="K45" s="100" t="str">
        <f t="shared" si="40"/>
        <v/>
      </c>
      <c r="L45" s="97" t="str">
        <f t="shared" si="41"/>
        <v/>
      </c>
      <c r="M45" s="98" t="str">
        <f t="shared" si="42"/>
        <v/>
      </c>
      <c r="O45" s="74" t="s">
        <v>34</v>
      </c>
      <c r="P45" s="99">
        <f t="shared" si="43"/>
        <v>0.96618357487922701</v>
      </c>
      <c r="Q45" s="100">
        <f t="shared" si="44"/>
        <v>1.2315808625201299E-3</v>
      </c>
      <c r="R45" s="97">
        <f t="shared" si="45"/>
        <v>0.48780487804878064</v>
      </c>
      <c r="S45" s="97">
        <f t="shared" ref="S45:S54" si="53">S8*100/$AA$17</f>
        <v>0.27111291853056796</v>
      </c>
      <c r="T45" s="99"/>
      <c r="U45" s="100"/>
      <c r="V45" s="97"/>
      <c r="W45" s="97"/>
      <c r="X45" s="99">
        <f t="shared" si="46"/>
        <v>0.96618357487922701</v>
      </c>
      <c r="Y45" s="100">
        <f t="shared" si="47"/>
        <v>1.2315808625201299E-3</v>
      </c>
      <c r="Z45" s="97">
        <f t="shared" si="48"/>
        <v>0.48780487804878064</v>
      </c>
      <c r="AA45" s="98">
        <f t="shared" ref="AA45:AA54" si="54">AA8*100/$AA$17</f>
        <v>0.27111291853056796</v>
      </c>
      <c r="AC45" s="74" t="s">
        <v>34</v>
      </c>
      <c r="AD45" s="99">
        <v>1.7543859649122806</v>
      </c>
      <c r="AE45" s="100">
        <v>4.6182716265051856E-3</v>
      </c>
      <c r="AF45" s="97">
        <v>0.50691272271671306</v>
      </c>
      <c r="AG45" s="97">
        <v>0.47155033111321154</v>
      </c>
      <c r="AH45" s="99">
        <v>0</v>
      </c>
      <c r="AI45" s="100">
        <v>0</v>
      </c>
      <c r="AJ45" s="97">
        <v>0</v>
      </c>
      <c r="AK45" s="97">
        <v>0</v>
      </c>
      <c r="AL45" s="99">
        <v>1.7543859649122806</v>
      </c>
      <c r="AM45" s="100">
        <v>4.6182716265051856E-3</v>
      </c>
      <c r="AN45" s="97">
        <v>0.50691272271671306</v>
      </c>
      <c r="AO45" s="98">
        <v>0.47155033111321154</v>
      </c>
    </row>
    <row r="46" spans="1:41">
      <c r="A46" s="74" t="s">
        <v>35</v>
      </c>
      <c r="B46" s="99">
        <f t="shared" si="49"/>
        <v>5.0955414012738851</v>
      </c>
      <c r="C46" s="100">
        <f t="shared" si="50"/>
        <v>4.1576109995907244E-3</v>
      </c>
      <c r="D46" s="97">
        <f t="shared" si="51"/>
        <v>2.4823334836866633</v>
      </c>
      <c r="E46" s="97">
        <f t="shared" si="52"/>
        <v>2.1580499922372303</v>
      </c>
      <c r="F46" s="99">
        <f t="shared" si="35"/>
        <v>0.63694267515923564</v>
      </c>
      <c r="G46" s="100">
        <f t="shared" si="36"/>
        <v>6.0473499269570884E-4</v>
      </c>
      <c r="H46" s="97">
        <f t="shared" si="37"/>
        <v>2.0297699594046006E-2</v>
      </c>
      <c r="I46" s="97">
        <f t="shared" si="38"/>
        <v>8.7331159757801577E-2</v>
      </c>
      <c r="J46" s="99">
        <f t="shared" si="39"/>
        <v>5.7324840764331206</v>
      </c>
      <c r="K46" s="100">
        <f t="shared" si="40"/>
        <v>4.762345992286433E-3</v>
      </c>
      <c r="L46" s="97">
        <f t="shared" si="41"/>
        <v>2.5026311832807093</v>
      </c>
      <c r="M46" s="98">
        <f t="shared" si="42"/>
        <v>2.2453811519950317</v>
      </c>
      <c r="O46" s="74" t="s">
        <v>35</v>
      </c>
      <c r="P46" s="99">
        <f t="shared" si="43"/>
        <v>3.3816425120772946</v>
      </c>
      <c r="Q46" s="100">
        <f t="shared" si="44"/>
        <v>7.7467300394033819E-3</v>
      </c>
      <c r="R46" s="97">
        <f t="shared" si="45"/>
        <v>8.215380514460886</v>
      </c>
      <c r="S46" s="97">
        <f t="shared" si="53"/>
        <v>2.3970530173904865</v>
      </c>
      <c r="T46" s="99"/>
      <c r="U46" s="100"/>
      <c r="V46" s="97"/>
      <c r="W46" s="97"/>
      <c r="X46" s="99">
        <f t="shared" si="46"/>
        <v>3.3816425120772946</v>
      </c>
      <c r="Y46" s="100">
        <f t="shared" si="47"/>
        <v>7.7467300394033819E-3</v>
      </c>
      <c r="Z46" s="97">
        <f t="shared" si="48"/>
        <v>8.215380514460886</v>
      </c>
      <c r="AA46" s="98">
        <f t="shared" si="54"/>
        <v>2.3970530173904865</v>
      </c>
      <c r="AC46" s="74" t="s">
        <v>35</v>
      </c>
      <c r="AD46" s="99">
        <v>4.9707602339181287</v>
      </c>
      <c r="AE46" s="100">
        <v>2.3299882256867459E-2</v>
      </c>
      <c r="AF46" s="97">
        <v>1.5412174421478946</v>
      </c>
      <c r="AG46" s="97">
        <v>1.3017094495898969</v>
      </c>
      <c r="AH46" s="99">
        <v>0</v>
      </c>
      <c r="AI46" s="100">
        <v>0</v>
      </c>
      <c r="AJ46" s="97">
        <v>0</v>
      </c>
      <c r="AK46" s="97">
        <v>0</v>
      </c>
      <c r="AL46" s="99">
        <v>4.9707602339181287</v>
      </c>
      <c r="AM46" s="100">
        <v>2.3299882256867459E-2</v>
      </c>
      <c r="AN46" s="97">
        <v>1.5412174421478946</v>
      </c>
      <c r="AO46" s="98">
        <v>1.3017094495898969</v>
      </c>
    </row>
    <row r="47" spans="1:41">
      <c r="A47" s="74" t="s">
        <v>36</v>
      </c>
      <c r="B47" s="99">
        <f t="shared" si="49"/>
        <v>7.6433121019108281</v>
      </c>
      <c r="C47" s="100">
        <f t="shared" si="50"/>
        <v>1.5572505309991796E-2</v>
      </c>
      <c r="D47" s="97">
        <f t="shared" si="51"/>
        <v>3.5513456623064199</v>
      </c>
      <c r="E47" s="97">
        <f t="shared" si="52"/>
        <v>4.277286135693215</v>
      </c>
      <c r="F47" s="99">
        <f t="shared" si="35"/>
        <v>1.2738853503184713</v>
      </c>
      <c r="G47" s="100">
        <f t="shared" si="36"/>
        <v>3.0778925835133319E-3</v>
      </c>
      <c r="H47" s="97">
        <f t="shared" si="37"/>
        <v>0.69012178619756426</v>
      </c>
      <c r="I47" s="97">
        <f t="shared" si="38"/>
        <v>0.83837913367489525</v>
      </c>
      <c r="J47" s="99">
        <f t="shared" si="39"/>
        <v>8.9171974522292992</v>
      </c>
      <c r="K47" s="100">
        <f t="shared" si="40"/>
        <v>1.865039789350513E-2</v>
      </c>
      <c r="L47" s="97">
        <f t="shared" si="41"/>
        <v>4.2414674485039834</v>
      </c>
      <c r="M47" s="98">
        <f t="shared" si="42"/>
        <v>5.1156652693681099</v>
      </c>
      <c r="O47" s="74" t="s">
        <v>36</v>
      </c>
      <c r="P47" s="99">
        <f t="shared" si="43"/>
        <v>14.97584541062802</v>
      </c>
      <c r="Q47" s="100">
        <f t="shared" si="44"/>
        <v>7.9870410256925123E-2</v>
      </c>
      <c r="R47" s="97">
        <f t="shared" si="45"/>
        <v>11.388955528899549</v>
      </c>
      <c r="S47" s="97">
        <f t="shared" si="53"/>
        <v>6.8689840648320342</v>
      </c>
      <c r="T47" s="99">
        <f t="shared" ref="T47:T54" si="55">T10*100/$X$17</f>
        <v>1.4492753623188406</v>
      </c>
      <c r="U47" s="100">
        <f t="shared" ref="U47:U54" si="56">U10*100/$Y$17</f>
        <v>8.4388795195166309E-3</v>
      </c>
      <c r="V47" s="97">
        <f t="shared" ref="V47:V54" si="57">V10*100/$Z$17</f>
        <v>0.24390243902439154</v>
      </c>
      <c r="W47" s="97">
        <f t="shared" ref="W47:W54" si="58">W10*100/$AA$17</f>
        <v>0.54222583706113459</v>
      </c>
      <c r="X47" s="99">
        <f t="shared" si="46"/>
        <v>16.425120772946858</v>
      </c>
      <c r="Y47" s="100">
        <f t="shared" si="47"/>
        <v>8.8309289776441757E-2</v>
      </c>
      <c r="Z47" s="97">
        <f t="shared" si="48"/>
        <v>11.632857967923938</v>
      </c>
      <c r="AA47" s="98">
        <f t="shared" si="54"/>
        <v>7.4112099018931668</v>
      </c>
      <c r="AC47" s="74" t="s">
        <v>36</v>
      </c>
      <c r="AD47" s="99">
        <v>15.789473684210526</v>
      </c>
      <c r="AE47" s="100">
        <v>0.1673288559139948</v>
      </c>
      <c r="AF47" s="97">
        <v>6.2289158869580943</v>
      </c>
      <c r="AG47" s="97">
        <v>6.9387824348298075</v>
      </c>
      <c r="AH47" s="99">
        <v>0</v>
      </c>
      <c r="AI47" s="100">
        <v>0</v>
      </c>
      <c r="AJ47" s="97">
        <v>0</v>
      </c>
      <c r="AK47" s="97">
        <v>0</v>
      </c>
      <c r="AL47" s="99">
        <v>15.789473684210526</v>
      </c>
      <c r="AM47" s="100">
        <v>0.1673288559139948</v>
      </c>
      <c r="AN47" s="97">
        <v>6.2289158869580943</v>
      </c>
      <c r="AO47" s="98">
        <v>6.9387824348298075</v>
      </c>
    </row>
    <row r="48" spans="1:41">
      <c r="A48" s="74" t="s">
        <v>37</v>
      </c>
      <c r="B48" s="99">
        <f t="shared" si="49"/>
        <v>12.738853503184714</v>
      </c>
      <c r="C48" s="100">
        <f t="shared" si="50"/>
        <v>6.8025041975317807E-2</v>
      </c>
      <c r="D48" s="97">
        <f t="shared" si="51"/>
        <v>5.6502210648004549</v>
      </c>
      <c r="E48" s="97">
        <f t="shared" si="52"/>
        <v>7.3170980625732831</v>
      </c>
      <c r="F48" s="99">
        <f t="shared" si="35"/>
        <v>1.2738853503184713</v>
      </c>
      <c r="G48" s="100">
        <f t="shared" si="36"/>
        <v>7.2735022569745938E-3</v>
      </c>
      <c r="H48" s="97">
        <f t="shared" si="37"/>
        <v>1.8944519621109606</v>
      </c>
      <c r="I48" s="97">
        <f t="shared" si="38"/>
        <v>1.3390777829529577</v>
      </c>
      <c r="J48" s="99">
        <f t="shared" si="39"/>
        <v>14.012738853503185</v>
      </c>
      <c r="K48" s="100">
        <f t="shared" si="40"/>
        <v>7.5298544232292403E-2</v>
      </c>
      <c r="L48" s="97">
        <f t="shared" si="41"/>
        <v>7.5446730269114166</v>
      </c>
      <c r="M48" s="98">
        <f t="shared" si="42"/>
        <v>8.6561758455262403</v>
      </c>
      <c r="O48" s="74" t="s">
        <v>37</v>
      </c>
      <c r="P48" s="99">
        <f t="shared" si="43"/>
        <v>16.908212560386474</v>
      </c>
      <c r="Q48" s="100">
        <f t="shared" si="44"/>
        <v>0.18130154413558699</v>
      </c>
      <c r="R48" s="97">
        <f t="shared" si="45"/>
        <v>10.463414634146345</v>
      </c>
      <c r="S48" s="97">
        <f t="shared" si="53"/>
        <v>11.373186932357326</v>
      </c>
      <c r="T48" s="99">
        <f t="shared" si="55"/>
        <v>0.96618357487922701</v>
      </c>
      <c r="U48" s="100">
        <f t="shared" si="56"/>
        <v>1.27967810330494E-2</v>
      </c>
      <c r="V48" s="97">
        <f t="shared" si="57"/>
        <v>0.36585365853658552</v>
      </c>
      <c r="W48" s="97">
        <f t="shared" si="58"/>
        <v>0.40666937779585199</v>
      </c>
      <c r="X48" s="99">
        <f t="shared" si="46"/>
        <v>17.874396135265702</v>
      </c>
      <c r="Y48" s="100">
        <f t="shared" si="47"/>
        <v>0.1940983251686364</v>
      </c>
      <c r="Z48" s="97">
        <f t="shared" si="48"/>
        <v>10.829268292682929</v>
      </c>
      <c r="AA48" s="98">
        <f t="shared" si="54"/>
        <v>11.779856310153178</v>
      </c>
      <c r="AC48" s="74" t="s">
        <v>37</v>
      </c>
      <c r="AD48" s="99">
        <v>20.760233918128655</v>
      </c>
      <c r="AE48" s="100">
        <v>0.52815315705010324</v>
      </c>
      <c r="AF48" s="97">
        <v>11.085388618648082</v>
      </c>
      <c r="AG48" s="97">
        <v>14.625495041396775</v>
      </c>
      <c r="AH48" s="99">
        <v>0.29239766081871343</v>
      </c>
      <c r="AI48" s="100">
        <v>5.6152091903927037E-3</v>
      </c>
      <c r="AJ48" s="97">
        <v>0.27649784875457073</v>
      </c>
      <c r="AK48" s="97">
        <v>0.41915584987841026</v>
      </c>
      <c r="AL48" s="99">
        <v>21.05263157894737</v>
      </c>
      <c r="AM48" s="100">
        <v>0.53376836624049595</v>
      </c>
      <c r="AN48" s="97">
        <v>11.361886467402652</v>
      </c>
      <c r="AO48" s="98">
        <v>15.044650891275184</v>
      </c>
    </row>
    <row r="49" spans="1:41">
      <c r="A49" s="74" t="s">
        <v>38</v>
      </c>
      <c r="B49" s="99">
        <f t="shared" si="49"/>
        <v>16.560509554140129</v>
      </c>
      <c r="C49" s="100">
        <f t="shared" si="50"/>
        <v>0.14943488237895891</v>
      </c>
      <c r="D49" s="97">
        <f t="shared" si="51"/>
        <v>3.998646820027064</v>
      </c>
      <c r="E49" s="97">
        <f t="shared" si="52"/>
        <v>5.9443409408476944</v>
      </c>
      <c r="F49" s="99">
        <f t="shared" si="35"/>
        <v>0.63694267515923564</v>
      </c>
      <c r="G49" s="100">
        <f t="shared" si="36"/>
        <v>5.1590150756178751E-3</v>
      </c>
      <c r="H49" s="97">
        <f t="shared" si="37"/>
        <v>0.14884979702300405</v>
      </c>
      <c r="I49" s="97">
        <f t="shared" si="38"/>
        <v>0.22123893805309736</v>
      </c>
      <c r="J49" s="99">
        <f t="shared" si="39"/>
        <v>17.197452229299362</v>
      </c>
      <c r="K49" s="100">
        <f t="shared" si="40"/>
        <v>0.1545938974545768</v>
      </c>
      <c r="L49" s="97">
        <f t="shared" si="41"/>
        <v>4.1474966170500682</v>
      </c>
      <c r="M49" s="98">
        <f t="shared" si="42"/>
        <v>6.1655798789007914</v>
      </c>
      <c r="O49" s="74" t="s">
        <v>38</v>
      </c>
      <c r="P49" s="99">
        <f t="shared" si="43"/>
        <v>19.806763285024154</v>
      </c>
      <c r="Q49" s="100">
        <f t="shared" si="44"/>
        <v>0.44429704717289309</v>
      </c>
      <c r="R49" s="97">
        <f t="shared" si="45"/>
        <v>12.588075880758808</v>
      </c>
      <c r="S49" s="97">
        <f t="shared" si="53"/>
        <v>21.529378097088546</v>
      </c>
      <c r="T49" s="99">
        <f t="shared" si="55"/>
        <v>0.96618357487922701</v>
      </c>
      <c r="U49" s="100">
        <f t="shared" si="56"/>
        <v>1.9399220449873286E-2</v>
      </c>
      <c r="V49" s="97">
        <f t="shared" si="57"/>
        <v>0.73170731707317105</v>
      </c>
      <c r="W49" s="97">
        <f t="shared" si="58"/>
        <v>1.1657855496814422</v>
      </c>
      <c r="X49" s="99">
        <f t="shared" si="46"/>
        <v>20.772946859903382</v>
      </c>
      <c r="Y49" s="100">
        <f t="shared" si="47"/>
        <v>0.46369626762276639</v>
      </c>
      <c r="Z49" s="97">
        <f t="shared" si="48"/>
        <v>13.319783197831979</v>
      </c>
      <c r="AA49" s="98">
        <f t="shared" si="54"/>
        <v>22.695163646769991</v>
      </c>
      <c r="AC49" s="74" t="s">
        <v>38</v>
      </c>
      <c r="AD49" s="99">
        <v>17.543859649122808</v>
      </c>
      <c r="AE49" s="100">
        <v>0.84991901478821108</v>
      </c>
      <c r="AF49" s="97">
        <v>15.092174244520317</v>
      </c>
      <c r="AG49" s="97">
        <v>18.212321677216924</v>
      </c>
      <c r="AH49" s="99">
        <v>1.7543859649122806</v>
      </c>
      <c r="AI49" s="100">
        <v>8.0925633467642644E-2</v>
      </c>
      <c r="AJ49" s="97">
        <v>1.1981573446031399</v>
      </c>
      <c r="AK49" s="97">
        <v>1.2365097571413102</v>
      </c>
      <c r="AL49" s="99">
        <v>19.298245614035089</v>
      </c>
      <c r="AM49" s="100">
        <v>0.93084464825585367</v>
      </c>
      <c r="AN49" s="97">
        <v>16.290331589123461</v>
      </c>
      <c r="AO49" s="98">
        <v>19.448831434358237</v>
      </c>
    </row>
    <row r="50" spans="1:41">
      <c r="A50" s="74" t="s">
        <v>39</v>
      </c>
      <c r="B50" s="99">
        <f t="shared" si="49"/>
        <v>19.745222929936304</v>
      </c>
      <c r="C50" s="100">
        <f t="shared" si="50"/>
        <v>0.41360328502153448</v>
      </c>
      <c r="D50" s="97">
        <f t="shared" si="51"/>
        <v>12.381596752368065</v>
      </c>
      <c r="E50" s="97">
        <f t="shared" si="52"/>
        <v>16.511411271541686</v>
      </c>
      <c r="F50" s="99">
        <f t="shared" si="35"/>
        <v>1.910828025477707</v>
      </c>
      <c r="G50" s="100">
        <f t="shared" si="36"/>
        <v>4.5642894896978189E-2</v>
      </c>
      <c r="H50" s="97">
        <f t="shared" si="37"/>
        <v>1.1772665764546684</v>
      </c>
      <c r="I50" s="97">
        <f t="shared" si="38"/>
        <v>4.1802515137401022</v>
      </c>
      <c r="J50" s="99">
        <f t="shared" si="39"/>
        <v>21.656050955414013</v>
      </c>
      <c r="K50" s="100">
        <f t="shared" si="40"/>
        <v>0.45924617991851269</v>
      </c>
      <c r="L50" s="97">
        <f t="shared" si="41"/>
        <v>13.558863328822733</v>
      </c>
      <c r="M50" s="98">
        <f t="shared" si="42"/>
        <v>20.691662785281789</v>
      </c>
      <c r="O50" s="74" t="s">
        <v>39</v>
      </c>
      <c r="P50" s="99">
        <f t="shared" si="43"/>
        <v>19.806763285024154</v>
      </c>
      <c r="Q50" s="100">
        <f t="shared" si="44"/>
        <v>0.89981637900331246</v>
      </c>
      <c r="R50" s="97">
        <f t="shared" si="45"/>
        <v>22.588075880758812</v>
      </c>
      <c r="S50" s="97">
        <f t="shared" si="53"/>
        <v>21.915714005994609</v>
      </c>
      <c r="T50" s="99">
        <f t="shared" si="55"/>
        <v>0.96618357487922701</v>
      </c>
      <c r="U50" s="100">
        <f t="shared" si="56"/>
        <v>3.5417059123359948E-2</v>
      </c>
      <c r="V50" s="97">
        <f t="shared" si="57"/>
        <v>0.73170731707317094</v>
      </c>
      <c r="W50" s="97">
        <f t="shared" si="58"/>
        <v>0.47444760742849396</v>
      </c>
      <c r="X50" s="99">
        <f t="shared" si="46"/>
        <v>20.772946859903382</v>
      </c>
      <c r="Y50" s="100">
        <f t="shared" si="47"/>
        <v>0.93523343812667237</v>
      </c>
      <c r="Z50" s="97">
        <f t="shared" si="48"/>
        <v>23.319783197831985</v>
      </c>
      <c r="AA50" s="98">
        <f t="shared" si="54"/>
        <v>22.3901616134231</v>
      </c>
      <c r="AC50" s="74" t="s">
        <v>39</v>
      </c>
      <c r="AD50" s="99">
        <v>15.789473684210526</v>
      </c>
      <c r="AE50" s="100">
        <v>1.6630625969929831</v>
      </c>
      <c r="AF50" s="97">
        <v>15.105003744702531</v>
      </c>
      <c r="AG50" s="97">
        <v>17.98819904428694</v>
      </c>
      <c r="AH50" s="99">
        <v>1.4619883040935673</v>
      </c>
      <c r="AI50" s="100">
        <v>0.19649777385126815</v>
      </c>
      <c r="AJ50" s="97">
        <v>1.2442403193955685</v>
      </c>
      <c r="AK50" s="97">
        <v>0.95881900659686348</v>
      </c>
      <c r="AL50" s="99">
        <v>17.251461988304094</v>
      </c>
      <c r="AM50" s="100">
        <v>1.859560370844251</v>
      </c>
      <c r="AN50" s="97">
        <v>16.349244064098102</v>
      </c>
      <c r="AO50" s="98">
        <v>18.947018050883806</v>
      </c>
    </row>
    <row r="51" spans="1:41">
      <c r="A51" s="74" t="s">
        <v>40</v>
      </c>
      <c r="B51" s="99">
        <f t="shared" si="49"/>
        <v>7.0063694267515926</v>
      </c>
      <c r="C51" s="100">
        <f t="shared" si="50"/>
        <v>0.30366871922868932</v>
      </c>
      <c r="D51" s="97">
        <f t="shared" si="51"/>
        <v>6.1569688768606223</v>
      </c>
      <c r="E51" s="97">
        <f t="shared" si="52"/>
        <v>5.3795994410805772</v>
      </c>
      <c r="F51" s="99">
        <f t="shared" si="35"/>
        <v>1.2738853503184713</v>
      </c>
      <c r="G51" s="100">
        <f t="shared" si="36"/>
        <v>5.2713000875242402E-2</v>
      </c>
      <c r="H51" s="97">
        <f t="shared" si="37"/>
        <v>1.3125845737483084</v>
      </c>
      <c r="I51" s="97">
        <f t="shared" si="38"/>
        <v>1.7466231951560316</v>
      </c>
      <c r="J51" s="99">
        <f t="shared" si="39"/>
        <v>8.2802547770700645</v>
      </c>
      <c r="K51" s="100">
        <f t="shared" si="40"/>
        <v>0.35638172010393171</v>
      </c>
      <c r="L51" s="97">
        <f t="shared" si="41"/>
        <v>7.4695534506089301</v>
      </c>
      <c r="M51" s="98">
        <f t="shared" si="42"/>
        <v>7.1262226362366095</v>
      </c>
      <c r="O51" s="74" t="s">
        <v>40</v>
      </c>
      <c r="P51" s="99">
        <f t="shared" si="43"/>
        <v>5.7971014492753623</v>
      </c>
      <c r="Q51" s="100">
        <f t="shared" si="44"/>
        <v>0.5787778295577467</v>
      </c>
      <c r="R51" s="97">
        <f t="shared" si="45"/>
        <v>6.4634146341463437</v>
      </c>
      <c r="S51" s="97">
        <f t="shared" si="53"/>
        <v>7.0760471736478241</v>
      </c>
      <c r="T51" s="99">
        <f t="shared" si="55"/>
        <v>1.4492753623188406</v>
      </c>
      <c r="U51" s="100">
        <f t="shared" si="56"/>
        <v>0.14537755400245014</v>
      </c>
      <c r="V51" s="97">
        <f t="shared" si="57"/>
        <v>1.9512195121951226</v>
      </c>
      <c r="W51" s="97">
        <f t="shared" si="58"/>
        <v>1.4911210519181239</v>
      </c>
      <c r="X51" s="99">
        <f t="shared" si="46"/>
        <v>7.2463768115942031</v>
      </c>
      <c r="Y51" s="100">
        <f t="shared" si="47"/>
        <v>0.72415538356019682</v>
      </c>
      <c r="Z51" s="97">
        <f t="shared" si="48"/>
        <v>8.4146341463414664</v>
      </c>
      <c r="AA51" s="98">
        <f t="shared" si="54"/>
        <v>8.5671682255659487</v>
      </c>
      <c r="AC51" s="74" t="s">
        <v>40</v>
      </c>
      <c r="AD51" s="99">
        <v>4.0935672514619883</v>
      </c>
      <c r="AE51" s="100">
        <v>0.89460751437039554</v>
      </c>
      <c r="AF51" s="97">
        <v>7.2811100172036962</v>
      </c>
      <c r="AG51" s="97">
        <v>7.4609741278357022</v>
      </c>
      <c r="AH51" s="99">
        <v>1.4619883040935673</v>
      </c>
      <c r="AI51" s="100">
        <v>0.36755503349464658</v>
      </c>
      <c r="AJ51" s="97">
        <v>1.4848948303565881</v>
      </c>
      <c r="AK51" s="97">
        <v>2.9038174178914034</v>
      </c>
      <c r="AL51" s="99">
        <v>5.5555555555555554</v>
      </c>
      <c r="AM51" s="100">
        <v>1.2621625478650422</v>
      </c>
      <c r="AN51" s="97">
        <v>8.7660048475602839</v>
      </c>
      <c r="AO51" s="98">
        <v>10.364791545727106</v>
      </c>
    </row>
    <row r="52" spans="1:41">
      <c r="A52" s="74" t="s">
        <v>41</v>
      </c>
      <c r="B52" s="99">
        <f t="shared" si="49"/>
        <v>2.5477707006369426</v>
      </c>
      <c r="C52" s="100">
        <f t="shared" si="50"/>
        <v>0.29481619125827885</v>
      </c>
      <c r="D52" s="97">
        <f t="shared" si="51"/>
        <v>1.2024272166037835</v>
      </c>
      <c r="E52" s="97">
        <f t="shared" si="52"/>
        <v>2.2519976701783153</v>
      </c>
      <c r="F52" s="99">
        <f t="shared" si="35"/>
        <v>3.8216560509554141</v>
      </c>
      <c r="G52" s="100">
        <f t="shared" si="36"/>
        <v>0.46964716240500864</v>
      </c>
      <c r="H52" s="97">
        <f t="shared" si="37"/>
        <v>1.22775052295869</v>
      </c>
      <c r="I52" s="97">
        <f t="shared" si="38"/>
        <v>1.4349102688858002</v>
      </c>
      <c r="J52" s="99">
        <f t="shared" si="39"/>
        <v>6.369426751592357</v>
      </c>
      <c r="K52" s="100">
        <f t="shared" si="40"/>
        <v>0.76446335366328744</v>
      </c>
      <c r="L52" s="97">
        <f t="shared" si="41"/>
        <v>2.4301777395624735</v>
      </c>
      <c r="M52" s="98">
        <f t="shared" si="42"/>
        <v>3.6869079390641155</v>
      </c>
      <c r="O52" s="74" t="s">
        <v>41</v>
      </c>
      <c r="P52" s="99">
        <f t="shared" si="43"/>
        <v>3.3816425120772946</v>
      </c>
      <c r="Q52" s="100">
        <f t="shared" si="44"/>
        <v>0.70678755967240792</v>
      </c>
      <c r="R52" s="97">
        <f t="shared" si="45"/>
        <v>2.317073170731708</v>
      </c>
      <c r="S52" s="97">
        <f t="shared" si="53"/>
        <v>2.616239663819981</v>
      </c>
      <c r="T52" s="99">
        <f t="shared" si="55"/>
        <v>1.4492753623188406</v>
      </c>
      <c r="U52" s="100">
        <f t="shared" si="56"/>
        <v>0.63175788720237092</v>
      </c>
      <c r="V52" s="97">
        <f t="shared" si="57"/>
        <v>1.4460659250943979</v>
      </c>
      <c r="W52" s="97">
        <f t="shared" si="58"/>
        <v>3.4470476200199309</v>
      </c>
      <c r="X52" s="99">
        <f t="shared" si="46"/>
        <v>4.8309178743961354</v>
      </c>
      <c r="Y52" s="100">
        <f t="shared" si="47"/>
        <v>1.3385454468747791</v>
      </c>
      <c r="Z52" s="97">
        <f t="shared" si="48"/>
        <v>3.763139095826106</v>
      </c>
      <c r="AA52" s="98">
        <f t="shared" si="54"/>
        <v>6.0632872838399114</v>
      </c>
      <c r="AC52" s="74" t="s">
        <v>41</v>
      </c>
      <c r="AD52" s="99">
        <v>4.0935672514619883</v>
      </c>
      <c r="AE52" s="100">
        <v>2.1368868920113688</v>
      </c>
      <c r="AF52" s="97">
        <v>4.7004634288277023</v>
      </c>
      <c r="AG52" s="97">
        <v>6.1091965119778298</v>
      </c>
      <c r="AH52" s="99">
        <v>2.9239766081871346</v>
      </c>
      <c r="AI52" s="100">
        <v>3.5164819276167245</v>
      </c>
      <c r="AJ52" s="97">
        <v>8.2949354626371186</v>
      </c>
      <c r="AK52" s="97">
        <v>6.8217614567711271</v>
      </c>
      <c r="AL52" s="99">
        <v>7.0175438596491224</v>
      </c>
      <c r="AM52" s="100">
        <v>5.6533688196280929</v>
      </c>
      <c r="AN52" s="97">
        <v>12.995398891464824</v>
      </c>
      <c r="AO52" s="98">
        <v>12.930957968748956</v>
      </c>
    </row>
    <row r="53" spans="1:41" ht="15.75" thickBot="1">
      <c r="A53" s="74" t="s">
        <v>42</v>
      </c>
      <c r="B53" s="99" t="str">
        <f t="shared" si="49"/>
        <v/>
      </c>
      <c r="C53" s="100" t="str">
        <f t="shared" si="50"/>
        <v/>
      </c>
      <c r="D53" s="97" t="str">
        <f t="shared" si="51"/>
        <v/>
      </c>
      <c r="E53" s="97" t="str">
        <f t="shared" si="52"/>
        <v/>
      </c>
      <c r="F53" s="99">
        <f t="shared" si="35"/>
        <v>17.834394904458598</v>
      </c>
      <c r="G53" s="100">
        <f t="shared" si="36"/>
        <v>98.166603560741606</v>
      </c>
      <c r="H53" s="97">
        <f t="shared" si="37"/>
        <v>58.10513720525968</v>
      </c>
      <c r="I53" s="97">
        <f t="shared" si="38"/>
        <v>46.312404493627312</v>
      </c>
      <c r="J53" s="99">
        <f t="shared" si="39"/>
        <v>17.834394904458598</v>
      </c>
      <c r="K53" s="100">
        <f t="shared" si="40"/>
        <v>98.166603560741606</v>
      </c>
      <c r="L53" s="97">
        <f t="shared" si="41"/>
        <v>58.10513720525968</v>
      </c>
      <c r="M53" s="98">
        <f t="shared" si="42"/>
        <v>46.312404493627312</v>
      </c>
      <c r="O53" s="74" t="s">
        <v>42</v>
      </c>
      <c r="P53" s="99"/>
      <c r="Q53" s="100"/>
      <c r="R53" s="97"/>
      <c r="S53" s="97"/>
      <c r="T53" s="99">
        <f t="shared" si="55"/>
        <v>6.7632850241545892</v>
      </c>
      <c r="U53" s="100">
        <f t="shared" si="56"/>
        <v>96.246579083898354</v>
      </c>
      <c r="V53" s="97">
        <f t="shared" si="57"/>
        <v>20.017348709051952</v>
      </c>
      <c r="W53" s="97">
        <f t="shared" si="58"/>
        <v>18.336875383911206</v>
      </c>
      <c r="X53" s="99">
        <f t="shared" si="46"/>
        <v>6.7632850241545892</v>
      </c>
      <c r="Y53" s="100">
        <f t="shared" si="47"/>
        <v>96.246579083898354</v>
      </c>
      <c r="Z53" s="97">
        <f t="shared" si="48"/>
        <v>20.017348709051952</v>
      </c>
      <c r="AA53" s="98">
        <f t="shared" si="54"/>
        <v>18.336875383911206</v>
      </c>
      <c r="AC53" s="74" t="s">
        <v>42</v>
      </c>
      <c r="AD53" s="99">
        <v>0.29239766081871343</v>
      </c>
      <c r="AE53" s="100">
        <v>0.57474997119968707</v>
      </c>
      <c r="AF53" s="97">
        <v>1.5668211429425676</v>
      </c>
      <c r="AG53" s="97">
        <v>1.9385958056876473</v>
      </c>
      <c r="AH53" s="99">
        <v>6.4327485380116958</v>
      </c>
      <c r="AI53" s="100">
        <v>88.98963510044652</v>
      </c>
      <c r="AJ53" s="97">
        <v>24.331810690402229</v>
      </c>
      <c r="AK53" s="97">
        <v>12.543238807611427</v>
      </c>
      <c r="AL53" s="99">
        <v>6.7251461988304095</v>
      </c>
      <c r="AM53" s="100">
        <v>89.564385071646214</v>
      </c>
      <c r="AN53" s="97">
        <v>25.898631833344798</v>
      </c>
      <c r="AO53" s="98">
        <v>14.481834613299075</v>
      </c>
    </row>
    <row r="54" spans="1:41" ht="15.75" thickBot="1">
      <c r="A54" s="81" t="s">
        <v>3</v>
      </c>
      <c r="B54" s="101">
        <f t="shared" si="49"/>
        <v>71.337579617834393</v>
      </c>
      <c r="C54" s="102">
        <f t="shared" si="50"/>
        <v>1.2492782361723618</v>
      </c>
      <c r="D54" s="103">
        <f t="shared" si="51"/>
        <v>35.423539876653074</v>
      </c>
      <c r="E54" s="103">
        <f t="shared" si="52"/>
        <v>43.839783514152003</v>
      </c>
      <c r="F54" s="101">
        <f t="shared" si="35"/>
        <v>28.662420382165607</v>
      </c>
      <c r="G54" s="102">
        <f t="shared" si="36"/>
        <v>98.750721763827642</v>
      </c>
      <c r="H54" s="103">
        <f t="shared" si="37"/>
        <v>64.576460123346919</v>
      </c>
      <c r="I54" s="103">
        <f t="shared" si="38"/>
        <v>56.160216485848004</v>
      </c>
      <c r="J54" s="101">
        <f t="shared" si="39"/>
        <v>100</v>
      </c>
      <c r="K54" s="102">
        <f t="shared" si="40"/>
        <v>100</v>
      </c>
      <c r="L54" s="103">
        <f t="shared" si="41"/>
        <v>100</v>
      </c>
      <c r="M54" s="104">
        <f t="shared" si="42"/>
        <v>100</v>
      </c>
      <c r="O54" s="81" t="s">
        <v>3</v>
      </c>
      <c r="P54" s="101">
        <f t="shared" si="43"/>
        <v>85.990338164251213</v>
      </c>
      <c r="Q54" s="102">
        <f t="shared" si="44"/>
        <v>2.9002335347710324</v>
      </c>
      <c r="R54" s="103">
        <f t="shared" si="45"/>
        <v>74.512195121951308</v>
      </c>
      <c r="S54" s="103">
        <f t="shared" si="53"/>
        <v>74.135827572183814</v>
      </c>
      <c r="T54" s="101">
        <f t="shared" si="55"/>
        <v>14.009661835748792</v>
      </c>
      <c r="U54" s="102">
        <f t="shared" si="56"/>
        <v>97.099766465228967</v>
      </c>
      <c r="V54" s="103">
        <f t="shared" si="57"/>
        <v>25.487804878048788</v>
      </c>
      <c r="W54" s="103">
        <f t="shared" si="58"/>
        <v>25.864172427816182</v>
      </c>
      <c r="X54" s="101">
        <f t="shared" si="46"/>
        <v>100</v>
      </c>
      <c r="Y54" s="102">
        <f t="shared" si="47"/>
        <v>100</v>
      </c>
      <c r="Z54" s="103">
        <f t="shared" si="48"/>
        <v>99.999999999999986</v>
      </c>
      <c r="AA54" s="104">
        <f t="shared" si="54"/>
        <v>100</v>
      </c>
      <c r="AC54" s="81" t="s">
        <v>3</v>
      </c>
      <c r="AD54" s="101">
        <v>85.672514619883046</v>
      </c>
      <c r="AE54" s="102">
        <v>6.8432893219328044</v>
      </c>
      <c r="AF54" s="103">
        <v>63.169463503850828</v>
      </c>
      <c r="AG54" s="103">
        <v>75.11669770410947</v>
      </c>
      <c r="AH54" s="101">
        <v>14.327485380116959</v>
      </c>
      <c r="AI54" s="102">
        <v>93.156710678067213</v>
      </c>
      <c r="AJ54" s="103">
        <v>36.8305364961492</v>
      </c>
      <c r="AK54" s="103">
        <v>24.883302295890537</v>
      </c>
      <c r="AL54" s="101">
        <v>100</v>
      </c>
      <c r="AM54" s="102">
        <v>100</v>
      </c>
      <c r="AN54" s="103">
        <v>100</v>
      </c>
      <c r="AO54" s="104">
        <v>100</v>
      </c>
    </row>
    <row r="55" spans="1:41">
      <c r="A55" s="93"/>
      <c r="O55" s="93"/>
    </row>
    <row r="57" spans="1:41" ht="16.5" thickBot="1">
      <c r="A57" s="105" t="s">
        <v>184</v>
      </c>
      <c r="O57" s="105" t="s">
        <v>127</v>
      </c>
    </row>
    <row r="58" spans="1:41" ht="15" customHeight="1">
      <c r="A58" s="304" t="s">
        <v>29</v>
      </c>
      <c r="B58" s="307" t="s">
        <v>1</v>
      </c>
      <c r="C58" s="307"/>
      <c r="D58" s="307"/>
      <c r="E58" s="307"/>
      <c r="F58" s="307" t="s">
        <v>2</v>
      </c>
      <c r="G58" s="307"/>
      <c r="H58" s="307"/>
      <c r="I58" s="307"/>
      <c r="J58" s="307" t="s">
        <v>3</v>
      </c>
      <c r="K58" s="307"/>
      <c r="L58" s="307"/>
      <c r="M58" s="308"/>
      <c r="O58" s="304" t="s">
        <v>29</v>
      </c>
      <c r="P58" s="307" t="s">
        <v>1</v>
      </c>
      <c r="Q58" s="307"/>
      <c r="R58" s="307"/>
      <c r="S58" s="307"/>
      <c r="T58" s="307" t="s">
        <v>2</v>
      </c>
      <c r="U58" s="307"/>
      <c r="V58" s="307"/>
      <c r="W58" s="307"/>
      <c r="X58" s="307" t="s">
        <v>3</v>
      </c>
      <c r="Y58" s="307"/>
      <c r="Z58" s="307"/>
      <c r="AA58" s="308"/>
    </row>
    <row r="59" spans="1:41" ht="15" customHeight="1">
      <c r="A59" s="305"/>
      <c r="B59" s="309" t="s">
        <v>91</v>
      </c>
      <c r="C59" s="310"/>
      <c r="D59" s="309" t="s">
        <v>92</v>
      </c>
      <c r="E59" s="310"/>
      <c r="F59" s="309" t="s">
        <v>91</v>
      </c>
      <c r="G59" s="310"/>
      <c r="H59" s="309" t="s">
        <v>92</v>
      </c>
      <c r="I59" s="310"/>
      <c r="J59" s="309" t="s">
        <v>91</v>
      </c>
      <c r="K59" s="310"/>
      <c r="L59" s="309" t="s">
        <v>92</v>
      </c>
      <c r="M59" s="310"/>
      <c r="O59" s="305"/>
      <c r="P59" s="309" t="s">
        <v>91</v>
      </c>
      <c r="Q59" s="310"/>
      <c r="R59" s="309" t="s">
        <v>92</v>
      </c>
      <c r="S59" s="310"/>
      <c r="T59" s="309" t="s">
        <v>91</v>
      </c>
      <c r="U59" s="310"/>
      <c r="V59" s="309" t="s">
        <v>92</v>
      </c>
      <c r="W59" s="310"/>
      <c r="X59" s="309" t="s">
        <v>91</v>
      </c>
      <c r="Y59" s="310"/>
      <c r="Z59" s="309" t="s">
        <v>92</v>
      </c>
      <c r="AA59" s="310"/>
    </row>
    <row r="60" spans="1:41" ht="45.75" thickBot="1">
      <c r="A60" s="306"/>
      <c r="B60" s="69" t="s">
        <v>31</v>
      </c>
      <c r="C60" s="69" t="s">
        <v>32</v>
      </c>
      <c r="D60" s="70" t="s">
        <v>8</v>
      </c>
      <c r="E60" s="71" t="s">
        <v>9</v>
      </c>
      <c r="F60" s="69" t="s">
        <v>31</v>
      </c>
      <c r="G60" s="69" t="s">
        <v>32</v>
      </c>
      <c r="H60" s="70" t="s">
        <v>8</v>
      </c>
      <c r="I60" s="71" t="s">
        <v>9</v>
      </c>
      <c r="J60" s="69" t="s">
        <v>31</v>
      </c>
      <c r="K60" s="69" t="s">
        <v>32</v>
      </c>
      <c r="L60" s="70" t="s">
        <v>8</v>
      </c>
      <c r="M60" s="71" t="s">
        <v>9</v>
      </c>
      <c r="O60" s="306"/>
      <c r="P60" s="69" t="s">
        <v>31</v>
      </c>
      <c r="Q60" s="69" t="s">
        <v>32</v>
      </c>
      <c r="R60" s="70" t="s">
        <v>8</v>
      </c>
      <c r="S60" s="71" t="s">
        <v>9</v>
      </c>
      <c r="T60" s="69" t="s">
        <v>31</v>
      </c>
      <c r="U60" s="69" t="s">
        <v>32</v>
      </c>
      <c r="V60" s="70" t="s">
        <v>8</v>
      </c>
      <c r="W60" s="71" t="s">
        <v>9</v>
      </c>
      <c r="X60" s="69" t="s">
        <v>31</v>
      </c>
      <c r="Y60" s="69" t="s">
        <v>32</v>
      </c>
      <c r="Z60" s="70" t="s">
        <v>8</v>
      </c>
      <c r="AA60" s="71" t="s">
        <v>9</v>
      </c>
    </row>
    <row r="61" spans="1:41">
      <c r="A61" s="74" t="s">
        <v>33</v>
      </c>
      <c r="B61" s="75">
        <f>IF(AND(ISBLANK(B7),ISBLANK(P7)),"",B7-P7)</f>
        <v>-2</v>
      </c>
      <c r="C61" s="76">
        <f t="shared" ref="C61:M71" si="59">IF(AND(ISBLANK(C7),ISBLANK(Q7)),"",C7-Q7)</f>
        <v>-0.55500000000000005</v>
      </c>
      <c r="D61" s="77">
        <f t="shared" si="59"/>
        <v>0</v>
      </c>
      <c r="E61" s="77">
        <f t="shared" si="59"/>
        <v>-6.5</v>
      </c>
      <c r="F61" s="75" t="str">
        <f t="shared" si="59"/>
        <v/>
      </c>
      <c r="G61" s="76" t="str">
        <f t="shared" si="59"/>
        <v/>
      </c>
      <c r="H61" s="77" t="str">
        <f t="shared" si="59"/>
        <v/>
      </c>
      <c r="I61" s="77" t="str">
        <f t="shared" si="59"/>
        <v/>
      </c>
      <c r="J61" s="75">
        <f t="shared" si="59"/>
        <v>-2</v>
      </c>
      <c r="K61" s="76">
        <f t="shared" si="59"/>
        <v>-0.55500000000000005</v>
      </c>
      <c r="L61" s="77">
        <f t="shared" si="59"/>
        <v>0</v>
      </c>
      <c r="M61" s="78">
        <f t="shared" si="59"/>
        <v>-6.5</v>
      </c>
      <c r="O61" s="74" t="s">
        <v>33</v>
      </c>
      <c r="P61" s="75">
        <f>P7-AD7</f>
        <v>0</v>
      </c>
      <c r="Q61" s="76">
        <f t="shared" ref="Q61:AA61" si="60">Q7-AE7</f>
        <v>-0.14179999999999993</v>
      </c>
      <c r="R61" s="77">
        <f t="shared" si="60"/>
        <v>-6.6680000000000003E-2</v>
      </c>
      <c r="S61" s="77">
        <f t="shared" si="60"/>
        <v>-0.16800000000000015</v>
      </c>
      <c r="T61" s="75">
        <f t="shared" si="60"/>
        <v>0</v>
      </c>
      <c r="U61" s="76">
        <f t="shared" si="60"/>
        <v>0</v>
      </c>
      <c r="V61" s="77">
        <f t="shared" si="60"/>
        <v>0</v>
      </c>
      <c r="W61" s="77">
        <f t="shared" si="60"/>
        <v>0</v>
      </c>
      <c r="X61" s="75">
        <f t="shared" si="60"/>
        <v>0</v>
      </c>
      <c r="Y61" s="76">
        <f t="shared" si="60"/>
        <v>-0.14179999999999993</v>
      </c>
      <c r="Z61" s="77">
        <f t="shared" si="60"/>
        <v>-6.6680000000000003E-2</v>
      </c>
      <c r="AA61" s="78">
        <f t="shared" si="60"/>
        <v>-0.16800000000000015</v>
      </c>
    </row>
    <row r="62" spans="1:41">
      <c r="A62" s="74" t="s">
        <v>34</v>
      </c>
      <c r="B62" s="79">
        <f t="shared" ref="B62:B71" si="61">IF(AND(ISBLANK(B8),ISBLANK(P8)),"",B8-P8)</f>
        <v>-2</v>
      </c>
      <c r="C62" s="80">
        <f t="shared" si="59"/>
        <v>-1.69</v>
      </c>
      <c r="D62" s="77">
        <f t="shared" si="59"/>
        <v>-0.4</v>
      </c>
      <c r="E62" s="77">
        <f t="shared" si="59"/>
        <v>-20</v>
      </c>
      <c r="F62" s="79" t="str">
        <f t="shared" si="59"/>
        <v/>
      </c>
      <c r="G62" s="80" t="str">
        <f t="shared" si="59"/>
        <v/>
      </c>
      <c r="H62" s="77" t="str">
        <f t="shared" si="59"/>
        <v/>
      </c>
      <c r="I62" s="77" t="str">
        <f t="shared" si="59"/>
        <v/>
      </c>
      <c r="J62" s="79">
        <f t="shared" si="59"/>
        <v>-2</v>
      </c>
      <c r="K62" s="80">
        <f t="shared" si="59"/>
        <v>-1.69</v>
      </c>
      <c r="L62" s="77">
        <f t="shared" si="59"/>
        <v>-0.4</v>
      </c>
      <c r="M62" s="78">
        <f t="shared" si="59"/>
        <v>-20</v>
      </c>
      <c r="O62" s="74" t="s">
        <v>34</v>
      </c>
      <c r="P62" s="79">
        <f t="shared" ref="P62:AA71" si="62">P8-AD8</f>
        <v>-4</v>
      </c>
      <c r="Q62" s="80">
        <f t="shared" si="62"/>
        <v>-3.1625000000000001</v>
      </c>
      <c r="R62" s="77">
        <f t="shared" si="62"/>
        <v>-0.15000000000000002</v>
      </c>
      <c r="S62" s="77">
        <f t="shared" si="62"/>
        <v>-25</v>
      </c>
      <c r="T62" s="79">
        <f t="shared" si="62"/>
        <v>0</v>
      </c>
      <c r="U62" s="80">
        <f t="shared" si="62"/>
        <v>0</v>
      </c>
      <c r="V62" s="77">
        <f t="shared" si="62"/>
        <v>0</v>
      </c>
      <c r="W62" s="77">
        <f t="shared" si="62"/>
        <v>0</v>
      </c>
      <c r="X62" s="79">
        <f t="shared" si="62"/>
        <v>-4</v>
      </c>
      <c r="Y62" s="80">
        <f t="shared" si="62"/>
        <v>-3.1625000000000001</v>
      </c>
      <c r="Z62" s="77">
        <f t="shared" si="62"/>
        <v>-0.15000000000000002</v>
      </c>
      <c r="AA62" s="78">
        <f t="shared" si="62"/>
        <v>-25</v>
      </c>
    </row>
    <row r="63" spans="1:41">
      <c r="A63" s="74" t="s">
        <v>35</v>
      </c>
      <c r="B63" s="79">
        <f t="shared" si="61"/>
        <v>1</v>
      </c>
      <c r="C63" s="80">
        <f t="shared" si="59"/>
        <v>-0.6613296903460899</v>
      </c>
      <c r="D63" s="77">
        <f t="shared" si="59"/>
        <v>-4.9021675774134801</v>
      </c>
      <c r="E63" s="77">
        <f t="shared" si="59"/>
        <v>8.5027322404371262</v>
      </c>
      <c r="F63" s="79">
        <f t="shared" si="59"/>
        <v>1</v>
      </c>
      <c r="G63" s="80">
        <f t="shared" si="59"/>
        <v>1.45</v>
      </c>
      <c r="H63" s="77">
        <f t="shared" si="59"/>
        <v>1.4999999999999999E-2</v>
      </c>
      <c r="I63" s="77">
        <f t="shared" si="59"/>
        <v>7.5</v>
      </c>
      <c r="J63" s="79">
        <f t="shared" si="59"/>
        <v>2</v>
      </c>
      <c r="K63" s="80">
        <f t="shared" si="59"/>
        <v>0.78867030965390938</v>
      </c>
      <c r="L63" s="77">
        <f t="shared" si="59"/>
        <v>-4.8871675774134804</v>
      </c>
      <c r="M63" s="78">
        <f t="shared" si="59"/>
        <v>16.002732240437126</v>
      </c>
      <c r="O63" s="74" t="s">
        <v>35</v>
      </c>
      <c r="P63" s="79">
        <f t="shared" si="62"/>
        <v>-10</v>
      </c>
      <c r="Q63" s="80">
        <f t="shared" si="62"/>
        <v>-13.851381420765026</v>
      </c>
      <c r="R63" s="77">
        <f t="shared" si="62"/>
        <v>5.0643920218579241</v>
      </c>
      <c r="S63" s="77">
        <f t="shared" si="62"/>
        <v>52.608601092896194</v>
      </c>
      <c r="T63" s="79">
        <f t="shared" si="62"/>
        <v>0</v>
      </c>
      <c r="U63" s="80">
        <f t="shared" si="62"/>
        <v>0</v>
      </c>
      <c r="V63" s="77">
        <f t="shared" si="62"/>
        <v>0</v>
      </c>
      <c r="W63" s="77">
        <f t="shared" si="62"/>
        <v>0</v>
      </c>
      <c r="X63" s="79">
        <f t="shared" si="62"/>
        <v>-10</v>
      </c>
      <c r="Y63" s="80">
        <f t="shared" si="62"/>
        <v>-13.851381420765026</v>
      </c>
      <c r="Z63" s="77">
        <f t="shared" si="62"/>
        <v>5.0643920218579241</v>
      </c>
      <c r="AA63" s="78">
        <f t="shared" si="62"/>
        <v>52.608601092896194</v>
      </c>
    </row>
    <row r="64" spans="1:41">
      <c r="A64" s="74" t="s">
        <v>36</v>
      </c>
      <c r="B64" s="79">
        <f t="shared" si="61"/>
        <v>-19</v>
      </c>
      <c r="C64" s="80">
        <f t="shared" si="59"/>
        <v>-72.26089253187611</v>
      </c>
      <c r="D64" s="77">
        <f t="shared" si="59"/>
        <v>-6.7144990892531826</v>
      </c>
      <c r="E64" s="77">
        <f t="shared" si="59"/>
        <v>-139.39162112932587</v>
      </c>
      <c r="F64" s="79">
        <f t="shared" si="59"/>
        <v>-1</v>
      </c>
      <c r="G64" s="80">
        <f t="shared" si="59"/>
        <v>-4.2</v>
      </c>
      <c r="H64" s="77">
        <f t="shared" si="59"/>
        <v>0.309999999999999</v>
      </c>
      <c r="I64" s="77">
        <f t="shared" si="59"/>
        <v>32.000000000000099</v>
      </c>
      <c r="J64" s="79">
        <f t="shared" si="59"/>
        <v>-20</v>
      </c>
      <c r="K64" s="80">
        <f t="shared" si="59"/>
        <v>-76.460892531876112</v>
      </c>
      <c r="L64" s="77">
        <f t="shared" si="59"/>
        <v>-6.4044990892531821</v>
      </c>
      <c r="M64" s="78">
        <f t="shared" si="59"/>
        <v>-107.39162112932564</v>
      </c>
      <c r="O64" s="74" t="s">
        <v>36</v>
      </c>
      <c r="P64" s="79">
        <f t="shared" si="62"/>
        <v>-23</v>
      </c>
      <c r="Q64" s="80">
        <f t="shared" si="62"/>
        <v>-66.215618579234985</v>
      </c>
      <c r="R64" s="77">
        <f t="shared" si="62"/>
        <v>2.5805735336976277</v>
      </c>
      <c r="S64" s="77">
        <f t="shared" si="62"/>
        <v>-155.44234553734088</v>
      </c>
      <c r="T64" s="79">
        <f t="shared" si="62"/>
        <v>3</v>
      </c>
      <c r="U64" s="80">
        <f t="shared" si="62"/>
        <v>11.58</v>
      </c>
      <c r="V64" s="77">
        <f t="shared" si="62"/>
        <v>0.20000000000000101</v>
      </c>
      <c r="W64" s="77">
        <f t="shared" si="62"/>
        <v>39.999999999999901</v>
      </c>
      <c r="X64" s="79">
        <f t="shared" si="62"/>
        <v>-20</v>
      </c>
      <c r="Y64" s="80">
        <f t="shared" si="62"/>
        <v>-54.635618579234986</v>
      </c>
      <c r="Z64" s="77">
        <f t="shared" si="62"/>
        <v>2.7805735336976269</v>
      </c>
      <c r="AA64" s="78">
        <f t="shared" si="62"/>
        <v>-115.44234553734111</v>
      </c>
    </row>
    <row r="65" spans="1:27">
      <c r="A65" s="74" t="s">
        <v>37</v>
      </c>
      <c r="B65" s="79">
        <f t="shared" si="61"/>
        <v>-15</v>
      </c>
      <c r="C65" s="80">
        <f t="shared" si="59"/>
        <v>-85.678950959449764</v>
      </c>
      <c r="D65" s="77">
        <f t="shared" si="59"/>
        <v>-4.4044866331124632</v>
      </c>
      <c r="E65" s="77">
        <f t="shared" si="59"/>
        <v>-210.60761838620647</v>
      </c>
      <c r="F65" s="79">
        <f t="shared" si="59"/>
        <v>0</v>
      </c>
      <c r="G65" s="80">
        <f t="shared" si="59"/>
        <v>-0.12000000000000455</v>
      </c>
      <c r="H65" s="77">
        <f t="shared" si="59"/>
        <v>1.1000000000000001</v>
      </c>
      <c r="I65" s="77">
        <f t="shared" si="59"/>
        <v>85</v>
      </c>
      <c r="J65" s="79">
        <f t="shared" si="59"/>
        <v>-15</v>
      </c>
      <c r="K65" s="80">
        <f t="shared" si="59"/>
        <v>-85.798950959449769</v>
      </c>
      <c r="L65" s="77">
        <f t="shared" si="59"/>
        <v>-3.3044866331124618</v>
      </c>
      <c r="M65" s="78">
        <f t="shared" si="59"/>
        <v>-125.60761838620647</v>
      </c>
      <c r="O65" s="74" t="s">
        <v>37</v>
      </c>
      <c r="P65" s="79">
        <f t="shared" si="62"/>
        <v>-36</v>
      </c>
      <c r="Q65" s="80">
        <f t="shared" si="62"/>
        <v>-306.15427908496753</v>
      </c>
      <c r="R65" s="77">
        <f t="shared" si="62"/>
        <v>-3.4476399999999963</v>
      </c>
      <c r="S65" s="77">
        <f t="shared" si="62"/>
        <v>-556.70949999999993</v>
      </c>
      <c r="T65" s="79">
        <f t="shared" si="62"/>
        <v>1</v>
      </c>
      <c r="U65" s="80">
        <f t="shared" si="62"/>
        <v>11.660000000000002</v>
      </c>
      <c r="V65" s="77">
        <f t="shared" si="62"/>
        <v>0</v>
      </c>
      <c r="W65" s="77">
        <f t="shared" si="62"/>
        <v>-10</v>
      </c>
      <c r="X65" s="79">
        <f t="shared" si="62"/>
        <v>-35</v>
      </c>
      <c r="Y65" s="80">
        <f t="shared" si="62"/>
        <v>-294.4942790849675</v>
      </c>
      <c r="Z65" s="77">
        <f t="shared" si="62"/>
        <v>-3.447639999999998</v>
      </c>
      <c r="AA65" s="78">
        <f t="shared" si="62"/>
        <v>-566.70949999999993</v>
      </c>
    </row>
    <row r="66" spans="1:27">
      <c r="A66" s="74" t="s">
        <v>38</v>
      </c>
      <c r="B66" s="79">
        <f t="shared" si="61"/>
        <v>-15</v>
      </c>
      <c r="C66" s="80">
        <f t="shared" si="59"/>
        <v>-251.36666666666662</v>
      </c>
      <c r="D66" s="77">
        <f t="shared" si="59"/>
        <v>-7.3672222222222192</v>
      </c>
      <c r="E66" s="77">
        <f t="shared" si="59"/>
        <v>-1077.7222222222222</v>
      </c>
      <c r="F66" s="79">
        <f t="shared" si="59"/>
        <v>-1</v>
      </c>
      <c r="G66" s="80">
        <f t="shared" si="59"/>
        <v>-14.249999999999998</v>
      </c>
      <c r="H66" s="77">
        <f t="shared" si="59"/>
        <v>-0.4900000000000001</v>
      </c>
      <c r="I66" s="77">
        <f t="shared" si="59"/>
        <v>-67</v>
      </c>
      <c r="J66" s="79">
        <f t="shared" si="59"/>
        <v>-16</v>
      </c>
      <c r="K66" s="80">
        <f t="shared" si="59"/>
        <v>-265.61666666666662</v>
      </c>
      <c r="L66" s="77">
        <f t="shared" si="59"/>
        <v>-7.8572222222222186</v>
      </c>
      <c r="M66" s="78">
        <f t="shared" si="59"/>
        <v>-1144.7222222222222</v>
      </c>
      <c r="O66" s="74" t="s">
        <v>38</v>
      </c>
      <c r="P66" s="79">
        <f t="shared" si="62"/>
        <v>-19</v>
      </c>
      <c r="Q66" s="80">
        <f t="shared" si="62"/>
        <v>-283.35166666666692</v>
      </c>
      <c r="R66" s="77">
        <f t="shared" si="62"/>
        <v>-6.0527777777777771</v>
      </c>
      <c r="S66" s="77">
        <f t="shared" si="62"/>
        <v>-149.77777777777783</v>
      </c>
      <c r="T66" s="79">
        <f t="shared" si="62"/>
        <v>-4</v>
      </c>
      <c r="U66" s="80">
        <f t="shared" si="62"/>
        <v>-58.410000000000004</v>
      </c>
      <c r="V66" s="77">
        <f t="shared" si="62"/>
        <v>-0.7</v>
      </c>
      <c r="W66" s="77">
        <f t="shared" si="62"/>
        <v>-32</v>
      </c>
      <c r="X66" s="79">
        <f t="shared" si="62"/>
        <v>-23</v>
      </c>
      <c r="Y66" s="80">
        <f t="shared" si="62"/>
        <v>-341.76166666666688</v>
      </c>
      <c r="Z66" s="77">
        <f t="shared" si="62"/>
        <v>-6.7527777777777818</v>
      </c>
      <c r="AA66" s="78">
        <f t="shared" si="62"/>
        <v>-181.77777777777783</v>
      </c>
    </row>
    <row r="67" spans="1:27">
      <c r="A67" s="74" t="s">
        <v>39</v>
      </c>
      <c r="B67" s="79">
        <f t="shared" si="61"/>
        <v>-10</v>
      </c>
      <c r="C67" s="80">
        <f t="shared" si="59"/>
        <v>-243.0311111111107</v>
      </c>
      <c r="D67" s="77">
        <f t="shared" si="59"/>
        <v>-9.3722222222222182</v>
      </c>
      <c r="E67" s="77">
        <f t="shared" si="59"/>
        <v>-198.72222222222217</v>
      </c>
      <c r="F67" s="79">
        <f t="shared" si="59"/>
        <v>1</v>
      </c>
      <c r="G67" s="80">
        <f t="shared" si="59"/>
        <v>60.839999999999996</v>
      </c>
      <c r="H67" s="77">
        <f t="shared" si="59"/>
        <v>0.27</v>
      </c>
      <c r="I67" s="77">
        <f t="shared" si="59"/>
        <v>324</v>
      </c>
      <c r="J67" s="79">
        <f t="shared" si="59"/>
        <v>-9</v>
      </c>
      <c r="K67" s="80">
        <f t="shared" si="59"/>
        <v>-182.19111111111056</v>
      </c>
      <c r="L67" s="77">
        <f t="shared" si="59"/>
        <v>-9.1022222222222204</v>
      </c>
      <c r="M67" s="78">
        <f t="shared" si="59"/>
        <v>125.27777777777783</v>
      </c>
      <c r="O67" s="74" t="s">
        <v>39</v>
      </c>
      <c r="P67" s="79">
        <f t="shared" si="62"/>
        <v>-13</v>
      </c>
      <c r="Q67" s="80">
        <f t="shared" si="62"/>
        <v>-512.66328888888916</v>
      </c>
      <c r="R67" s="77">
        <f t="shared" si="62"/>
        <v>2.1333022222222198</v>
      </c>
      <c r="S67" s="77">
        <f t="shared" si="62"/>
        <v>-99.889777777777908</v>
      </c>
      <c r="T67" s="79">
        <f t="shared" si="62"/>
        <v>-3</v>
      </c>
      <c r="U67" s="80">
        <f t="shared" si="62"/>
        <v>-157.86369999999999</v>
      </c>
      <c r="V67" s="77">
        <f t="shared" si="62"/>
        <v>-0.75000000000000011</v>
      </c>
      <c r="W67" s="77">
        <f t="shared" si="62"/>
        <v>-56.5</v>
      </c>
      <c r="X67" s="79">
        <f t="shared" si="62"/>
        <v>-16</v>
      </c>
      <c r="Y67" s="80">
        <f t="shared" si="62"/>
        <v>-670.52698888888904</v>
      </c>
      <c r="Z67" s="77">
        <f t="shared" si="62"/>
        <v>1.3833022222222198</v>
      </c>
      <c r="AA67" s="78">
        <f t="shared" si="62"/>
        <v>-156.38977777777791</v>
      </c>
    </row>
    <row r="68" spans="1:27">
      <c r="A68" s="74" t="s">
        <v>40</v>
      </c>
      <c r="B68" s="79">
        <f t="shared" si="61"/>
        <v>-1</v>
      </c>
      <c r="C68" s="80">
        <f t="shared" si="59"/>
        <v>-66.090564421306453</v>
      </c>
      <c r="D68" s="77">
        <f t="shared" si="59"/>
        <v>-0.74999999999999911</v>
      </c>
      <c r="E68" s="77">
        <f t="shared" si="59"/>
        <v>-60</v>
      </c>
      <c r="F68" s="79">
        <f t="shared" si="59"/>
        <v>-1</v>
      </c>
      <c r="G68" s="80">
        <f t="shared" si="59"/>
        <v>-73.097692307692313</v>
      </c>
      <c r="H68" s="77">
        <f t="shared" si="59"/>
        <v>-0.63000000000000012</v>
      </c>
      <c r="I68" s="77">
        <f t="shared" si="59"/>
        <v>40</v>
      </c>
      <c r="J68" s="79">
        <f t="shared" si="59"/>
        <v>-2</v>
      </c>
      <c r="K68" s="80">
        <f t="shared" si="59"/>
        <v>-139.18825672899879</v>
      </c>
      <c r="L68" s="77">
        <f t="shared" si="59"/>
        <v>-1.379999999999999</v>
      </c>
      <c r="M68" s="78">
        <f t="shared" si="59"/>
        <v>-20</v>
      </c>
      <c r="O68" s="74" t="s">
        <v>40</v>
      </c>
      <c r="P68" s="79">
        <f t="shared" si="62"/>
        <v>-2</v>
      </c>
      <c r="Q68" s="80">
        <f t="shared" si="62"/>
        <v>-145.76943557869356</v>
      </c>
      <c r="R68" s="77">
        <f t="shared" si="62"/>
        <v>-2.6000000000000005</v>
      </c>
      <c r="S68" s="77">
        <f t="shared" si="62"/>
        <v>-190</v>
      </c>
      <c r="T68" s="79">
        <f t="shared" si="62"/>
        <v>-2</v>
      </c>
      <c r="U68" s="80">
        <f t="shared" si="62"/>
        <v>-186.70659999999998</v>
      </c>
      <c r="V68" s="77">
        <f t="shared" si="62"/>
        <v>-1.1109999999999953E-2</v>
      </c>
      <c r="W68" s="77">
        <f t="shared" si="62"/>
        <v>-167.11099999999999</v>
      </c>
      <c r="X68" s="79">
        <f t="shared" si="62"/>
        <v>-4</v>
      </c>
      <c r="Y68" s="80">
        <f t="shared" si="62"/>
        <v>-332.47603557869354</v>
      </c>
      <c r="Z68" s="77">
        <f t="shared" si="62"/>
        <v>-2.6111100000000009</v>
      </c>
      <c r="AA68" s="78">
        <f t="shared" si="62"/>
        <v>-357.11099999999999</v>
      </c>
    </row>
    <row r="69" spans="1:27">
      <c r="A69" s="74" t="s">
        <v>41</v>
      </c>
      <c r="B69" s="79">
        <f t="shared" si="61"/>
        <v>-3</v>
      </c>
      <c r="C69" s="80">
        <f t="shared" si="59"/>
        <v>-262.97418780395697</v>
      </c>
      <c r="D69" s="77">
        <f t="shared" si="59"/>
        <v>-1.0114062869298037</v>
      </c>
      <c r="E69" s="77">
        <f t="shared" si="59"/>
        <v>0.40155991491371879</v>
      </c>
      <c r="F69" s="79">
        <f t="shared" si="59"/>
        <v>3</v>
      </c>
      <c r="G69" s="80">
        <f t="shared" si="59"/>
        <v>259.18303470109606</v>
      </c>
      <c r="H69" s="77">
        <f t="shared" si="59"/>
        <v>-0.27846642211093386</v>
      </c>
      <c r="I69" s="77">
        <f t="shared" si="59"/>
        <v>-131.05860903695776</v>
      </c>
      <c r="J69" s="79">
        <f t="shared" si="59"/>
        <v>0</v>
      </c>
      <c r="K69" s="80">
        <f t="shared" si="59"/>
        <v>-3.791153102861017</v>
      </c>
      <c r="L69" s="77">
        <f t="shared" si="59"/>
        <v>-1.2898727090407376</v>
      </c>
      <c r="M69" s="78">
        <f t="shared" si="59"/>
        <v>-130.65704912204404</v>
      </c>
      <c r="O69" s="74" t="s">
        <v>41</v>
      </c>
      <c r="P69" s="79">
        <f t="shared" si="62"/>
        <v>-7</v>
      </c>
      <c r="Q69" s="80">
        <f t="shared" si="62"/>
        <v>-1275.3969124087594</v>
      </c>
      <c r="R69" s="77">
        <f t="shared" si="62"/>
        <v>-3.1999999999999997</v>
      </c>
      <c r="S69" s="77">
        <f t="shared" si="62"/>
        <v>-390</v>
      </c>
      <c r="T69" s="79">
        <f t="shared" si="62"/>
        <v>-7</v>
      </c>
      <c r="U69" s="80">
        <f t="shared" si="62"/>
        <v>-2827.9191361958328</v>
      </c>
      <c r="V69" s="77">
        <f t="shared" si="62"/>
        <v>-7.8142259414225901</v>
      </c>
      <c r="W69" s="77">
        <f t="shared" si="62"/>
        <v>-396.71129707112971</v>
      </c>
      <c r="X69" s="79">
        <f t="shared" si="62"/>
        <v>-14</v>
      </c>
      <c r="Y69" s="80">
        <f t="shared" si="62"/>
        <v>-4103.3160486045927</v>
      </c>
      <c r="Z69" s="77">
        <f t="shared" si="62"/>
        <v>-11.014225941422591</v>
      </c>
      <c r="AA69" s="78">
        <f t="shared" si="62"/>
        <v>-786.71129707112971</v>
      </c>
    </row>
    <row r="70" spans="1:27" ht="15.75" thickBot="1">
      <c r="A70" s="74" t="s">
        <v>42</v>
      </c>
      <c r="B70" s="79" t="str">
        <f t="shared" si="61"/>
        <v/>
      </c>
      <c r="C70" s="80" t="str">
        <f t="shared" si="59"/>
        <v/>
      </c>
      <c r="D70" s="77" t="str">
        <f t="shared" si="59"/>
        <v/>
      </c>
      <c r="E70" s="77" t="str">
        <f t="shared" si="59"/>
        <v/>
      </c>
      <c r="F70" s="79">
        <f t="shared" si="59"/>
        <v>14</v>
      </c>
      <c r="G70" s="80">
        <f t="shared" si="59"/>
        <v>103306.94407853697</v>
      </c>
      <c r="H70" s="77">
        <f t="shared" si="59"/>
        <v>26.525470453264312</v>
      </c>
      <c r="I70" s="77">
        <f t="shared" si="59"/>
        <v>2624.5980008415841</v>
      </c>
      <c r="J70" s="79">
        <f t="shared" si="59"/>
        <v>14</v>
      </c>
      <c r="K70" s="80">
        <f t="shared" si="59"/>
        <v>103306.94407853697</v>
      </c>
      <c r="L70" s="77">
        <f t="shared" si="59"/>
        <v>26.525470453264312</v>
      </c>
      <c r="M70" s="78">
        <f t="shared" si="59"/>
        <v>2624.5980008415841</v>
      </c>
      <c r="O70" s="74" t="s">
        <v>42</v>
      </c>
      <c r="P70" s="79">
        <f t="shared" si="62"/>
        <v>-1</v>
      </c>
      <c r="Q70" s="80">
        <f t="shared" si="62"/>
        <v>-603.9</v>
      </c>
      <c r="R70" s="77">
        <f t="shared" si="62"/>
        <v>-1.7</v>
      </c>
      <c r="S70" s="77">
        <f t="shared" si="62"/>
        <v>-185</v>
      </c>
      <c r="T70" s="79">
        <f t="shared" si="62"/>
        <v>-8</v>
      </c>
      <c r="U70" s="80">
        <f t="shared" si="62"/>
        <v>38568.4995556473</v>
      </c>
      <c r="V70" s="77">
        <f t="shared" si="62"/>
        <v>-9.9857740585774124</v>
      </c>
      <c r="W70" s="77">
        <f t="shared" si="62"/>
        <v>155.71129707112959</v>
      </c>
      <c r="X70" s="79">
        <f t="shared" si="62"/>
        <v>-9</v>
      </c>
      <c r="Y70" s="80">
        <f t="shared" si="62"/>
        <v>37964.599555647292</v>
      </c>
      <c r="Z70" s="77">
        <f t="shared" si="62"/>
        <v>-11.685774058577412</v>
      </c>
      <c r="AA70" s="78">
        <f t="shared" si="62"/>
        <v>-29.288702928870407</v>
      </c>
    </row>
    <row r="71" spans="1:27" ht="15.75" thickBot="1">
      <c r="A71" s="81" t="s">
        <v>3</v>
      </c>
      <c r="B71" s="82">
        <f t="shared" si="61"/>
        <v>-66</v>
      </c>
      <c r="C71" s="83">
        <f t="shared" si="59"/>
        <v>-984.30870318471398</v>
      </c>
      <c r="D71" s="84">
        <f t="shared" si="59"/>
        <v>-34.922004031153435</v>
      </c>
      <c r="E71" s="84">
        <f t="shared" si="59"/>
        <v>-1704.0393918046261</v>
      </c>
      <c r="F71" s="82">
        <f t="shared" si="59"/>
        <v>16</v>
      </c>
      <c r="G71" s="83">
        <f t="shared" si="59"/>
        <v>103536.74942093037</v>
      </c>
      <c r="H71" s="84">
        <f t="shared" si="59"/>
        <v>26.822004031153377</v>
      </c>
      <c r="I71" s="84">
        <f t="shared" si="59"/>
        <v>2915.0393918046266</v>
      </c>
      <c r="J71" s="82">
        <f t="shared" si="59"/>
        <v>-50</v>
      </c>
      <c r="K71" s="83">
        <f t="shared" si="59"/>
        <v>102552.44071774566</v>
      </c>
      <c r="L71" s="84">
        <f t="shared" si="59"/>
        <v>-8.0999999999999659</v>
      </c>
      <c r="M71" s="85">
        <f t="shared" si="59"/>
        <v>1211</v>
      </c>
      <c r="O71" s="81" t="s">
        <v>3</v>
      </c>
      <c r="P71" s="82">
        <f t="shared" si="62"/>
        <v>-115</v>
      </c>
      <c r="Q71" s="83">
        <f t="shared" si="62"/>
        <v>-3210.6068826279738</v>
      </c>
      <c r="R71" s="84">
        <f t="shared" si="62"/>
        <v>-7.4388299999999887</v>
      </c>
      <c r="S71" s="84">
        <f t="shared" si="62"/>
        <v>-1699.3787999999995</v>
      </c>
      <c r="T71" s="82">
        <f t="shared" si="62"/>
        <v>-20</v>
      </c>
      <c r="U71" s="83">
        <f t="shared" si="62"/>
        <v>35360.840119451459</v>
      </c>
      <c r="V71" s="84">
        <f t="shared" si="62"/>
        <v>-19.061109999999985</v>
      </c>
      <c r="W71" s="84">
        <f t="shared" si="62"/>
        <v>-466.6110000000001</v>
      </c>
      <c r="X71" s="82">
        <f t="shared" si="62"/>
        <v>-135</v>
      </c>
      <c r="Y71" s="83">
        <f t="shared" si="62"/>
        <v>32150.233236823493</v>
      </c>
      <c r="Z71" s="84">
        <f t="shared" si="62"/>
        <v>-26.499940000000024</v>
      </c>
      <c r="AA71" s="85">
        <f t="shared" si="62"/>
        <v>-2165.9897999999994</v>
      </c>
    </row>
    <row r="72" spans="1:27">
      <c r="O72" s="93"/>
    </row>
    <row r="73" spans="1:27" ht="16.5" thickBot="1">
      <c r="A73" s="106" t="s">
        <v>185</v>
      </c>
      <c r="O73" s="106" t="s">
        <v>128</v>
      </c>
    </row>
    <row r="74" spans="1:27" ht="15" customHeight="1">
      <c r="A74" s="304" t="s">
        <v>29</v>
      </c>
      <c r="B74" s="307" t="s">
        <v>1</v>
      </c>
      <c r="C74" s="307"/>
      <c r="D74" s="307"/>
      <c r="E74" s="307"/>
      <c r="F74" s="307" t="s">
        <v>2</v>
      </c>
      <c r="G74" s="307"/>
      <c r="H74" s="307"/>
      <c r="I74" s="307"/>
      <c r="J74" s="307" t="s">
        <v>3</v>
      </c>
      <c r="K74" s="307"/>
      <c r="L74" s="307"/>
      <c r="M74" s="308"/>
      <c r="O74" s="304" t="s">
        <v>29</v>
      </c>
      <c r="P74" s="307" t="s">
        <v>1</v>
      </c>
      <c r="Q74" s="307"/>
      <c r="R74" s="307"/>
      <c r="S74" s="307"/>
      <c r="T74" s="307" t="s">
        <v>2</v>
      </c>
      <c r="U74" s="307"/>
      <c r="V74" s="307"/>
      <c r="W74" s="307"/>
      <c r="X74" s="307" t="s">
        <v>3</v>
      </c>
      <c r="Y74" s="307"/>
      <c r="Z74" s="307"/>
      <c r="AA74" s="308"/>
    </row>
    <row r="75" spans="1:27" ht="15" customHeight="1">
      <c r="A75" s="305"/>
      <c r="B75" s="309" t="s">
        <v>91</v>
      </c>
      <c r="C75" s="310"/>
      <c r="D75" s="309" t="s">
        <v>92</v>
      </c>
      <c r="E75" s="310"/>
      <c r="F75" s="309" t="s">
        <v>91</v>
      </c>
      <c r="G75" s="310"/>
      <c r="H75" s="309" t="s">
        <v>92</v>
      </c>
      <c r="I75" s="310"/>
      <c r="J75" s="309" t="s">
        <v>91</v>
      </c>
      <c r="K75" s="310"/>
      <c r="L75" s="309" t="s">
        <v>92</v>
      </c>
      <c r="M75" s="310"/>
      <c r="O75" s="305"/>
      <c r="P75" s="309" t="s">
        <v>91</v>
      </c>
      <c r="Q75" s="310"/>
      <c r="R75" s="309" t="s">
        <v>92</v>
      </c>
      <c r="S75" s="310"/>
      <c r="T75" s="309" t="s">
        <v>91</v>
      </c>
      <c r="U75" s="310"/>
      <c r="V75" s="309" t="s">
        <v>92</v>
      </c>
      <c r="W75" s="310"/>
      <c r="X75" s="309" t="s">
        <v>91</v>
      </c>
      <c r="Y75" s="310"/>
      <c r="Z75" s="309" t="s">
        <v>92</v>
      </c>
      <c r="AA75" s="310"/>
    </row>
    <row r="76" spans="1:27" ht="45.75" thickBot="1">
      <c r="A76" s="306"/>
      <c r="B76" s="69" t="s">
        <v>31</v>
      </c>
      <c r="C76" s="69" t="s">
        <v>32</v>
      </c>
      <c r="D76" s="70" t="s">
        <v>8</v>
      </c>
      <c r="E76" s="71" t="s">
        <v>9</v>
      </c>
      <c r="F76" s="69" t="s">
        <v>31</v>
      </c>
      <c r="G76" s="69" t="s">
        <v>32</v>
      </c>
      <c r="H76" s="70" t="s">
        <v>8</v>
      </c>
      <c r="I76" s="71" t="s">
        <v>9</v>
      </c>
      <c r="J76" s="69" t="s">
        <v>31</v>
      </c>
      <c r="K76" s="69" t="s">
        <v>32</v>
      </c>
      <c r="L76" s="70" t="s">
        <v>8</v>
      </c>
      <c r="M76" s="71" t="s">
        <v>9</v>
      </c>
      <c r="O76" s="306"/>
      <c r="P76" s="69" t="s">
        <v>31</v>
      </c>
      <c r="Q76" s="69" t="s">
        <v>32</v>
      </c>
      <c r="R76" s="70" t="s">
        <v>8</v>
      </c>
      <c r="S76" s="71" t="s">
        <v>9</v>
      </c>
      <c r="T76" s="69" t="s">
        <v>31</v>
      </c>
      <c r="U76" s="69" t="s">
        <v>32</v>
      </c>
      <c r="V76" s="70" t="s">
        <v>8</v>
      </c>
      <c r="W76" s="71" t="s">
        <v>9</v>
      </c>
      <c r="X76" s="69" t="s">
        <v>31</v>
      </c>
      <c r="Y76" s="69" t="s">
        <v>32</v>
      </c>
      <c r="Z76" s="70" t="s">
        <v>8</v>
      </c>
      <c r="AA76" s="71" t="s">
        <v>9</v>
      </c>
    </row>
    <row r="77" spans="1:27">
      <c r="A77" s="74" t="s">
        <v>33</v>
      </c>
      <c r="B77" s="95">
        <f>IF(P7=0,IF(B7=0,"","***"),B7*100/P7-100)</f>
        <v>-100</v>
      </c>
      <c r="C77" s="96">
        <f t="shared" ref="C77:M77" si="63">IF(Q7=0,IF(C7=0,"","***"),C7*100/Q7-100)</f>
        <v>-100</v>
      </c>
      <c r="D77" s="97" t="str">
        <f t="shared" si="63"/>
        <v/>
      </c>
      <c r="E77" s="97">
        <f t="shared" si="63"/>
        <v>-100</v>
      </c>
      <c r="F77" s="95" t="str">
        <f t="shared" si="63"/>
        <v/>
      </c>
      <c r="G77" s="96" t="str">
        <f t="shared" si="63"/>
        <v/>
      </c>
      <c r="H77" s="97" t="str">
        <f t="shared" si="63"/>
        <v/>
      </c>
      <c r="I77" s="97" t="str">
        <f t="shared" si="63"/>
        <v/>
      </c>
      <c r="J77" s="95">
        <f t="shared" si="63"/>
        <v>-100</v>
      </c>
      <c r="K77" s="96">
        <f t="shared" si="63"/>
        <v>-100</v>
      </c>
      <c r="L77" s="97" t="str">
        <f t="shared" si="63"/>
        <v/>
      </c>
      <c r="M77" s="98">
        <f t="shared" si="63"/>
        <v>-100</v>
      </c>
      <c r="O77" s="74" t="s">
        <v>33</v>
      </c>
      <c r="P77" s="95">
        <f>P7*100/AD7-100</f>
        <v>0</v>
      </c>
      <c r="Q77" s="96">
        <f t="shared" ref="Q77:AA77" si="64">Q7*100/AE7-100</f>
        <v>-20.350172215843841</v>
      </c>
      <c r="R77" s="97">
        <f t="shared" si="64"/>
        <v>-100</v>
      </c>
      <c r="S77" s="97">
        <f t="shared" si="64"/>
        <v>-2.5194961007798469</v>
      </c>
      <c r="T77" s="95"/>
      <c r="U77" s="96"/>
      <c r="V77" s="97"/>
      <c r="W77" s="97"/>
      <c r="X77" s="95">
        <f t="shared" si="64"/>
        <v>0</v>
      </c>
      <c r="Y77" s="96">
        <f t="shared" si="64"/>
        <v>-20.350172215843841</v>
      </c>
      <c r="Z77" s="97">
        <f t="shared" si="64"/>
        <v>-100</v>
      </c>
      <c r="AA77" s="98">
        <f t="shared" si="64"/>
        <v>-2.5194961007798469</v>
      </c>
    </row>
    <row r="78" spans="1:27">
      <c r="A78" s="74" t="s">
        <v>34</v>
      </c>
      <c r="B78" s="99">
        <f t="shared" ref="B78:B87" si="65">IF(P8=0,IF(B8=0,"","***"),B8*100/P8-100)</f>
        <v>-100</v>
      </c>
      <c r="C78" s="100">
        <f t="shared" ref="C78:C87" si="66">IF(Q8=0,IF(C8=0,"","***"),C8*100/Q8-100)</f>
        <v>-100</v>
      </c>
      <c r="D78" s="97">
        <f t="shared" ref="D78:D87" si="67">IF(R8=0,IF(D8=0,"","***"),D8*100/R8-100)</f>
        <v>-100</v>
      </c>
      <c r="E78" s="97">
        <f t="shared" ref="E78:E87" si="68">IF(S8=0,IF(E8=0,"","***"),E8*100/S8-100)</f>
        <v>-100</v>
      </c>
      <c r="F78" s="99" t="str">
        <f t="shared" ref="F78:F87" si="69">IF(T8=0,IF(F8=0,"","***"),F8*100/T8-100)</f>
        <v/>
      </c>
      <c r="G78" s="100" t="str">
        <f t="shared" ref="G78:G87" si="70">IF(U8=0,IF(G8=0,"","***"),G8*100/U8-100)</f>
        <v/>
      </c>
      <c r="H78" s="97" t="str">
        <f t="shared" ref="H78:H87" si="71">IF(V8=0,IF(H8=0,"","***"),H8*100/V8-100)</f>
        <v/>
      </c>
      <c r="I78" s="97" t="str">
        <f t="shared" ref="I78:I87" si="72">IF(W8=0,IF(I8=0,"","***"),I8*100/W8-100)</f>
        <v/>
      </c>
      <c r="J78" s="99">
        <f t="shared" ref="J78:J87" si="73">IF(X8=0,IF(J8=0,"","***"),J8*100/X8-100)</f>
        <v>-100</v>
      </c>
      <c r="K78" s="100">
        <f t="shared" ref="K78:K87" si="74">IF(Y8=0,IF(K8=0,"","***"),K8*100/Y8-100)</f>
        <v>-100</v>
      </c>
      <c r="L78" s="97">
        <f t="shared" ref="L78:L87" si="75">IF(Z8=0,IF(L8=0,"","***"),L8*100/Z8-100)</f>
        <v>-100</v>
      </c>
      <c r="M78" s="98">
        <f t="shared" ref="M78:M87" si="76">IF(AA8=0,IF(M8=0,"","***"),M8*100/AA8-100)</f>
        <v>-100</v>
      </c>
      <c r="O78" s="74" t="s">
        <v>34</v>
      </c>
      <c r="P78" s="99">
        <f t="shared" ref="P78:AA87" si="77">P8*100/AD8-100</f>
        <v>-66.666666666666657</v>
      </c>
      <c r="Q78" s="100">
        <f t="shared" si="77"/>
        <v>-65.172591447707362</v>
      </c>
      <c r="R78" s="97">
        <f t="shared" si="77"/>
        <v>-27.27272727272728</v>
      </c>
      <c r="S78" s="97">
        <f t="shared" si="77"/>
        <v>-55.555555555555557</v>
      </c>
      <c r="T78" s="99"/>
      <c r="U78" s="100"/>
      <c r="V78" s="97"/>
      <c r="W78" s="97"/>
      <c r="X78" s="99">
        <f t="shared" si="77"/>
        <v>-66.666666666666657</v>
      </c>
      <c r="Y78" s="100">
        <f t="shared" si="77"/>
        <v>-65.172591447707362</v>
      </c>
      <c r="Z78" s="97">
        <f t="shared" si="77"/>
        <v>-27.27272727272728</v>
      </c>
      <c r="AA78" s="98">
        <f t="shared" si="77"/>
        <v>-55.555555555555557</v>
      </c>
    </row>
    <row r="79" spans="1:27">
      <c r="A79" s="74" t="s">
        <v>35</v>
      </c>
      <c r="B79" s="99">
        <f t="shared" si="65"/>
        <v>14.285714285714292</v>
      </c>
      <c r="C79" s="100">
        <f t="shared" si="66"/>
        <v>-6.2212238197804197</v>
      </c>
      <c r="D79" s="97">
        <f t="shared" si="67"/>
        <v>-72.769035258490163</v>
      </c>
      <c r="E79" s="97">
        <f t="shared" si="68"/>
        <v>4.8084054388133382</v>
      </c>
      <c r="F79" s="99" t="str">
        <f t="shared" si="69"/>
        <v>***</v>
      </c>
      <c r="G79" s="100" t="str">
        <f t="shared" si="70"/>
        <v>***</v>
      </c>
      <c r="H79" s="97" t="str">
        <f t="shared" si="71"/>
        <v>***</v>
      </c>
      <c r="I79" s="97" t="str">
        <f t="shared" si="72"/>
        <v>***</v>
      </c>
      <c r="J79" s="99">
        <f t="shared" si="73"/>
        <v>28.571428571428584</v>
      </c>
      <c r="K79" s="100">
        <f t="shared" si="74"/>
        <v>7.4191353994780087</v>
      </c>
      <c r="L79" s="97">
        <f t="shared" si="75"/>
        <v>-72.546371403850316</v>
      </c>
      <c r="M79" s="98">
        <f t="shared" si="76"/>
        <v>9.0497527812113532</v>
      </c>
      <c r="O79" s="74" t="s">
        <v>35</v>
      </c>
      <c r="P79" s="99">
        <f t="shared" si="77"/>
        <v>-58.823529411764703</v>
      </c>
      <c r="Q79" s="100">
        <f t="shared" si="77"/>
        <v>-56.578742487276273</v>
      </c>
      <c r="R79" s="97">
        <f t="shared" si="77"/>
        <v>302.85441041596937</v>
      </c>
      <c r="S79" s="97">
        <f t="shared" si="77"/>
        <v>42.350470200847013</v>
      </c>
      <c r="T79" s="99"/>
      <c r="U79" s="100"/>
      <c r="V79" s="97"/>
      <c r="W79" s="97"/>
      <c r="X79" s="99">
        <f t="shared" si="77"/>
        <v>-58.823529411764703</v>
      </c>
      <c r="Y79" s="100">
        <f t="shared" si="77"/>
        <v>-56.578742487276273</v>
      </c>
      <c r="Z79" s="97">
        <f t="shared" si="77"/>
        <v>302.85441041596937</v>
      </c>
      <c r="AA79" s="98">
        <f t="shared" si="77"/>
        <v>42.350470200847013</v>
      </c>
    </row>
    <row r="80" spans="1:27">
      <c r="A80" s="74" t="s">
        <v>36</v>
      </c>
      <c r="B80" s="99">
        <f t="shared" si="65"/>
        <v>-61.29032258064516</v>
      </c>
      <c r="C80" s="100">
        <f t="shared" si="66"/>
        <v>-65.931602777982746</v>
      </c>
      <c r="D80" s="97">
        <f t="shared" si="67"/>
        <v>-71.897844387058512</v>
      </c>
      <c r="E80" s="97">
        <f t="shared" si="68"/>
        <v>-27.508339564042089</v>
      </c>
      <c r="F80" s="99">
        <f t="shared" si="69"/>
        <v>-33.333333333333329</v>
      </c>
      <c r="G80" s="100">
        <f t="shared" si="70"/>
        <v>-36.269430051813472</v>
      </c>
      <c r="H80" s="97">
        <f t="shared" si="71"/>
        <v>154.99999999999872</v>
      </c>
      <c r="I80" s="97">
        <f t="shared" si="72"/>
        <v>80.000000000000455</v>
      </c>
      <c r="J80" s="99">
        <f t="shared" si="73"/>
        <v>-58.823529411764703</v>
      </c>
      <c r="K80" s="100">
        <f t="shared" si="74"/>
        <v>-63.097070844174674</v>
      </c>
      <c r="L80" s="97">
        <f t="shared" si="75"/>
        <v>-67.140549334718372</v>
      </c>
      <c r="M80" s="98">
        <f t="shared" si="76"/>
        <v>-19.642714358058527</v>
      </c>
      <c r="O80" s="74" t="s">
        <v>36</v>
      </c>
      <c r="P80" s="99">
        <f t="shared" si="77"/>
        <v>-42.592592592592595</v>
      </c>
      <c r="Q80" s="100">
        <f t="shared" si="77"/>
        <v>-37.662012872157383</v>
      </c>
      <c r="R80" s="97">
        <f t="shared" si="77"/>
        <v>38.183371636912852</v>
      </c>
      <c r="S80" s="97">
        <f t="shared" si="77"/>
        <v>-23.474784323741275</v>
      </c>
      <c r="T80" s="99"/>
      <c r="U80" s="100"/>
      <c r="V80" s="97"/>
      <c r="W80" s="97"/>
      <c r="X80" s="99">
        <f t="shared" si="77"/>
        <v>-37.037037037037038</v>
      </c>
      <c r="Y80" s="100">
        <f t="shared" si="77"/>
        <v>-31.075559125784764</v>
      </c>
      <c r="Z80" s="97">
        <f t="shared" si="77"/>
        <v>41.142665076011326</v>
      </c>
      <c r="AA80" s="98">
        <f t="shared" si="77"/>
        <v>-17.434014868650436</v>
      </c>
    </row>
    <row r="81" spans="1:27">
      <c r="A81" s="74" t="s">
        <v>37</v>
      </c>
      <c r="B81" s="99">
        <f t="shared" si="65"/>
        <v>-42.857142857142854</v>
      </c>
      <c r="C81" s="100">
        <f t="shared" si="66"/>
        <v>-34.438867746585544</v>
      </c>
      <c r="D81" s="97">
        <f t="shared" si="67"/>
        <v>-51.334343043268802</v>
      </c>
      <c r="E81" s="97">
        <f t="shared" si="68"/>
        <v>-25.102219116353567</v>
      </c>
      <c r="F81" s="99">
        <f t="shared" si="69"/>
        <v>0</v>
      </c>
      <c r="G81" s="100">
        <f t="shared" si="70"/>
        <v>-0.68337129840548982</v>
      </c>
      <c r="H81" s="97">
        <f t="shared" si="71"/>
        <v>366.66666666666657</v>
      </c>
      <c r="I81" s="97">
        <f t="shared" si="72"/>
        <v>283.33333333333331</v>
      </c>
      <c r="J81" s="99">
        <f t="shared" si="73"/>
        <v>-40.54054054054054</v>
      </c>
      <c r="K81" s="100">
        <f t="shared" si="74"/>
        <v>-32.213389003613699</v>
      </c>
      <c r="L81" s="97">
        <f t="shared" si="75"/>
        <v>-37.212687309825021</v>
      </c>
      <c r="M81" s="98">
        <f t="shared" si="76"/>
        <v>-14.45427139081778</v>
      </c>
      <c r="O81" s="74" t="s">
        <v>37</v>
      </c>
      <c r="P81" s="99">
        <f t="shared" si="77"/>
        <v>-50.70422535211268</v>
      </c>
      <c r="Q81" s="100">
        <f t="shared" si="77"/>
        <v>-55.168907315002478</v>
      </c>
      <c r="R81" s="97">
        <f t="shared" si="77"/>
        <v>-28.664309872926012</v>
      </c>
      <c r="S81" s="97">
        <f t="shared" si="77"/>
        <v>-39.887204321529659</v>
      </c>
      <c r="T81" s="99">
        <f t="shared" si="77"/>
        <v>100</v>
      </c>
      <c r="U81" s="100">
        <f t="shared" si="77"/>
        <v>197.62711864406782</v>
      </c>
      <c r="V81" s="97">
        <f t="shared" si="77"/>
        <v>0</v>
      </c>
      <c r="W81" s="97">
        <f t="shared" si="77"/>
        <v>-25</v>
      </c>
      <c r="X81" s="99">
        <f t="shared" si="77"/>
        <v>-48.611111111111114</v>
      </c>
      <c r="Y81" s="100">
        <f t="shared" si="77"/>
        <v>-52.509509235160948</v>
      </c>
      <c r="Z81" s="97">
        <f t="shared" si="77"/>
        <v>-27.966747893351837</v>
      </c>
      <c r="AA81" s="98">
        <f t="shared" si="77"/>
        <v>-39.472435057370589</v>
      </c>
    </row>
    <row r="82" spans="1:27">
      <c r="A82" s="74" t="s">
        <v>38</v>
      </c>
      <c r="B82" s="99">
        <f t="shared" si="65"/>
        <v>-36.585365853658537</v>
      </c>
      <c r="C82" s="100">
        <f t="shared" si="66"/>
        <v>-41.229729581961926</v>
      </c>
      <c r="D82" s="97">
        <f t="shared" si="67"/>
        <v>-71.372443487621084</v>
      </c>
      <c r="E82" s="97">
        <f t="shared" si="68"/>
        <v>-67.857142857142861</v>
      </c>
      <c r="F82" s="99">
        <f t="shared" si="69"/>
        <v>-50</v>
      </c>
      <c r="G82" s="100">
        <f t="shared" si="70"/>
        <v>-53.531179564237412</v>
      </c>
      <c r="H82" s="97">
        <f t="shared" si="71"/>
        <v>-81.666666666666671</v>
      </c>
      <c r="I82" s="97">
        <f t="shared" si="72"/>
        <v>-77.906976744186039</v>
      </c>
      <c r="J82" s="99">
        <f t="shared" si="73"/>
        <v>-37.209302325581397</v>
      </c>
      <c r="K82" s="100">
        <f t="shared" si="74"/>
        <v>-41.744373664138131</v>
      </c>
      <c r="L82" s="97">
        <f t="shared" si="75"/>
        <v>-71.937945066124101</v>
      </c>
      <c r="M82" s="98">
        <f t="shared" si="76"/>
        <v>-68.373374037695783</v>
      </c>
      <c r="O82" s="74" t="s">
        <v>38</v>
      </c>
      <c r="P82" s="99">
        <f t="shared" si="77"/>
        <v>-31.666666666666671</v>
      </c>
      <c r="Q82" s="100">
        <f t="shared" si="77"/>
        <v>-31.729421535418027</v>
      </c>
      <c r="R82" s="97">
        <f t="shared" si="77"/>
        <v>-36.963528413910097</v>
      </c>
      <c r="S82" s="97">
        <f t="shared" si="77"/>
        <v>-8.6178238076972207</v>
      </c>
      <c r="T82" s="99">
        <f t="shared" si="77"/>
        <v>-66.666666666666657</v>
      </c>
      <c r="U82" s="100">
        <f t="shared" si="77"/>
        <v>-68.693402328589912</v>
      </c>
      <c r="V82" s="97">
        <f t="shared" si="77"/>
        <v>-53.84615384615384</v>
      </c>
      <c r="W82" s="97">
        <f t="shared" si="77"/>
        <v>-27.118644067796609</v>
      </c>
      <c r="X82" s="99">
        <f t="shared" si="77"/>
        <v>-34.848484848484844</v>
      </c>
      <c r="Y82" s="100">
        <f t="shared" si="77"/>
        <v>-34.942990595280108</v>
      </c>
      <c r="Z82" s="97">
        <f t="shared" si="77"/>
        <v>-38.205249096338221</v>
      </c>
      <c r="AA82" s="98">
        <f t="shared" si="77"/>
        <v>-9.794061302681996</v>
      </c>
    </row>
    <row r="83" spans="1:27">
      <c r="A83" s="74" t="s">
        <v>39</v>
      </c>
      <c r="B83" s="99">
        <f t="shared" si="65"/>
        <v>-24.390243902439025</v>
      </c>
      <c r="C83" s="100">
        <f t="shared" si="66"/>
        <v>-19.682678805314424</v>
      </c>
      <c r="D83" s="97">
        <f t="shared" si="67"/>
        <v>-50.59988002399519</v>
      </c>
      <c r="E83" s="97">
        <f t="shared" si="68"/>
        <v>-12.291673825641723</v>
      </c>
      <c r="F83" s="99">
        <f t="shared" si="69"/>
        <v>50</v>
      </c>
      <c r="G83" s="100">
        <f t="shared" si="70"/>
        <v>125.18518518518519</v>
      </c>
      <c r="H83" s="97">
        <f t="shared" si="71"/>
        <v>45</v>
      </c>
      <c r="I83" s="97">
        <f t="shared" si="72"/>
        <v>925.71428571428578</v>
      </c>
      <c r="J83" s="99">
        <f t="shared" si="73"/>
        <v>-20.930232558139537</v>
      </c>
      <c r="K83" s="100">
        <f t="shared" si="74"/>
        <v>-14.196568605593939</v>
      </c>
      <c r="L83" s="97">
        <f t="shared" si="75"/>
        <v>-47.600232423009871</v>
      </c>
      <c r="M83" s="98">
        <f t="shared" si="76"/>
        <v>7.5846759274831044</v>
      </c>
      <c r="O83" s="74" t="s">
        <v>39</v>
      </c>
      <c r="P83" s="99">
        <f t="shared" si="77"/>
        <v>-24.074074074074076</v>
      </c>
      <c r="Q83" s="100">
        <f t="shared" si="77"/>
        <v>-29.338476082873839</v>
      </c>
      <c r="R83" s="97">
        <f t="shared" si="77"/>
        <v>13.016734612300382</v>
      </c>
      <c r="S83" s="97">
        <f t="shared" si="77"/>
        <v>-5.8190073107829789</v>
      </c>
      <c r="T83" s="99">
        <f t="shared" si="77"/>
        <v>-60</v>
      </c>
      <c r="U83" s="100">
        <f t="shared" si="77"/>
        <v>-76.460753149342963</v>
      </c>
      <c r="V83" s="97">
        <f t="shared" si="77"/>
        <v>-55.555555555555557</v>
      </c>
      <c r="W83" s="97">
        <f t="shared" si="77"/>
        <v>-61.748633879781423</v>
      </c>
      <c r="X83" s="99">
        <f t="shared" si="77"/>
        <v>-27.118644067796609</v>
      </c>
      <c r="Y83" s="100">
        <f t="shared" si="77"/>
        <v>-34.317837166031353</v>
      </c>
      <c r="Z83" s="97">
        <f t="shared" si="77"/>
        <v>7.7981197402221767</v>
      </c>
      <c r="AA83" s="98">
        <f t="shared" si="77"/>
        <v>-8.6493412895759718</v>
      </c>
    </row>
    <row r="84" spans="1:27">
      <c r="A84" s="74" t="s">
        <v>40</v>
      </c>
      <c r="B84" s="99">
        <f t="shared" si="65"/>
        <v>-8.3333333333333286</v>
      </c>
      <c r="C84" s="100">
        <f t="shared" si="66"/>
        <v>-8.3215418406657307</v>
      </c>
      <c r="D84" s="97">
        <f t="shared" si="67"/>
        <v>-14.150943396226396</v>
      </c>
      <c r="E84" s="97">
        <f t="shared" si="68"/>
        <v>-11.494252873563212</v>
      </c>
      <c r="F84" s="99">
        <f t="shared" si="69"/>
        <v>-33.333333333333329</v>
      </c>
      <c r="G84" s="100">
        <f t="shared" si="70"/>
        <v>-36.642283977990033</v>
      </c>
      <c r="H84" s="97">
        <f t="shared" si="71"/>
        <v>-39.375</v>
      </c>
      <c r="I84" s="97">
        <f t="shared" si="72"/>
        <v>36.363636363636374</v>
      </c>
      <c r="J84" s="99">
        <f t="shared" si="73"/>
        <v>-13.333333333333329</v>
      </c>
      <c r="K84" s="100">
        <f t="shared" si="74"/>
        <v>-14.007062259248769</v>
      </c>
      <c r="L84" s="97">
        <f t="shared" si="75"/>
        <v>-20</v>
      </c>
      <c r="M84" s="98">
        <f t="shared" si="76"/>
        <v>-3.1645569620253156</v>
      </c>
      <c r="O84" s="74" t="s">
        <v>40</v>
      </c>
      <c r="P84" s="99">
        <f t="shared" si="77"/>
        <v>-14.285714285714292</v>
      </c>
      <c r="Q84" s="100">
        <f t="shared" si="77"/>
        <v>-15.507716715110277</v>
      </c>
      <c r="R84" s="97">
        <f t="shared" si="77"/>
        <v>-32.911392405063296</v>
      </c>
      <c r="S84" s="97">
        <f t="shared" si="77"/>
        <v>-26.68539325842697</v>
      </c>
      <c r="T84" s="99">
        <f t="shared" si="77"/>
        <v>-40</v>
      </c>
      <c r="U84" s="100">
        <f t="shared" si="77"/>
        <v>-48.344962125508097</v>
      </c>
      <c r="V84" s="97">
        <f t="shared" si="77"/>
        <v>-0.6895866824735748</v>
      </c>
      <c r="W84" s="97">
        <f t="shared" si="77"/>
        <v>-60.304715438939631</v>
      </c>
      <c r="X84" s="99">
        <f t="shared" si="77"/>
        <v>-21.05263157894737</v>
      </c>
      <c r="Y84" s="100">
        <f t="shared" si="77"/>
        <v>-25.070268588564559</v>
      </c>
      <c r="Z84" s="97">
        <f t="shared" si="77"/>
        <v>-27.45326255295123</v>
      </c>
      <c r="AA84" s="98">
        <f t="shared" si="77"/>
        <v>-36.104239059114697</v>
      </c>
    </row>
    <row r="85" spans="1:27">
      <c r="A85" s="74" t="s">
        <v>41</v>
      </c>
      <c r="B85" s="99">
        <f t="shared" si="65"/>
        <v>-42.857142857142854</v>
      </c>
      <c r="C85" s="100">
        <f t="shared" si="66"/>
        <v>-27.114428360776174</v>
      </c>
      <c r="D85" s="97">
        <f t="shared" si="67"/>
        <v>-53.231909838410729</v>
      </c>
      <c r="E85" s="97">
        <f t="shared" si="68"/>
        <v>0.20806213207964674</v>
      </c>
      <c r="F85" s="99">
        <f t="shared" si="69"/>
        <v>100</v>
      </c>
      <c r="G85" s="100">
        <f t="shared" si="70"/>
        <v>29.897310729704373</v>
      </c>
      <c r="H85" s="97">
        <f t="shared" si="71"/>
        <v>-23.483936091924207</v>
      </c>
      <c r="I85" s="97">
        <f t="shared" si="72"/>
        <v>-51.539296684217042</v>
      </c>
      <c r="J85" s="99">
        <f t="shared" si="73"/>
        <v>0</v>
      </c>
      <c r="K85" s="100">
        <f t="shared" si="74"/>
        <v>-0.20640225107005961</v>
      </c>
      <c r="L85" s="97">
        <f t="shared" si="75"/>
        <v>-41.800620672642211</v>
      </c>
      <c r="M85" s="98">
        <f t="shared" si="76"/>
        <v>-29.210898524039337</v>
      </c>
      <c r="O85" s="74" t="s">
        <v>41</v>
      </c>
      <c r="P85" s="99">
        <f t="shared" si="77"/>
        <v>-50</v>
      </c>
      <c r="Q85" s="100">
        <f t="shared" si="77"/>
        <v>-56.803847760008694</v>
      </c>
      <c r="R85" s="97">
        <f t="shared" si="77"/>
        <v>-62.745098039215684</v>
      </c>
      <c r="S85" s="97">
        <f t="shared" si="77"/>
        <v>-66.895368782161228</v>
      </c>
      <c r="T85" s="99">
        <f t="shared" si="77"/>
        <v>-70</v>
      </c>
      <c r="U85" s="100">
        <f t="shared" si="77"/>
        <v>-76.537192135925949</v>
      </c>
      <c r="V85" s="97">
        <f t="shared" si="77"/>
        <v>-86.824732682473268</v>
      </c>
      <c r="W85" s="97">
        <f t="shared" si="77"/>
        <v>-60.938755310465389</v>
      </c>
      <c r="X85" s="99">
        <f t="shared" si="77"/>
        <v>-58.333333333333336</v>
      </c>
      <c r="Y85" s="100">
        <f t="shared" si="77"/>
        <v>-69.078289970187214</v>
      </c>
      <c r="Z85" s="97">
        <f t="shared" si="77"/>
        <v>-78.115077598741806</v>
      </c>
      <c r="AA85" s="98">
        <f t="shared" si="77"/>
        <v>-63.752941415812785</v>
      </c>
    </row>
    <row r="86" spans="1:27" ht="15.75" thickBot="1">
      <c r="A86" s="74" t="s">
        <v>42</v>
      </c>
      <c r="B86" s="99" t="str">
        <f t="shared" si="65"/>
        <v/>
      </c>
      <c r="C86" s="100" t="str">
        <f t="shared" si="66"/>
        <v/>
      </c>
      <c r="D86" s="97" t="str">
        <f t="shared" si="67"/>
        <v/>
      </c>
      <c r="E86" s="97" t="str">
        <f t="shared" si="68"/>
        <v/>
      </c>
      <c r="F86" s="99">
        <f t="shared" si="69"/>
        <v>100</v>
      </c>
      <c r="G86" s="100">
        <f t="shared" si="70"/>
        <v>78.220473366941775</v>
      </c>
      <c r="H86" s="97">
        <f t="shared" si="71"/>
        <v>161.6004954965631</v>
      </c>
      <c r="I86" s="97">
        <f t="shared" si="72"/>
        <v>194.02499310269121</v>
      </c>
      <c r="J86" s="99">
        <f t="shared" si="73"/>
        <v>100</v>
      </c>
      <c r="K86" s="100">
        <f t="shared" si="74"/>
        <v>78.220473366941775</v>
      </c>
      <c r="L86" s="97">
        <f t="shared" si="75"/>
        <v>161.6004954965631</v>
      </c>
      <c r="M86" s="98">
        <f t="shared" si="76"/>
        <v>194.02499310269121</v>
      </c>
      <c r="O86" s="74" t="s">
        <v>42</v>
      </c>
      <c r="P86" s="99">
        <f t="shared" si="77"/>
        <v>-100</v>
      </c>
      <c r="Q86" s="100">
        <f t="shared" si="77"/>
        <v>-100</v>
      </c>
      <c r="R86" s="97">
        <f t="shared" si="77"/>
        <v>-100</v>
      </c>
      <c r="S86" s="97">
        <f t="shared" si="77"/>
        <v>-100</v>
      </c>
      <c r="T86" s="99">
        <f t="shared" si="77"/>
        <v>-36.363636363636367</v>
      </c>
      <c r="U86" s="100">
        <f t="shared" si="77"/>
        <v>41.24841321052142</v>
      </c>
      <c r="V86" s="97">
        <f t="shared" si="77"/>
        <v>-37.824901737035638</v>
      </c>
      <c r="W86" s="97">
        <f t="shared" si="77"/>
        <v>13.008462579041748</v>
      </c>
      <c r="X86" s="99">
        <f t="shared" si="77"/>
        <v>-39.130434782608695</v>
      </c>
      <c r="Y86" s="100">
        <f t="shared" si="77"/>
        <v>40.341997994698659</v>
      </c>
      <c r="Z86" s="97">
        <f t="shared" si="77"/>
        <v>-41.586384550097542</v>
      </c>
      <c r="AA86" s="98">
        <f t="shared" si="77"/>
        <v>-2.1192983305984257</v>
      </c>
    </row>
    <row r="87" spans="1:27" ht="15.75" thickBot="1">
      <c r="A87" s="81" t="s">
        <v>3</v>
      </c>
      <c r="B87" s="101">
        <f t="shared" si="65"/>
        <v>-37.078651685393261</v>
      </c>
      <c r="C87" s="102">
        <f t="shared" si="66"/>
        <v>-24.732873852078342</v>
      </c>
      <c r="D87" s="103">
        <f t="shared" si="67"/>
        <v>-57.155489412689697</v>
      </c>
      <c r="E87" s="103">
        <f t="shared" si="68"/>
        <v>-31.158153077429631</v>
      </c>
      <c r="F87" s="101">
        <f t="shared" si="69"/>
        <v>55.172413793103459</v>
      </c>
      <c r="G87" s="102">
        <f t="shared" si="70"/>
        <v>77.705644664593876</v>
      </c>
      <c r="H87" s="103">
        <f t="shared" si="71"/>
        <v>128.33494751748029</v>
      </c>
      <c r="I87" s="103">
        <f t="shared" si="72"/>
        <v>152.77984233776874</v>
      </c>
      <c r="J87" s="101">
        <f t="shared" si="73"/>
        <v>-24.154589371980677</v>
      </c>
      <c r="K87" s="102">
        <f t="shared" si="74"/>
        <v>74.734688398050707</v>
      </c>
      <c r="L87" s="103">
        <f t="shared" si="75"/>
        <v>-9.8780487804877595</v>
      </c>
      <c r="M87" s="104">
        <f t="shared" si="76"/>
        <v>16.415887217025897</v>
      </c>
      <c r="O87" s="81" t="s">
        <v>3</v>
      </c>
      <c r="P87" s="101">
        <f t="shared" si="77"/>
        <v>-39.249146757679178</v>
      </c>
      <c r="Q87" s="102">
        <f t="shared" si="77"/>
        <v>-44.651510941640773</v>
      </c>
      <c r="R87" s="103">
        <f t="shared" si="77"/>
        <v>-10.853453436540988</v>
      </c>
      <c r="S87" s="103">
        <f t="shared" si="77"/>
        <v>-23.706598764005051</v>
      </c>
      <c r="T87" s="101">
        <f t="shared" si="77"/>
        <v>-40.816326530612244</v>
      </c>
      <c r="U87" s="102">
        <f t="shared" si="77"/>
        <v>36.126206313794881</v>
      </c>
      <c r="V87" s="103">
        <f t="shared" si="77"/>
        <v>-47.699150499072701</v>
      </c>
      <c r="W87" s="103">
        <f t="shared" si="77"/>
        <v>-19.649997410102131</v>
      </c>
      <c r="X87" s="101">
        <f t="shared" si="77"/>
        <v>-39.473684210526315</v>
      </c>
      <c r="Y87" s="102">
        <f t="shared" si="77"/>
        <v>30.598353414352573</v>
      </c>
      <c r="Z87" s="103">
        <f t="shared" si="77"/>
        <v>-24.423921340417365</v>
      </c>
      <c r="AA87" s="104">
        <f t="shared" si="77"/>
        <v>-22.697182386174191</v>
      </c>
    </row>
  </sheetData>
  <mergeCells count="79">
    <mergeCell ref="O74:O76"/>
    <mergeCell ref="P74:S74"/>
    <mergeCell ref="T74:W74"/>
    <mergeCell ref="X74:AA74"/>
    <mergeCell ref="P75:Q75"/>
    <mergeCell ref="R75:S75"/>
    <mergeCell ref="T75:U75"/>
    <mergeCell ref="V75:W75"/>
    <mergeCell ref="X75:Y75"/>
    <mergeCell ref="Z75:AA75"/>
    <mergeCell ref="O31:AA31"/>
    <mergeCell ref="AC31:AO31"/>
    <mergeCell ref="O43:AA43"/>
    <mergeCell ref="AC43:AO43"/>
    <mergeCell ref="O58:O60"/>
    <mergeCell ref="P58:S58"/>
    <mergeCell ref="T58:W58"/>
    <mergeCell ref="X58:AA58"/>
    <mergeCell ref="P59:Q59"/>
    <mergeCell ref="R59:S59"/>
    <mergeCell ref="T59:U59"/>
    <mergeCell ref="V59:W59"/>
    <mergeCell ref="X59:Y59"/>
    <mergeCell ref="Z59:AA59"/>
    <mergeCell ref="AJ5:AK5"/>
    <mergeCell ref="AL5:AM5"/>
    <mergeCell ref="AN5:AO5"/>
    <mergeCell ref="O19:AA19"/>
    <mergeCell ref="AC19:AO19"/>
    <mergeCell ref="O4:O6"/>
    <mergeCell ref="AH4:AK4"/>
    <mergeCell ref="AL4:AO4"/>
    <mergeCell ref="P5:Q5"/>
    <mergeCell ref="R5:S5"/>
    <mergeCell ref="T5:U5"/>
    <mergeCell ref="V5:W5"/>
    <mergeCell ref="X5:Y5"/>
    <mergeCell ref="Z5:AA5"/>
    <mergeCell ref="AD5:AE5"/>
    <mergeCell ref="AF5:AG5"/>
    <mergeCell ref="AH5:AI5"/>
    <mergeCell ref="A4:A6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P4:S4"/>
    <mergeCell ref="T4:W4"/>
    <mergeCell ref="X4:AA4"/>
    <mergeCell ref="AC4:AC6"/>
    <mergeCell ref="AD4:AG4"/>
    <mergeCell ref="A19:M19"/>
    <mergeCell ref="A31:M31"/>
    <mergeCell ref="A43:M43"/>
    <mergeCell ref="A58:A60"/>
    <mergeCell ref="B58:E58"/>
    <mergeCell ref="F58:I58"/>
    <mergeCell ref="J58:M58"/>
    <mergeCell ref="B59:C59"/>
    <mergeCell ref="D59:E59"/>
    <mergeCell ref="F59:G59"/>
    <mergeCell ref="H59:I59"/>
    <mergeCell ref="J59:K59"/>
    <mergeCell ref="L59:M59"/>
    <mergeCell ref="F75:G75"/>
    <mergeCell ref="H75:I75"/>
    <mergeCell ref="J75:K75"/>
    <mergeCell ref="L75:M75"/>
    <mergeCell ref="A74:A76"/>
    <mergeCell ref="B74:E74"/>
    <mergeCell ref="F74:I74"/>
    <mergeCell ref="J74:M74"/>
    <mergeCell ref="B75:C75"/>
    <mergeCell ref="D75:E7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eht26">
    <tabColor theme="9" tint="0.39997558519241921"/>
  </sheetPr>
  <dimension ref="A1:AX32"/>
  <sheetViews>
    <sheetView workbookViewId="0">
      <selection activeCell="G7" sqref="G7:H16"/>
    </sheetView>
  </sheetViews>
  <sheetFormatPr defaultRowHeight="15"/>
  <cols>
    <col min="18" max="18" width="10.28515625" customWidth="1"/>
    <col min="20" max="20" width="7.5703125" bestFit="1" customWidth="1"/>
    <col min="21" max="21" width="4.5703125" bestFit="1" customWidth="1"/>
    <col min="22" max="22" width="8.140625" customWidth="1"/>
    <col min="23" max="23" width="8.7109375" customWidth="1"/>
    <col min="26" max="26" width="5.5703125" bestFit="1" customWidth="1"/>
    <col min="27" max="27" width="9.140625" customWidth="1"/>
    <col min="28" max="28" width="8.85546875" customWidth="1"/>
    <col min="31" max="31" width="5.5703125" bestFit="1" customWidth="1"/>
    <col min="32" max="32" width="8.42578125" customWidth="1"/>
    <col min="33" max="33" width="9" customWidth="1"/>
  </cols>
  <sheetData>
    <row r="1" spans="1:50">
      <c r="A1" t="s">
        <v>212</v>
      </c>
      <c r="R1" t="s">
        <v>176</v>
      </c>
      <c r="AI1" t="s">
        <v>177</v>
      </c>
    </row>
    <row r="2" spans="1:50" s="200" customFormat="1" ht="15.75" customHeight="1">
      <c r="A2" s="1" t="s">
        <v>182</v>
      </c>
      <c r="R2" s="1" t="s">
        <v>125</v>
      </c>
      <c r="AI2" s="1" t="s">
        <v>126</v>
      </c>
    </row>
    <row r="3" spans="1:50" ht="15.75" thickBot="1"/>
    <row r="4" spans="1:50" ht="15.75" customHeight="1">
      <c r="A4" s="314" t="s">
        <v>29</v>
      </c>
      <c r="B4" s="317" t="s">
        <v>1</v>
      </c>
      <c r="C4" s="318"/>
      <c r="D4" s="318"/>
      <c r="E4" s="318"/>
      <c r="F4" s="319"/>
      <c r="G4" s="318" t="s">
        <v>2</v>
      </c>
      <c r="H4" s="318"/>
      <c r="I4" s="318"/>
      <c r="J4" s="318"/>
      <c r="K4" s="318"/>
      <c r="L4" s="317" t="s">
        <v>3</v>
      </c>
      <c r="M4" s="318"/>
      <c r="N4" s="318"/>
      <c r="O4" s="318"/>
      <c r="P4" s="319"/>
      <c r="R4" s="314" t="s">
        <v>29</v>
      </c>
      <c r="S4" s="317" t="s">
        <v>1</v>
      </c>
      <c r="T4" s="318"/>
      <c r="U4" s="318"/>
      <c r="V4" s="318"/>
      <c r="W4" s="319"/>
      <c r="X4" s="318" t="s">
        <v>2</v>
      </c>
      <c r="Y4" s="318"/>
      <c r="Z4" s="318"/>
      <c r="AA4" s="318"/>
      <c r="AB4" s="318"/>
      <c r="AC4" s="317" t="s">
        <v>3</v>
      </c>
      <c r="AD4" s="318"/>
      <c r="AE4" s="318"/>
      <c r="AF4" s="318"/>
      <c r="AG4" s="319"/>
      <c r="AI4" s="314" t="s">
        <v>29</v>
      </c>
      <c r="AJ4" s="317" t="s">
        <v>1</v>
      </c>
      <c r="AK4" s="318"/>
      <c r="AL4" s="318"/>
      <c r="AM4" s="318"/>
      <c r="AN4" s="319"/>
      <c r="AO4" s="318" t="s">
        <v>2</v>
      </c>
      <c r="AP4" s="318"/>
      <c r="AQ4" s="318"/>
      <c r="AR4" s="318"/>
      <c r="AS4" s="318"/>
      <c r="AT4" s="317" t="s">
        <v>3</v>
      </c>
      <c r="AU4" s="318"/>
      <c r="AV4" s="318"/>
      <c r="AW4" s="318"/>
      <c r="AX4" s="319"/>
    </row>
    <row r="5" spans="1:50" ht="29.25" customHeight="1">
      <c r="A5" s="315"/>
      <c r="B5" s="320" t="s">
        <v>3</v>
      </c>
      <c r="C5" s="310"/>
      <c r="D5" s="309" t="s">
        <v>91</v>
      </c>
      <c r="E5" s="310"/>
      <c r="F5" s="321" t="s">
        <v>96</v>
      </c>
      <c r="G5" s="320" t="s">
        <v>3</v>
      </c>
      <c r="H5" s="310"/>
      <c r="I5" s="309" t="s">
        <v>91</v>
      </c>
      <c r="J5" s="310"/>
      <c r="K5" s="321" t="s">
        <v>96</v>
      </c>
      <c r="L5" s="320" t="s">
        <v>3</v>
      </c>
      <c r="M5" s="310"/>
      <c r="N5" s="309" t="s">
        <v>91</v>
      </c>
      <c r="O5" s="310"/>
      <c r="P5" s="321" t="s">
        <v>96</v>
      </c>
      <c r="R5" s="315"/>
      <c r="S5" s="320" t="s">
        <v>3</v>
      </c>
      <c r="T5" s="310"/>
      <c r="U5" s="309" t="s">
        <v>91</v>
      </c>
      <c r="V5" s="310"/>
      <c r="W5" s="321" t="s">
        <v>96</v>
      </c>
      <c r="X5" s="320" t="s">
        <v>3</v>
      </c>
      <c r="Y5" s="310"/>
      <c r="Z5" s="309" t="s">
        <v>91</v>
      </c>
      <c r="AA5" s="310"/>
      <c r="AB5" s="321" t="s">
        <v>96</v>
      </c>
      <c r="AC5" s="320" t="s">
        <v>3</v>
      </c>
      <c r="AD5" s="310"/>
      <c r="AE5" s="309" t="s">
        <v>91</v>
      </c>
      <c r="AF5" s="310"/>
      <c r="AG5" s="321" t="s">
        <v>96</v>
      </c>
      <c r="AI5" s="315"/>
      <c r="AJ5" s="320" t="s">
        <v>3</v>
      </c>
      <c r="AK5" s="310"/>
      <c r="AL5" s="309" t="s">
        <v>91</v>
      </c>
      <c r="AM5" s="310"/>
      <c r="AN5" s="321" t="s">
        <v>96</v>
      </c>
      <c r="AO5" s="320" t="s">
        <v>3</v>
      </c>
      <c r="AP5" s="310"/>
      <c r="AQ5" s="309" t="s">
        <v>91</v>
      </c>
      <c r="AR5" s="310"/>
      <c r="AS5" s="321" t="s">
        <v>96</v>
      </c>
      <c r="AT5" s="320" t="s">
        <v>3</v>
      </c>
      <c r="AU5" s="310"/>
      <c r="AV5" s="309" t="s">
        <v>91</v>
      </c>
      <c r="AW5" s="310"/>
      <c r="AX5" s="321" t="s">
        <v>96</v>
      </c>
    </row>
    <row r="6" spans="1:50" ht="44.25" customHeight="1" thickBot="1">
      <c r="A6" s="316"/>
      <c r="B6" s="203" t="s">
        <v>26</v>
      </c>
      <c r="C6" s="108" t="s">
        <v>49</v>
      </c>
      <c r="D6" s="69" t="s">
        <v>31</v>
      </c>
      <c r="E6" s="69" t="s">
        <v>32</v>
      </c>
      <c r="F6" s="322"/>
      <c r="G6" s="203" t="s">
        <v>26</v>
      </c>
      <c r="H6" s="108" t="s">
        <v>49</v>
      </c>
      <c r="I6" s="69" t="s">
        <v>31</v>
      </c>
      <c r="J6" s="69" t="s">
        <v>32</v>
      </c>
      <c r="K6" s="322"/>
      <c r="L6" s="203" t="s">
        <v>26</v>
      </c>
      <c r="M6" s="108" t="s">
        <v>49</v>
      </c>
      <c r="N6" s="69" t="s">
        <v>31</v>
      </c>
      <c r="O6" s="69" t="s">
        <v>32</v>
      </c>
      <c r="P6" s="322"/>
      <c r="R6" s="316"/>
      <c r="S6" s="107" t="s">
        <v>26</v>
      </c>
      <c r="T6" s="108" t="s">
        <v>49</v>
      </c>
      <c r="U6" s="69" t="s">
        <v>31</v>
      </c>
      <c r="V6" s="69" t="s">
        <v>32</v>
      </c>
      <c r="W6" s="322"/>
      <c r="X6" s="107" t="s">
        <v>26</v>
      </c>
      <c r="Y6" s="108" t="s">
        <v>49</v>
      </c>
      <c r="Z6" s="69" t="s">
        <v>31</v>
      </c>
      <c r="AA6" s="69" t="s">
        <v>32</v>
      </c>
      <c r="AB6" s="322"/>
      <c r="AC6" s="107" t="s">
        <v>26</v>
      </c>
      <c r="AD6" s="108" t="s">
        <v>49</v>
      </c>
      <c r="AE6" s="69" t="s">
        <v>31</v>
      </c>
      <c r="AF6" s="69" t="s">
        <v>32</v>
      </c>
      <c r="AG6" s="322"/>
      <c r="AI6" s="316"/>
      <c r="AJ6" s="107" t="s">
        <v>26</v>
      </c>
      <c r="AK6" s="108" t="s">
        <v>49</v>
      </c>
      <c r="AL6" s="69" t="s">
        <v>31</v>
      </c>
      <c r="AM6" s="69" t="s">
        <v>32</v>
      </c>
      <c r="AN6" s="322"/>
      <c r="AO6" s="107" t="s">
        <v>26</v>
      </c>
      <c r="AP6" s="108" t="s">
        <v>49</v>
      </c>
      <c r="AQ6" s="69" t="s">
        <v>31</v>
      </c>
      <c r="AR6" s="69" t="s">
        <v>32</v>
      </c>
      <c r="AS6" s="322"/>
      <c r="AT6" s="107" t="s">
        <v>26</v>
      </c>
      <c r="AU6" s="108" t="s">
        <v>49</v>
      </c>
      <c r="AV6" s="69" t="s">
        <v>31</v>
      </c>
      <c r="AW6" s="69" t="s">
        <v>32</v>
      </c>
      <c r="AX6" s="322"/>
    </row>
    <row r="7" spans="1:50">
      <c r="A7" s="74" t="s">
        <v>33</v>
      </c>
      <c r="B7" s="109">
        <v>15987</v>
      </c>
      <c r="C7" s="110">
        <v>3935.3326843867039</v>
      </c>
      <c r="D7" s="75"/>
      <c r="E7" s="76"/>
      <c r="F7" s="98"/>
      <c r="G7" s="77">
        <v>985</v>
      </c>
      <c r="H7" s="77">
        <v>236.35961317325913</v>
      </c>
      <c r="I7" s="75"/>
      <c r="J7" s="76"/>
      <c r="K7" s="97"/>
      <c r="L7" s="111">
        <f>B7+G7</f>
        <v>16972</v>
      </c>
      <c r="M7" s="77">
        <f t="shared" ref="M7:P7" si="0">C7+H7</f>
        <v>4171.6922975599628</v>
      </c>
      <c r="N7" s="75">
        <f t="shared" si="0"/>
        <v>0</v>
      </c>
      <c r="O7" s="76">
        <f t="shared" si="0"/>
        <v>0</v>
      </c>
      <c r="P7" s="98">
        <f t="shared" si="0"/>
        <v>0</v>
      </c>
      <c r="R7" s="74" t="s">
        <v>33</v>
      </c>
      <c r="S7" s="109">
        <v>24525</v>
      </c>
      <c r="T7" s="110">
        <v>5419.2638361821264</v>
      </c>
      <c r="U7" s="75">
        <v>2</v>
      </c>
      <c r="V7" s="76">
        <v>0.55500000000000005</v>
      </c>
      <c r="W7" s="98">
        <v>0</v>
      </c>
      <c r="X7" s="77">
        <v>1142</v>
      </c>
      <c r="Y7" s="77">
        <v>296.26461856791479</v>
      </c>
      <c r="Z7" s="75"/>
      <c r="AA7" s="76"/>
      <c r="AB7" s="97"/>
      <c r="AC7" s="111">
        <v>25667</v>
      </c>
      <c r="AD7" s="77">
        <v>5715.5284547500141</v>
      </c>
      <c r="AE7" s="75">
        <v>2</v>
      </c>
      <c r="AF7" s="76">
        <v>0.55500000000000005</v>
      </c>
      <c r="AG7" s="98">
        <v>0</v>
      </c>
      <c r="AI7" s="74" t="s">
        <v>33</v>
      </c>
      <c r="AJ7" s="109">
        <v>9489</v>
      </c>
      <c r="AK7" s="110">
        <v>2533.5218800000189</v>
      </c>
      <c r="AL7" s="75">
        <v>2</v>
      </c>
      <c r="AM7" s="76">
        <v>0.69679999999999997</v>
      </c>
      <c r="AN7" s="98">
        <v>6.6680000000000003E-2</v>
      </c>
      <c r="AO7" s="77">
        <v>362</v>
      </c>
      <c r="AP7" s="77">
        <v>103.17764499999994</v>
      </c>
      <c r="AQ7" s="75"/>
      <c r="AR7" s="76"/>
      <c r="AS7" s="97"/>
      <c r="AT7" s="111">
        <v>9851</v>
      </c>
      <c r="AU7" s="77">
        <v>2636.6995250000186</v>
      </c>
      <c r="AV7" s="75">
        <v>2</v>
      </c>
      <c r="AW7" s="76">
        <v>0.69679999999999997</v>
      </c>
      <c r="AX7" s="98">
        <v>6.6680000000000003E-2</v>
      </c>
    </row>
    <row r="8" spans="1:50">
      <c r="A8" s="74" t="s">
        <v>34</v>
      </c>
      <c r="B8" s="109">
        <v>10281</v>
      </c>
      <c r="C8" s="110">
        <v>7651.7666023835736</v>
      </c>
      <c r="D8" s="79"/>
      <c r="E8" s="80"/>
      <c r="F8" s="98"/>
      <c r="G8" s="77">
        <v>571</v>
      </c>
      <c r="H8" s="77">
        <v>424.85219887753857</v>
      </c>
      <c r="I8" s="79"/>
      <c r="J8" s="80"/>
      <c r="K8" s="97"/>
      <c r="L8" s="111">
        <f t="shared" ref="L8:L16" si="1">B8+G8</f>
        <v>10852</v>
      </c>
      <c r="M8" s="77">
        <f t="shared" ref="M8:M16" si="2">C8+H8</f>
        <v>8076.6188012611119</v>
      </c>
      <c r="N8" s="79">
        <f t="shared" ref="N8:N16" si="3">D8+I8</f>
        <v>0</v>
      </c>
      <c r="O8" s="80">
        <f t="shared" ref="O8:O16" si="4">E8+J8</f>
        <v>0</v>
      </c>
      <c r="P8" s="98">
        <f t="shared" ref="P8:P16" si="5">F8+K8</f>
        <v>0</v>
      </c>
      <c r="R8" s="74" t="s">
        <v>34</v>
      </c>
      <c r="S8" s="109">
        <v>9769</v>
      </c>
      <c r="T8" s="110">
        <v>7314.5315620636684</v>
      </c>
      <c r="U8" s="79">
        <v>2</v>
      </c>
      <c r="V8" s="80">
        <v>1.69</v>
      </c>
      <c r="W8" s="98">
        <v>0.4</v>
      </c>
      <c r="X8" s="77">
        <v>580</v>
      </c>
      <c r="Y8" s="77">
        <v>433.7064965159845</v>
      </c>
      <c r="Z8" s="79"/>
      <c r="AA8" s="80"/>
      <c r="AB8" s="97"/>
      <c r="AC8" s="111">
        <v>10349</v>
      </c>
      <c r="AD8" s="77">
        <v>7748.2380585796518</v>
      </c>
      <c r="AE8" s="79">
        <v>2</v>
      </c>
      <c r="AF8" s="80">
        <v>1.69</v>
      </c>
      <c r="AG8" s="98">
        <v>0.4</v>
      </c>
      <c r="AI8" s="74" t="s">
        <v>34</v>
      </c>
      <c r="AJ8" s="109">
        <v>7467</v>
      </c>
      <c r="AK8" s="110">
        <v>5365.5054850000179</v>
      </c>
      <c r="AL8" s="79">
        <v>6</v>
      </c>
      <c r="AM8" s="80">
        <v>4.8525</v>
      </c>
      <c r="AN8" s="98">
        <v>0.55000000000000004</v>
      </c>
      <c r="AO8" s="77">
        <v>306</v>
      </c>
      <c r="AP8" s="77">
        <v>226.79174600000013</v>
      </c>
      <c r="AQ8" s="79"/>
      <c r="AR8" s="80"/>
      <c r="AS8" s="97"/>
      <c r="AT8" s="111">
        <v>7773</v>
      </c>
      <c r="AU8" s="77">
        <v>5592.2972310000177</v>
      </c>
      <c r="AV8" s="79">
        <v>6</v>
      </c>
      <c r="AW8" s="80">
        <v>4.8525</v>
      </c>
      <c r="AX8" s="98">
        <v>0.55000000000000004</v>
      </c>
    </row>
    <row r="9" spans="1:50">
      <c r="A9" s="74" t="s">
        <v>35</v>
      </c>
      <c r="B9" s="109">
        <v>14287</v>
      </c>
      <c r="C9" s="110">
        <v>21009.633134741307</v>
      </c>
      <c r="D9" s="79">
        <v>8</v>
      </c>
      <c r="E9" s="80">
        <v>9.9688888888888805</v>
      </c>
      <c r="F9" s="98">
        <v>1.8344444444444443</v>
      </c>
      <c r="G9" s="77">
        <v>703</v>
      </c>
      <c r="H9" s="77">
        <v>1026.8800822307139</v>
      </c>
      <c r="I9" s="112">
        <v>1</v>
      </c>
      <c r="J9" s="80">
        <v>1.45</v>
      </c>
      <c r="K9" s="97">
        <v>1.4999999999999999E-2</v>
      </c>
      <c r="L9" s="111">
        <f t="shared" si="1"/>
        <v>14990</v>
      </c>
      <c r="M9" s="77">
        <f t="shared" si="2"/>
        <v>22036.51321697202</v>
      </c>
      <c r="N9" s="79">
        <f t="shared" si="3"/>
        <v>9</v>
      </c>
      <c r="O9" s="80">
        <f t="shared" si="4"/>
        <v>11.41888888888888</v>
      </c>
      <c r="P9" s="98">
        <f t="shared" si="5"/>
        <v>1.8494444444444442</v>
      </c>
      <c r="R9" s="74" t="s">
        <v>35</v>
      </c>
      <c r="S9" s="109">
        <v>13489</v>
      </c>
      <c r="T9" s="110">
        <v>20013.000537519918</v>
      </c>
      <c r="U9" s="79">
        <v>7</v>
      </c>
      <c r="V9" s="80">
        <v>10.63021857923497</v>
      </c>
      <c r="W9" s="98">
        <v>6.7366120218579244</v>
      </c>
      <c r="X9" s="77">
        <v>663</v>
      </c>
      <c r="Y9" s="77">
        <v>985.44980979850186</v>
      </c>
      <c r="Z9" s="112"/>
      <c r="AA9" s="80"/>
      <c r="AB9" s="97"/>
      <c r="AC9" s="111">
        <v>14152</v>
      </c>
      <c r="AD9" s="77">
        <v>20998.450347318401</v>
      </c>
      <c r="AE9" s="79">
        <v>7</v>
      </c>
      <c r="AF9" s="80">
        <v>10.63021857923497</v>
      </c>
      <c r="AG9" s="98">
        <v>6.7366120218579244</v>
      </c>
      <c r="AI9" s="74" t="s">
        <v>35</v>
      </c>
      <c r="AJ9" s="109">
        <v>12265</v>
      </c>
      <c r="AK9" s="110">
        <v>17904.426621999988</v>
      </c>
      <c r="AL9" s="79">
        <v>17</v>
      </c>
      <c r="AM9" s="80">
        <v>24.481599999999997</v>
      </c>
      <c r="AN9" s="98">
        <v>1.6722200000000005</v>
      </c>
      <c r="AO9" s="77">
        <v>433</v>
      </c>
      <c r="AP9" s="77">
        <v>626.99752399999988</v>
      </c>
      <c r="AQ9" s="112"/>
      <c r="AR9" s="80"/>
      <c r="AS9" s="97"/>
      <c r="AT9" s="111">
        <v>12698</v>
      </c>
      <c r="AU9" s="77">
        <v>18531.424145999987</v>
      </c>
      <c r="AV9" s="79">
        <v>17</v>
      </c>
      <c r="AW9" s="80">
        <v>24.481599999999997</v>
      </c>
      <c r="AX9" s="98">
        <v>1.6722200000000005</v>
      </c>
    </row>
    <row r="10" spans="1:50">
      <c r="A10" s="74" t="s">
        <v>36</v>
      </c>
      <c r="B10" s="109">
        <v>22620</v>
      </c>
      <c r="C10" s="110">
        <v>75018.508646219489</v>
      </c>
      <c r="D10" s="79">
        <v>12</v>
      </c>
      <c r="E10" s="80">
        <v>37.338888888888889</v>
      </c>
      <c r="F10" s="98">
        <v>2.6244444444444444</v>
      </c>
      <c r="G10" s="77">
        <v>1110</v>
      </c>
      <c r="H10" s="77">
        <v>3618.9939505445705</v>
      </c>
      <c r="I10" s="79">
        <v>2</v>
      </c>
      <c r="J10" s="80">
        <v>7.38</v>
      </c>
      <c r="K10" s="97">
        <v>0.51</v>
      </c>
      <c r="L10" s="111">
        <f t="shared" si="1"/>
        <v>23730</v>
      </c>
      <c r="M10" s="77">
        <f t="shared" si="2"/>
        <v>78637.502596764054</v>
      </c>
      <c r="N10" s="79">
        <f t="shared" si="3"/>
        <v>14</v>
      </c>
      <c r="O10" s="80">
        <f t="shared" si="4"/>
        <v>44.718888888888891</v>
      </c>
      <c r="P10" s="98">
        <f t="shared" si="5"/>
        <v>3.1344444444444441</v>
      </c>
      <c r="R10" s="74" t="s">
        <v>36</v>
      </c>
      <c r="S10" s="109">
        <v>22282</v>
      </c>
      <c r="T10" s="110">
        <v>74741.936986893052</v>
      </c>
      <c r="U10" s="79">
        <v>31</v>
      </c>
      <c r="V10" s="80">
        <v>109.599781420765</v>
      </c>
      <c r="W10" s="98">
        <v>9.338943533697627</v>
      </c>
      <c r="X10" s="77">
        <v>965</v>
      </c>
      <c r="Y10" s="77">
        <v>3192.6910682537291</v>
      </c>
      <c r="Z10" s="79">
        <v>3</v>
      </c>
      <c r="AA10" s="80">
        <v>11.58</v>
      </c>
      <c r="AB10" s="97">
        <v>0.20000000000000101</v>
      </c>
      <c r="AC10" s="111">
        <v>23247</v>
      </c>
      <c r="AD10" s="77">
        <v>77934.628055147041</v>
      </c>
      <c r="AE10" s="79">
        <v>34</v>
      </c>
      <c r="AF10" s="80">
        <v>121.179781420765</v>
      </c>
      <c r="AG10" s="98">
        <v>9.5389435336976263</v>
      </c>
      <c r="AI10" s="74" t="s">
        <v>36</v>
      </c>
      <c r="AJ10" s="109">
        <v>22755</v>
      </c>
      <c r="AK10" s="110">
        <v>75450.064631000379</v>
      </c>
      <c r="AL10" s="79">
        <v>54</v>
      </c>
      <c r="AM10" s="80">
        <v>175.81539999999998</v>
      </c>
      <c r="AN10" s="98">
        <v>6.7583699999999993</v>
      </c>
      <c r="AO10" s="77">
        <v>733</v>
      </c>
      <c r="AP10" s="77">
        <v>2413.4719749999981</v>
      </c>
      <c r="AQ10" s="79"/>
      <c r="AR10" s="80"/>
      <c r="AS10" s="97"/>
      <c r="AT10" s="111">
        <v>23488</v>
      </c>
      <c r="AU10" s="77">
        <v>77863.536606000373</v>
      </c>
      <c r="AV10" s="79">
        <v>54</v>
      </c>
      <c r="AW10" s="80">
        <v>175.81539999999998</v>
      </c>
      <c r="AX10" s="98">
        <v>6.7583699999999993</v>
      </c>
    </row>
    <row r="11" spans="1:50">
      <c r="A11" s="74" t="s">
        <v>37</v>
      </c>
      <c r="B11" s="109">
        <v>16703</v>
      </c>
      <c r="C11" s="110">
        <v>119792.81190779005</v>
      </c>
      <c r="D11" s="79">
        <v>20</v>
      </c>
      <c r="E11" s="80">
        <v>163.1066699555829</v>
      </c>
      <c r="F11" s="98">
        <v>4.1755133668875368</v>
      </c>
      <c r="G11" s="77">
        <v>878</v>
      </c>
      <c r="H11" s="77">
        <v>6395.1447113571649</v>
      </c>
      <c r="I11" s="79">
        <v>2</v>
      </c>
      <c r="J11" s="80">
        <v>17.439999999999998</v>
      </c>
      <c r="K11" s="97">
        <v>1.4000000000000001</v>
      </c>
      <c r="L11" s="111">
        <f t="shared" si="1"/>
        <v>17581</v>
      </c>
      <c r="M11" s="77">
        <f t="shared" si="2"/>
        <v>126187.95661914721</v>
      </c>
      <c r="N11" s="79">
        <f t="shared" si="3"/>
        <v>22</v>
      </c>
      <c r="O11" s="80">
        <f t="shared" si="4"/>
        <v>180.5466699555829</v>
      </c>
      <c r="P11" s="98">
        <f t="shared" si="5"/>
        <v>5.5755133668875372</v>
      </c>
      <c r="R11" s="74" t="s">
        <v>37</v>
      </c>
      <c r="S11" s="109">
        <v>17245</v>
      </c>
      <c r="T11" s="110">
        <v>123960.58132972867</v>
      </c>
      <c r="U11" s="79">
        <v>35</v>
      </c>
      <c r="V11" s="80">
        <v>248.78562091503267</v>
      </c>
      <c r="W11" s="98">
        <v>8.58</v>
      </c>
      <c r="X11" s="77">
        <v>842</v>
      </c>
      <c r="Y11" s="77">
        <v>6161.4345728447679</v>
      </c>
      <c r="Z11" s="79">
        <v>2</v>
      </c>
      <c r="AA11" s="80">
        <v>17.560000000000002</v>
      </c>
      <c r="AB11" s="97">
        <v>0.30000000000000004</v>
      </c>
      <c r="AC11" s="111">
        <v>18087</v>
      </c>
      <c r="AD11" s="77">
        <v>130122.01590257339</v>
      </c>
      <c r="AE11" s="79">
        <v>37</v>
      </c>
      <c r="AF11" s="80">
        <v>266.34562091503267</v>
      </c>
      <c r="AG11" s="98">
        <v>8.879999999999999</v>
      </c>
      <c r="AI11" s="74" t="s">
        <v>37</v>
      </c>
      <c r="AJ11" s="109">
        <v>18809</v>
      </c>
      <c r="AK11" s="110">
        <v>134306.09833300029</v>
      </c>
      <c r="AL11" s="79">
        <v>71</v>
      </c>
      <c r="AM11" s="80">
        <v>554.93990000000019</v>
      </c>
      <c r="AN11" s="98">
        <v>12.027639999999996</v>
      </c>
      <c r="AO11" s="77">
        <v>763</v>
      </c>
      <c r="AP11" s="77">
        <v>5524.1986930000039</v>
      </c>
      <c r="AQ11" s="79">
        <v>1</v>
      </c>
      <c r="AR11" s="80">
        <v>5.9</v>
      </c>
      <c r="AS11" s="97">
        <v>0.3</v>
      </c>
      <c r="AT11" s="111">
        <v>19572</v>
      </c>
      <c r="AU11" s="77">
        <v>139830.29702600031</v>
      </c>
      <c r="AV11" s="79">
        <v>72</v>
      </c>
      <c r="AW11" s="80">
        <v>560.83990000000017</v>
      </c>
      <c r="AX11" s="98">
        <v>12.327639999999997</v>
      </c>
    </row>
    <row r="12" spans="1:50">
      <c r="A12" s="74" t="s">
        <v>38</v>
      </c>
      <c r="B12" s="109">
        <v>11563</v>
      </c>
      <c r="C12" s="110">
        <v>161548.61833999836</v>
      </c>
      <c r="D12" s="79">
        <v>26</v>
      </c>
      <c r="E12" s="80">
        <v>358.30666666666667</v>
      </c>
      <c r="F12" s="98">
        <v>2.9550000000000005</v>
      </c>
      <c r="G12" s="77">
        <v>623</v>
      </c>
      <c r="H12" s="77">
        <v>8739.1219808612277</v>
      </c>
      <c r="I12" s="79">
        <v>1</v>
      </c>
      <c r="J12" s="80">
        <v>12.37</v>
      </c>
      <c r="K12" s="97">
        <v>0.11</v>
      </c>
      <c r="L12" s="111">
        <f t="shared" si="1"/>
        <v>12186</v>
      </c>
      <c r="M12" s="77">
        <f t="shared" si="2"/>
        <v>170287.74032085959</v>
      </c>
      <c r="N12" s="79">
        <f t="shared" si="3"/>
        <v>27</v>
      </c>
      <c r="O12" s="80">
        <f t="shared" si="4"/>
        <v>370.67666666666668</v>
      </c>
      <c r="P12" s="98">
        <f t="shared" si="5"/>
        <v>3.0650000000000004</v>
      </c>
      <c r="R12" s="74" t="s">
        <v>38</v>
      </c>
      <c r="S12" s="109">
        <v>12449</v>
      </c>
      <c r="T12" s="110">
        <v>173838.186021286</v>
      </c>
      <c r="U12" s="79">
        <v>41</v>
      </c>
      <c r="V12" s="80">
        <v>609.67333333333329</v>
      </c>
      <c r="W12" s="98">
        <v>10.322222222222219</v>
      </c>
      <c r="X12" s="77">
        <v>593</v>
      </c>
      <c r="Y12" s="77">
        <v>8365.7763759033314</v>
      </c>
      <c r="Z12" s="79">
        <v>2</v>
      </c>
      <c r="AA12" s="80">
        <v>26.619999999999997</v>
      </c>
      <c r="AB12" s="97">
        <v>0.60000000000000009</v>
      </c>
      <c r="AC12" s="111">
        <v>13042</v>
      </c>
      <c r="AD12" s="77">
        <v>182203.96239718955</v>
      </c>
      <c r="AE12" s="79">
        <v>43</v>
      </c>
      <c r="AF12" s="80">
        <v>636.29333333333329</v>
      </c>
      <c r="AG12" s="98">
        <v>10.922222222222219</v>
      </c>
      <c r="AI12" s="74" t="s">
        <v>38</v>
      </c>
      <c r="AJ12" s="109">
        <v>14047</v>
      </c>
      <c r="AK12" s="110">
        <v>195624.00247500066</v>
      </c>
      <c r="AL12" s="79">
        <v>60</v>
      </c>
      <c r="AM12" s="80">
        <v>893.0250000000002</v>
      </c>
      <c r="AN12" s="98">
        <v>16.374999999999996</v>
      </c>
      <c r="AO12" s="77">
        <v>543</v>
      </c>
      <c r="AP12" s="77">
        <v>7610.82762</v>
      </c>
      <c r="AQ12" s="79">
        <v>6</v>
      </c>
      <c r="AR12" s="80">
        <v>85.03</v>
      </c>
      <c r="AS12" s="97">
        <v>1.3</v>
      </c>
      <c r="AT12" s="111">
        <v>14590</v>
      </c>
      <c r="AU12" s="77">
        <v>203234.83009500065</v>
      </c>
      <c r="AV12" s="79">
        <v>66</v>
      </c>
      <c r="AW12" s="80">
        <v>978.05500000000018</v>
      </c>
      <c r="AX12" s="98">
        <v>17.675000000000001</v>
      </c>
    </row>
    <row r="13" spans="1:50">
      <c r="A13" s="74" t="s">
        <v>39</v>
      </c>
      <c r="B13" s="109">
        <v>5970</v>
      </c>
      <c r="C13" s="110">
        <v>173553.51345857439</v>
      </c>
      <c r="D13" s="79">
        <v>31</v>
      </c>
      <c r="E13" s="80">
        <v>991.71500000000015</v>
      </c>
      <c r="F13" s="98">
        <v>9.15</v>
      </c>
      <c r="G13" s="77">
        <v>538</v>
      </c>
      <c r="H13" s="77">
        <v>16559.278285140201</v>
      </c>
      <c r="I13" s="79">
        <v>3</v>
      </c>
      <c r="J13" s="80">
        <v>109.44</v>
      </c>
      <c r="K13" s="97">
        <v>0.87</v>
      </c>
      <c r="L13" s="111">
        <f t="shared" si="1"/>
        <v>6508</v>
      </c>
      <c r="M13" s="77">
        <f t="shared" si="2"/>
        <v>190112.7917437146</v>
      </c>
      <c r="N13" s="79">
        <f t="shared" si="3"/>
        <v>34</v>
      </c>
      <c r="O13" s="80">
        <f t="shared" si="4"/>
        <v>1101.1550000000002</v>
      </c>
      <c r="P13" s="98">
        <f t="shared" si="5"/>
        <v>10.02</v>
      </c>
      <c r="R13" s="74" t="s">
        <v>39</v>
      </c>
      <c r="S13" s="109">
        <v>6370</v>
      </c>
      <c r="T13" s="110">
        <v>185069.1353494229</v>
      </c>
      <c r="U13" s="79">
        <v>41</v>
      </c>
      <c r="V13" s="80">
        <v>1234.7461111111108</v>
      </c>
      <c r="W13" s="98">
        <v>18.522222222222219</v>
      </c>
      <c r="X13" s="77">
        <v>490</v>
      </c>
      <c r="Y13" s="77">
        <v>15210.287354434427</v>
      </c>
      <c r="Z13" s="79">
        <v>2</v>
      </c>
      <c r="AA13" s="80">
        <v>48.6</v>
      </c>
      <c r="AB13" s="97">
        <v>0.6</v>
      </c>
      <c r="AC13" s="111">
        <v>6860</v>
      </c>
      <c r="AD13" s="77">
        <v>200279.42270385736</v>
      </c>
      <c r="AE13" s="79">
        <v>43</v>
      </c>
      <c r="AF13" s="80">
        <v>1283.3461111111108</v>
      </c>
      <c r="AG13" s="98">
        <v>19.12222222222222</v>
      </c>
      <c r="AI13" s="74" t="s">
        <v>39</v>
      </c>
      <c r="AJ13" s="109">
        <v>7273</v>
      </c>
      <c r="AK13" s="110">
        <v>211000.99922699985</v>
      </c>
      <c r="AL13" s="79">
        <v>54</v>
      </c>
      <c r="AM13" s="80">
        <v>1747.4094</v>
      </c>
      <c r="AN13" s="98">
        <v>16.388919999999999</v>
      </c>
      <c r="AO13" s="77">
        <v>450</v>
      </c>
      <c r="AP13" s="77">
        <v>13911.858295999997</v>
      </c>
      <c r="AQ13" s="79">
        <v>5</v>
      </c>
      <c r="AR13" s="80">
        <v>206.46369999999999</v>
      </c>
      <c r="AS13" s="97">
        <v>1.35</v>
      </c>
      <c r="AT13" s="111">
        <v>7723</v>
      </c>
      <c r="AU13" s="77">
        <v>224912.85752299984</v>
      </c>
      <c r="AV13" s="79">
        <v>59</v>
      </c>
      <c r="AW13" s="80">
        <v>1953.8730999999998</v>
      </c>
      <c r="AX13" s="98">
        <v>17.73892</v>
      </c>
    </row>
    <row r="14" spans="1:50">
      <c r="A14" s="74" t="s">
        <v>40</v>
      </c>
      <c r="B14" s="109">
        <v>790</v>
      </c>
      <c r="C14" s="110">
        <v>51373.245300328344</v>
      </c>
      <c r="D14" s="79">
        <v>11</v>
      </c>
      <c r="E14" s="80">
        <v>728.12</v>
      </c>
      <c r="F14" s="98">
        <v>4.5500000000000007</v>
      </c>
      <c r="G14" s="77">
        <v>189</v>
      </c>
      <c r="H14" s="77">
        <v>13365.853539720749</v>
      </c>
      <c r="I14" s="79">
        <v>2</v>
      </c>
      <c r="J14" s="80">
        <v>126.3923076923077</v>
      </c>
      <c r="K14" s="97">
        <v>0.97</v>
      </c>
      <c r="L14" s="111">
        <f t="shared" si="1"/>
        <v>979</v>
      </c>
      <c r="M14" s="77">
        <f t="shared" si="2"/>
        <v>64739.09884004909</v>
      </c>
      <c r="N14" s="79">
        <f t="shared" si="3"/>
        <v>13</v>
      </c>
      <c r="O14" s="80">
        <f t="shared" si="4"/>
        <v>854.51230769230767</v>
      </c>
      <c r="P14" s="98">
        <f t="shared" si="5"/>
        <v>5.5200000000000005</v>
      </c>
      <c r="R14" s="74" t="s">
        <v>40</v>
      </c>
      <c r="S14" s="109">
        <v>820</v>
      </c>
      <c r="T14" s="110">
        <v>53895.176741704963</v>
      </c>
      <c r="U14" s="79">
        <v>12</v>
      </c>
      <c r="V14" s="80">
        <v>794.21056442130646</v>
      </c>
      <c r="W14" s="98">
        <v>5.3</v>
      </c>
      <c r="X14" s="77">
        <v>187</v>
      </c>
      <c r="Y14" s="77">
        <v>13240.751944309677</v>
      </c>
      <c r="Z14" s="79">
        <v>3</v>
      </c>
      <c r="AA14" s="80">
        <v>199.49</v>
      </c>
      <c r="AB14" s="97">
        <v>1.6</v>
      </c>
      <c r="AC14" s="111">
        <v>1007</v>
      </c>
      <c r="AD14" s="77">
        <v>67135.928686014697</v>
      </c>
      <c r="AE14" s="79">
        <v>15</v>
      </c>
      <c r="AF14" s="80">
        <v>993.70056442130647</v>
      </c>
      <c r="AG14" s="98">
        <v>6.8999999999999995</v>
      </c>
      <c r="AI14" s="74" t="s">
        <v>40</v>
      </c>
      <c r="AJ14" s="109">
        <v>942</v>
      </c>
      <c r="AK14" s="110">
        <v>61869.499383999995</v>
      </c>
      <c r="AL14" s="79">
        <v>14</v>
      </c>
      <c r="AM14" s="80">
        <v>939.98</v>
      </c>
      <c r="AN14" s="98">
        <v>7.9</v>
      </c>
      <c r="AO14" s="77">
        <v>179</v>
      </c>
      <c r="AP14" s="77">
        <v>12423.806950999995</v>
      </c>
      <c r="AQ14" s="79">
        <v>5</v>
      </c>
      <c r="AR14" s="80">
        <v>386.19659999999999</v>
      </c>
      <c r="AS14" s="97">
        <v>1.61111</v>
      </c>
      <c r="AT14" s="111">
        <v>1121</v>
      </c>
      <c r="AU14" s="77">
        <v>74293.306334999987</v>
      </c>
      <c r="AV14" s="79">
        <v>19</v>
      </c>
      <c r="AW14" s="80">
        <v>1326.1766</v>
      </c>
      <c r="AX14" s="98">
        <v>9.5111100000000004</v>
      </c>
    </row>
    <row r="15" spans="1:50">
      <c r="A15" s="74" t="s">
        <v>41</v>
      </c>
      <c r="B15" s="109">
        <v>183</v>
      </c>
      <c r="C15" s="110">
        <v>29226.858545402825</v>
      </c>
      <c r="D15" s="79">
        <v>4</v>
      </c>
      <c r="E15" s="80">
        <v>706.893899787284</v>
      </c>
      <c r="F15" s="98">
        <v>0.88859371307019619</v>
      </c>
      <c r="G15" s="77">
        <v>214</v>
      </c>
      <c r="H15" s="77">
        <v>45640.647660722854</v>
      </c>
      <c r="I15" s="79">
        <v>6</v>
      </c>
      <c r="J15" s="80">
        <v>1126.093898505263</v>
      </c>
      <c r="K15" s="97">
        <v>0.90730763646647206</v>
      </c>
      <c r="L15" s="111">
        <f t="shared" si="1"/>
        <v>397</v>
      </c>
      <c r="M15" s="77">
        <f t="shared" si="2"/>
        <v>74867.506206125676</v>
      </c>
      <c r="N15" s="79">
        <f t="shared" si="3"/>
        <v>10</v>
      </c>
      <c r="O15" s="80">
        <f t="shared" si="4"/>
        <v>1832.987798292547</v>
      </c>
      <c r="P15" s="98">
        <f t="shared" si="5"/>
        <v>1.7959013495366682</v>
      </c>
      <c r="R15" s="74" t="s">
        <v>41</v>
      </c>
      <c r="S15" s="109">
        <v>209</v>
      </c>
      <c r="T15" s="110">
        <v>34308.634962820273</v>
      </c>
      <c r="U15" s="79">
        <v>7</v>
      </c>
      <c r="V15" s="80">
        <v>969.86808759124096</v>
      </c>
      <c r="W15" s="98">
        <v>1.9</v>
      </c>
      <c r="X15" s="77">
        <v>197</v>
      </c>
      <c r="Y15" s="77">
        <v>41652.99490512687</v>
      </c>
      <c r="Z15" s="79">
        <v>3</v>
      </c>
      <c r="AA15" s="80">
        <v>866.91086380416698</v>
      </c>
      <c r="AB15" s="97">
        <v>1.1857740585774059</v>
      </c>
      <c r="AC15" s="111">
        <v>406</v>
      </c>
      <c r="AD15" s="77">
        <v>75961.629867947122</v>
      </c>
      <c r="AE15" s="79">
        <v>10</v>
      </c>
      <c r="AF15" s="80">
        <v>1836.7789513954081</v>
      </c>
      <c r="AG15" s="98">
        <v>3.0857740585774058</v>
      </c>
      <c r="AI15" s="74" t="s">
        <v>41</v>
      </c>
      <c r="AJ15" s="109">
        <v>214</v>
      </c>
      <c r="AK15" s="110">
        <v>36466.172359000011</v>
      </c>
      <c r="AL15" s="79">
        <v>14</v>
      </c>
      <c r="AM15" s="80">
        <v>2245.2650000000003</v>
      </c>
      <c r="AN15" s="98">
        <v>5.0999999999999996</v>
      </c>
      <c r="AO15" s="77">
        <v>165</v>
      </c>
      <c r="AP15" s="77">
        <v>36674.301281000007</v>
      </c>
      <c r="AQ15" s="79">
        <v>10</v>
      </c>
      <c r="AR15" s="80">
        <v>3694.83</v>
      </c>
      <c r="AS15" s="97">
        <v>8.9999999999999964</v>
      </c>
      <c r="AT15" s="111">
        <v>379</v>
      </c>
      <c r="AU15" s="77">
        <v>73140.473640000011</v>
      </c>
      <c r="AV15" s="79">
        <v>24</v>
      </c>
      <c r="AW15" s="80">
        <v>5940.0950000000003</v>
      </c>
      <c r="AX15" s="98">
        <v>14.099999999999998</v>
      </c>
    </row>
    <row r="16" spans="1:50" ht="15.75" thickBot="1">
      <c r="A16" s="74" t="s">
        <v>42</v>
      </c>
      <c r="B16" s="109">
        <v>9</v>
      </c>
      <c r="C16" s="110">
        <v>6159.5293051076369</v>
      </c>
      <c r="D16" s="79"/>
      <c r="E16" s="80"/>
      <c r="F16" s="98"/>
      <c r="G16" s="77">
        <v>107</v>
      </c>
      <c r="H16" s="77">
        <v>369418.40856480197</v>
      </c>
      <c r="I16" s="79">
        <v>28</v>
      </c>
      <c r="J16" s="80">
        <v>235378.43333418429</v>
      </c>
      <c r="K16" s="97">
        <v>42.939696394686905</v>
      </c>
      <c r="L16" s="111">
        <f t="shared" si="1"/>
        <v>116</v>
      </c>
      <c r="M16" s="77">
        <f t="shared" si="2"/>
        <v>375577.93786990963</v>
      </c>
      <c r="N16" s="79">
        <f t="shared" si="3"/>
        <v>28</v>
      </c>
      <c r="O16" s="80">
        <f t="shared" si="4"/>
        <v>235378.43333418429</v>
      </c>
      <c r="P16" s="98">
        <f t="shared" si="5"/>
        <v>42.939696394686905</v>
      </c>
      <c r="R16" s="74" t="s">
        <v>42</v>
      </c>
      <c r="S16" s="109">
        <v>12</v>
      </c>
      <c r="T16" s="110">
        <v>9685.2452530703558</v>
      </c>
      <c r="U16" s="79"/>
      <c r="V16" s="80"/>
      <c r="W16" s="98"/>
      <c r="X16" s="77">
        <v>93</v>
      </c>
      <c r="Y16" s="77">
        <v>288207.69387193507</v>
      </c>
      <c r="Z16" s="79">
        <v>14</v>
      </c>
      <c r="AA16" s="80">
        <v>132071.48925564732</v>
      </c>
      <c r="AB16" s="97">
        <v>16.414225941422593</v>
      </c>
      <c r="AC16" s="111">
        <v>105</v>
      </c>
      <c r="AD16" s="77">
        <v>297892.93912500539</v>
      </c>
      <c r="AE16" s="79">
        <v>14</v>
      </c>
      <c r="AF16" s="80">
        <v>132071.48925564732</v>
      </c>
      <c r="AG16" s="98">
        <v>16.414225941422593</v>
      </c>
      <c r="AI16" s="74" t="s">
        <v>42</v>
      </c>
      <c r="AJ16" s="109">
        <v>10</v>
      </c>
      <c r="AK16" s="110">
        <v>7306.958274999999</v>
      </c>
      <c r="AL16" s="79">
        <v>1</v>
      </c>
      <c r="AM16" s="80">
        <v>603.9</v>
      </c>
      <c r="AN16" s="98">
        <v>1.7</v>
      </c>
      <c r="AO16" s="77">
        <v>67</v>
      </c>
      <c r="AP16" s="77">
        <v>183444.93797299999</v>
      </c>
      <c r="AQ16" s="79">
        <v>22</v>
      </c>
      <c r="AR16" s="80">
        <v>93502.98970000002</v>
      </c>
      <c r="AS16" s="97">
        <v>26.400000000000006</v>
      </c>
      <c r="AT16" s="111">
        <v>77</v>
      </c>
      <c r="AU16" s="77">
        <v>190751.896248</v>
      </c>
      <c r="AV16" s="79">
        <v>23</v>
      </c>
      <c r="AW16" s="80">
        <v>94106.889700000029</v>
      </c>
      <c r="AX16" s="98">
        <v>28.100000000000005</v>
      </c>
    </row>
    <row r="17" spans="1:50" ht="15.75" thickBot="1">
      <c r="A17" s="81" t="s">
        <v>3</v>
      </c>
      <c r="B17" s="113">
        <f>SUM(B7:B16)</f>
        <v>98393</v>
      </c>
      <c r="C17" s="114">
        <f t="shared" ref="C17:P17" si="6">SUM(C7:C16)</f>
        <v>649269.81792493281</v>
      </c>
      <c r="D17" s="82">
        <f t="shared" si="6"/>
        <v>112</v>
      </c>
      <c r="E17" s="83">
        <f t="shared" si="6"/>
        <v>2995.4500141873114</v>
      </c>
      <c r="F17" s="104">
        <f t="shared" si="6"/>
        <v>26.177995968846623</v>
      </c>
      <c r="G17" s="84">
        <f t="shared" si="6"/>
        <v>5918</v>
      </c>
      <c r="H17" s="84">
        <f t="shared" si="6"/>
        <v>465425.54058743024</v>
      </c>
      <c r="I17" s="82">
        <f t="shared" si="6"/>
        <v>45</v>
      </c>
      <c r="J17" s="83">
        <f t="shared" si="6"/>
        <v>236778.99954038186</v>
      </c>
      <c r="K17" s="103">
        <f t="shared" si="6"/>
        <v>47.722004031153375</v>
      </c>
      <c r="L17" s="115">
        <f t="shared" si="6"/>
        <v>104311</v>
      </c>
      <c r="M17" s="84">
        <f t="shared" si="6"/>
        <v>1114695.3585123629</v>
      </c>
      <c r="N17" s="82">
        <f t="shared" si="6"/>
        <v>157</v>
      </c>
      <c r="O17" s="83">
        <f t="shared" si="6"/>
        <v>239774.44955456918</v>
      </c>
      <c r="P17" s="104">
        <f t="shared" si="6"/>
        <v>73.900000000000006</v>
      </c>
      <c r="R17" s="81" t="s">
        <v>3</v>
      </c>
      <c r="S17" s="113">
        <v>107170</v>
      </c>
      <c r="T17" s="114">
        <v>688245.69258068455</v>
      </c>
      <c r="U17" s="82">
        <v>178</v>
      </c>
      <c r="V17" s="83">
        <v>3979.7587173720253</v>
      </c>
      <c r="W17" s="104">
        <v>61.100000000000058</v>
      </c>
      <c r="X17" s="84">
        <v>5752</v>
      </c>
      <c r="Y17" s="84">
        <v>377747.05101769028</v>
      </c>
      <c r="Z17" s="82">
        <v>29</v>
      </c>
      <c r="AA17" s="83">
        <v>133242.25011945149</v>
      </c>
      <c r="AB17" s="103">
        <v>20.9</v>
      </c>
      <c r="AC17" s="115">
        <v>112922</v>
      </c>
      <c r="AD17" s="84">
        <v>1065992.7435983827</v>
      </c>
      <c r="AE17" s="82">
        <v>207</v>
      </c>
      <c r="AF17" s="83">
        <v>137222.00883682352</v>
      </c>
      <c r="AG17" s="104">
        <v>81.999999999999972</v>
      </c>
      <c r="AI17" s="81" t="s">
        <v>3</v>
      </c>
      <c r="AJ17" s="113">
        <v>93271</v>
      </c>
      <c r="AK17" s="114">
        <v>747827.24867100106</v>
      </c>
      <c r="AL17" s="82">
        <v>293</v>
      </c>
      <c r="AM17" s="83">
        <v>7190.3655999999992</v>
      </c>
      <c r="AN17" s="104">
        <v>68.538830000000047</v>
      </c>
      <c r="AO17" s="84">
        <v>4001</v>
      </c>
      <c r="AP17" s="84">
        <v>262960.36970400001</v>
      </c>
      <c r="AQ17" s="82">
        <v>49</v>
      </c>
      <c r="AR17" s="83">
        <v>97881.410000000033</v>
      </c>
      <c r="AS17" s="103">
        <v>39.961109999999984</v>
      </c>
      <c r="AT17" s="115">
        <v>97272</v>
      </c>
      <c r="AU17" s="84">
        <v>1010787.6183750011</v>
      </c>
      <c r="AV17" s="82">
        <v>342</v>
      </c>
      <c r="AW17" s="83">
        <v>105071.77560000002</v>
      </c>
      <c r="AX17" s="104">
        <v>108.49994</v>
      </c>
    </row>
    <row r="18" spans="1:50" ht="15.75" thickBot="1">
      <c r="A18" s="323" t="s">
        <v>95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5"/>
      <c r="R18" s="323" t="s">
        <v>95</v>
      </c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5"/>
      <c r="AI18" s="323" t="s">
        <v>95</v>
      </c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5"/>
    </row>
    <row r="19" spans="1:50">
      <c r="A19" s="74" t="s">
        <v>33</v>
      </c>
      <c r="B19" s="109">
        <f>IF(ISBLANK(B7),"",B7*100/B7)</f>
        <v>100</v>
      </c>
      <c r="C19" s="110">
        <f t="shared" ref="C19:M19" si="7">IF(ISBLANK(C7),"",C7*100/C7)</f>
        <v>100</v>
      </c>
      <c r="D19" s="95" t="str">
        <f>IF(ISBLANK(D7),"",D7*100/B7)</f>
        <v/>
      </c>
      <c r="E19" s="96" t="str">
        <f>IF(ISBLANK(E7),"",E7*100/C7)</f>
        <v/>
      </c>
      <c r="F19" s="98" t="str">
        <f>IF(ISBLANK(F7),"",F7*100/C7)</f>
        <v/>
      </c>
      <c r="G19" s="77">
        <f t="shared" ref="G19:H29" si="8">IF(ISBLANK(G7),"",G7*100/G7)</f>
        <v>100</v>
      </c>
      <c r="H19" s="77">
        <f t="shared" si="7"/>
        <v>100</v>
      </c>
      <c r="I19" s="95" t="str">
        <f t="shared" ref="I19:J29" si="9">IF(ISBLANK(I7),"",I7*100/G7)</f>
        <v/>
      </c>
      <c r="J19" s="96" t="str">
        <f t="shared" si="9"/>
        <v/>
      </c>
      <c r="K19" s="97" t="str">
        <f t="shared" ref="K19:K29" si="10">IF(ISBLANK(K7),"",K7*100/H7)</f>
        <v/>
      </c>
      <c r="L19" s="111">
        <f t="shared" ref="L19:M29" si="11">IF(ISBLANK(L7),"",L7*100/L7)</f>
        <v>100</v>
      </c>
      <c r="M19" s="77">
        <f t="shared" si="7"/>
        <v>100</v>
      </c>
      <c r="N19" s="95">
        <f t="shared" ref="N19:O29" si="12">IF(ISBLANK(N7),"",N7*100/L7)</f>
        <v>0</v>
      </c>
      <c r="O19" s="96">
        <f t="shared" si="12"/>
        <v>0</v>
      </c>
      <c r="P19" s="98">
        <f t="shared" ref="P19:P29" si="13">IF(ISBLANK(P7),"",P7*100/M7)</f>
        <v>0</v>
      </c>
      <c r="R19" s="74" t="s">
        <v>33</v>
      </c>
      <c r="S19" s="109">
        <f>S7*100/$S7</f>
        <v>100</v>
      </c>
      <c r="T19" s="110">
        <f>T7*100/$T7</f>
        <v>100</v>
      </c>
      <c r="U19" s="126">
        <f t="shared" ref="U19:U29" si="14">U7*100/$S7</f>
        <v>8.1549439347604492E-3</v>
      </c>
      <c r="V19" s="127">
        <f t="shared" ref="V19:W29" si="15">V7*100/$T7</f>
        <v>1.0241243400893317E-2</v>
      </c>
      <c r="W19" s="128">
        <f>W7*100/$T7</f>
        <v>0</v>
      </c>
      <c r="X19" s="77">
        <f>X7*100/$X7</f>
        <v>100</v>
      </c>
      <c r="Y19" s="77">
        <f>Y7*100/$Y7</f>
        <v>100</v>
      </c>
      <c r="Z19" s="126"/>
      <c r="AA19" s="127"/>
      <c r="AB19" s="129"/>
      <c r="AC19" s="111">
        <f>AC7*100/$AC7</f>
        <v>100</v>
      </c>
      <c r="AD19" s="77">
        <f>AD7*100/$AD7</f>
        <v>100</v>
      </c>
      <c r="AE19" s="126">
        <f>AE7*100/$AC7</f>
        <v>7.7921065960182339E-3</v>
      </c>
      <c r="AF19" s="127">
        <f>AF7*100/$AD7</f>
        <v>9.7103881888428931E-3</v>
      </c>
      <c r="AG19" s="128">
        <f>AG7*100/$AD7</f>
        <v>0</v>
      </c>
      <c r="AI19" s="74" t="s">
        <v>33</v>
      </c>
      <c r="AJ19" s="109">
        <v>100</v>
      </c>
      <c r="AK19" s="110">
        <v>100</v>
      </c>
      <c r="AL19" s="126">
        <v>2.1077036568658447E-2</v>
      </c>
      <c r="AM19" s="127">
        <v>2.7503216194840786E-2</v>
      </c>
      <c r="AN19" s="128">
        <v>2.6319093798392421E-3</v>
      </c>
      <c r="AO19" s="77">
        <v>100</v>
      </c>
      <c r="AP19" s="77">
        <v>100</v>
      </c>
      <c r="AQ19" s="126">
        <v>0</v>
      </c>
      <c r="AR19" s="127">
        <v>0</v>
      </c>
      <c r="AS19" s="129">
        <v>0</v>
      </c>
      <c r="AT19" s="111">
        <v>100</v>
      </c>
      <c r="AU19" s="77">
        <v>100</v>
      </c>
      <c r="AV19" s="126">
        <v>2.0302507359658918E-2</v>
      </c>
      <c r="AW19" s="127">
        <v>2.6426977871132094E-2</v>
      </c>
      <c r="AX19" s="128">
        <v>2.5289191797461083E-3</v>
      </c>
    </row>
    <row r="20" spans="1:50">
      <c r="A20" s="74" t="s">
        <v>34</v>
      </c>
      <c r="B20" s="109">
        <f t="shared" ref="B20:C29" si="16">IF(ISBLANK(B8),"",B8*100/B8)</f>
        <v>100</v>
      </c>
      <c r="C20" s="110">
        <f t="shared" si="16"/>
        <v>100</v>
      </c>
      <c r="D20" s="99" t="str">
        <f t="shared" ref="D20:E29" si="17">IF(ISBLANK(D8),"",D8*100/B8)</f>
        <v/>
      </c>
      <c r="E20" s="100" t="str">
        <f t="shared" si="17"/>
        <v/>
      </c>
      <c r="F20" s="98" t="str">
        <f t="shared" ref="F20:F29" si="18">IF(ISBLANK(F8),"",F8*100/C8)</f>
        <v/>
      </c>
      <c r="G20" s="77">
        <f t="shared" si="8"/>
        <v>100</v>
      </c>
      <c r="H20" s="77">
        <f t="shared" si="8"/>
        <v>100</v>
      </c>
      <c r="I20" s="99" t="str">
        <f t="shared" si="9"/>
        <v/>
      </c>
      <c r="J20" s="100" t="str">
        <f t="shared" si="9"/>
        <v/>
      </c>
      <c r="K20" s="97" t="str">
        <f t="shared" si="10"/>
        <v/>
      </c>
      <c r="L20" s="111">
        <f t="shared" si="11"/>
        <v>100</v>
      </c>
      <c r="M20" s="77">
        <f t="shared" si="11"/>
        <v>100</v>
      </c>
      <c r="N20" s="99">
        <f t="shared" si="12"/>
        <v>0</v>
      </c>
      <c r="O20" s="100">
        <f t="shared" si="12"/>
        <v>0</v>
      </c>
      <c r="P20" s="98">
        <f t="shared" si="13"/>
        <v>0</v>
      </c>
      <c r="R20" s="74" t="s">
        <v>34</v>
      </c>
      <c r="S20" s="109">
        <f t="shared" ref="S20:S29" si="19">S8*100/$S8</f>
        <v>100</v>
      </c>
      <c r="T20" s="110">
        <f t="shared" ref="T20:T29" si="20">T8*100/$T8</f>
        <v>100</v>
      </c>
      <c r="U20" s="130">
        <f t="shared" si="14"/>
        <v>2.0472924557273006E-2</v>
      </c>
      <c r="V20" s="131">
        <f t="shared" si="15"/>
        <v>2.3104692155066671E-2</v>
      </c>
      <c r="W20" s="128">
        <f t="shared" si="15"/>
        <v>5.4685661905483247E-3</v>
      </c>
      <c r="X20" s="77">
        <f t="shared" ref="X20:X29" si="21">X8*100/$X8</f>
        <v>100</v>
      </c>
      <c r="Y20" s="77">
        <f t="shared" ref="Y20:Y29" si="22">Y8*100/$Y8</f>
        <v>100</v>
      </c>
      <c r="Z20" s="130"/>
      <c r="AA20" s="131"/>
      <c r="AB20" s="129"/>
      <c r="AC20" s="111">
        <f t="shared" ref="AC20:AC29" si="23">AC8*100/$AC8</f>
        <v>100</v>
      </c>
      <c r="AD20" s="77">
        <f t="shared" ref="AD20:AD29" si="24">AD8*100/$AD8</f>
        <v>100</v>
      </c>
      <c r="AE20" s="130">
        <f t="shared" ref="AE20:AE29" si="25">AE8*100/$AC8</f>
        <v>1.9325538699391246E-2</v>
      </c>
      <c r="AF20" s="131">
        <f t="shared" ref="AF20:AG29" si="26">AF8*100/$AD8</f>
        <v>2.1811410377726544E-2</v>
      </c>
      <c r="AG20" s="128">
        <f t="shared" si="26"/>
        <v>5.1624639947281765E-3</v>
      </c>
      <c r="AI20" s="74" t="s">
        <v>34</v>
      </c>
      <c r="AJ20" s="109">
        <v>100</v>
      </c>
      <c r="AK20" s="110">
        <v>100</v>
      </c>
      <c r="AL20" s="130">
        <v>8.0353555644837288E-2</v>
      </c>
      <c r="AM20" s="131">
        <v>9.0438822839074659E-2</v>
      </c>
      <c r="AN20" s="128">
        <v>1.0250665133743652E-2</v>
      </c>
      <c r="AO20" s="77">
        <v>100</v>
      </c>
      <c r="AP20" s="77">
        <v>100</v>
      </c>
      <c r="AQ20" s="130">
        <v>0</v>
      </c>
      <c r="AR20" s="131">
        <v>0</v>
      </c>
      <c r="AS20" s="129">
        <v>0</v>
      </c>
      <c r="AT20" s="111">
        <v>100</v>
      </c>
      <c r="AU20" s="77">
        <v>100</v>
      </c>
      <c r="AV20" s="130">
        <v>7.7190274025472794E-2</v>
      </c>
      <c r="AW20" s="131">
        <v>8.6771138935551051E-2</v>
      </c>
      <c r="AX20" s="128">
        <v>9.8349564996503009E-3</v>
      </c>
    </row>
    <row r="21" spans="1:50">
      <c r="A21" s="74" t="s">
        <v>35</v>
      </c>
      <c r="B21" s="109">
        <f t="shared" si="16"/>
        <v>100</v>
      </c>
      <c r="C21" s="110">
        <f t="shared" si="16"/>
        <v>100</v>
      </c>
      <c r="D21" s="99">
        <f t="shared" si="17"/>
        <v>5.599496045355918E-2</v>
      </c>
      <c r="E21" s="100">
        <f t="shared" si="17"/>
        <v>4.7449133571039998E-2</v>
      </c>
      <c r="F21" s="98">
        <f t="shared" si="18"/>
        <v>8.7314444411265152E-3</v>
      </c>
      <c r="G21" s="77">
        <f t="shared" si="8"/>
        <v>100</v>
      </c>
      <c r="H21" s="77">
        <f t="shared" si="8"/>
        <v>100</v>
      </c>
      <c r="I21" s="99">
        <f t="shared" si="9"/>
        <v>0.14224751066856331</v>
      </c>
      <c r="J21" s="100">
        <f t="shared" si="9"/>
        <v>0.14120441374713721</v>
      </c>
      <c r="K21" s="97">
        <f t="shared" si="10"/>
        <v>1.4607353146255573E-3</v>
      </c>
      <c r="L21" s="111">
        <f t="shared" si="11"/>
        <v>100</v>
      </c>
      <c r="M21" s="77">
        <f t="shared" si="11"/>
        <v>100</v>
      </c>
      <c r="N21" s="99">
        <f t="shared" si="12"/>
        <v>6.0040026684456307E-2</v>
      </c>
      <c r="O21" s="100">
        <f t="shared" si="12"/>
        <v>5.1818038436744665E-2</v>
      </c>
      <c r="P21" s="98">
        <f t="shared" si="13"/>
        <v>8.3926364676424597E-3</v>
      </c>
      <c r="R21" s="74" t="s">
        <v>35</v>
      </c>
      <c r="S21" s="109">
        <f t="shared" si="19"/>
        <v>100</v>
      </c>
      <c r="T21" s="110">
        <f t="shared" si="20"/>
        <v>100</v>
      </c>
      <c r="U21" s="130">
        <f t="shared" si="14"/>
        <v>5.1894135962636222E-2</v>
      </c>
      <c r="V21" s="131">
        <f t="shared" si="15"/>
        <v>5.3116565700908655E-2</v>
      </c>
      <c r="W21" s="128">
        <f t="shared" si="15"/>
        <v>3.3661179437977216E-2</v>
      </c>
      <c r="X21" s="77">
        <f t="shared" si="21"/>
        <v>100</v>
      </c>
      <c r="Y21" s="77">
        <f t="shared" si="22"/>
        <v>100</v>
      </c>
      <c r="Z21" s="130"/>
      <c r="AA21" s="131"/>
      <c r="AB21" s="129"/>
      <c r="AC21" s="111">
        <f t="shared" si="23"/>
        <v>100</v>
      </c>
      <c r="AD21" s="77">
        <f t="shared" si="24"/>
        <v>100</v>
      </c>
      <c r="AE21" s="130">
        <f t="shared" si="25"/>
        <v>4.9462973431317128E-2</v>
      </c>
      <c r="AF21" s="131">
        <f t="shared" si="26"/>
        <v>5.0623824155635835E-2</v>
      </c>
      <c r="AG21" s="128">
        <f t="shared" si="26"/>
        <v>3.2081472253585708E-2</v>
      </c>
      <c r="AI21" s="74" t="s">
        <v>35</v>
      </c>
      <c r="AJ21" s="109">
        <v>100</v>
      </c>
      <c r="AK21" s="110">
        <v>100</v>
      </c>
      <c r="AL21" s="130">
        <v>0.13860578883000407</v>
      </c>
      <c r="AM21" s="131">
        <v>0.13673490090946747</v>
      </c>
      <c r="AN21" s="128">
        <v>9.3397014900508859E-3</v>
      </c>
      <c r="AO21" s="77">
        <v>100</v>
      </c>
      <c r="AP21" s="77">
        <v>100</v>
      </c>
      <c r="AQ21" s="130">
        <v>0</v>
      </c>
      <c r="AR21" s="131">
        <v>0</v>
      </c>
      <c r="AS21" s="129">
        <v>0</v>
      </c>
      <c r="AT21" s="111">
        <v>100</v>
      </c>
      <c r="AU21" s="77">
        <v>100</v>
      </c>
      <c r="AV21" s="130">
        <v>0.13387935107891005</v>
      </c>
      <c r="AW21" s="131">
        <v>0.1321085730223511</v>
      </c>
      <c r="AX21" s="128">
        <v>9.0236993488757283E-3</v>
      </c>
    </row>
    <row r="22" spans="1:50">
      <c r="A22" s="74" t="s">
        <v>36</v>
      </c>
      <c r="B22" s="109">
        <f t="shared" si="16"/>
        <v>100</v>
      </c>
      <c r="C22" s="110">
        <f t="shared" si="16"/>
        <v>100</v>
      </c>
      <c r="D22" s="99">
        <f t="shared" si="17"/>
        <v>5.3050397877984087E-2</v>
      </c>
      <c r="E22" s="100">
        <f t="shared" si="17"/>
        <v>4.9772902131360292E-2</v>
      </c>
      <c r="F22" s="98">
        <f t="shared" si="18"/>
        <v>3.498395918294094E-3</v>
      </c>
      <c r="G22" s="77">
        <f t="shared" si="8"/>
        <v>100</v>
      </c>
      <c r="H22" s="77">
        <f t="shared" si="8"/>
        <v>100</v>
      </c>
      <c r="I22" s="99">
        <f t="shared" si="9"/>
        <v>0.18018018018018017</v>
      </c>
      <c r="J22" s="100">
        <f t="shared" si="9"/>
        <v>0.20392407671445512</v>
      </c>
      <c r="K22" s="97">
        <f t="shared" si="10"/>
        <v>1.4092314244494867E-2</v>
      </c>
      <c r="L22" s="111">
        <f t="shared" si="11"/>
        <v>100</v>
      </c>
      <c r="M22" s="77">
        <f t="shared" si="11"/>
        <v>100</v>
      </c>
      <c r="N22" s="99">
        <f t="shared" si="12"/>
        <v>5.8997050147492625E-2</v>
      </c>
      <c r="O22" s="100">
        <f t="shared" si="12"/>
        <v>5.6867127530991907E-2</v>
      </c>
      <c r="P22" s="98">
        <f t="shared" si="13"/>
        <v>3.9859409835497836E-3</v>
      </c>
      <c r="R22" s="74" t="s">
        <v>36</v>
      </c>
      <c r="S22" s="109">
        <f t="shared" si="19"/>
        <v>100</v>
      </c>
      <c r="T22" s="110">
        <f t="shared" si="20"/>
        <v>100</v>
      </c>
      <c r="U22" s="130">
        <f t="shared" si="14"/>
        <v>0.13912575172785208</v>
      </c>
      <c r="V22" s="131">
        <f t="shared" si="15"/>
        <v>0.14663759843417587</v>
      </c>
      <c r="W22" s="128">
        <f t="shared" si="15"/>
        <v>1.2494917726490458E-2</v>
      </c>
      <c r="X22" s="77">
        <f t="shared" si="21"/>
        <v>100</v>
      </c>
      <c r="Y22" s="77">
        <f t="shared" si="22"/>
        <v>100</v>
      </c>
      <c r="Z22" s="130">
        <f t="shared" ref="Z22:Z29" si="27">Z10*100/$X10</f>
        <v>0.31088082901554404</v>
      </c>
      <c r="AA22" s="131">
        <f t="shared" ref="AA22:AB29" si="28">AA10*100/$Y10</f>
        <v>0.36270342956588608</v>
      </c>
      <c r="AB22" s="129">
        <f t="shared" si="28"/>
        <v>6.2643079372346781E-3</v>
      </c>
      <c r="AC22" s="111">
        <f t="shared" si="23"/>
        <v>100</v>
      </c>
      <c r="AD22" s="77">
        <f t="shared" si="24"/>
        <v>100</v>
      </c>
      <c r="AE22" s="130">
        <f t="shared" si="25"/>
        <v>0.14625543080827633</v>
      </c>
      <c r="AF22" s="131">
        <f t="shared" si="26"/>
        <v>0.15548900975702021</v>
      </c>
      <c r="AG22" s="128">
        <f t="shared" si="26"/>
        <v>1.2239672879362186E-2</v>
      </c>
      <c r="AI22" s="74" t="s">
        <v>36</v>
      </c>
      <c r="AJ22" s="109">
        <v>100</v>
      </c>
      <c r="AK22" s="110">
        <v>100</v>
      </c>
      <c r="AL22" s="130">
        <v>0.23731048121292023</v>
      </c>
      <c r="AM22" s="131">
        <v>0.23302219933124113</v>
      </c>
      <c r="AN22" s="128">
        <v>8.9574078339797331E-3</v>
      </c>
      <c r="AO22" s="77">
        <v>100</v>
      </c>
      <c r="AP22" s="77">
        <v>100</v>
      </c>
      <c r="AQ22" s="130">
        <v>0</v>
      </c>
      <c r="AR22" s="131">
        <v>0</v>
      </c>
      <c r="AS22" s="129">
        <v>0</v>
      </c>
      <c r="AT22" s="111">
        <v>100</v>
      </c>
      <c r="AU22" s="77">
        <v>100</v>
      </c>
      <c r="AV22" s="130">
        <v>0.22990463215258855</v>
      </c>
      <c r="AW22" s="131">
        <v>0.2257994019583888</v>
      </c>
      <c r="AX22" s="128">
        <v>8.6797624338568538E-3</v>
      </c>
    </row>
    <row r="23" spans="1:50">
      <c r="A23" s="74" t="s">
        <v>37</v>
      </c>
      <c r="B23" s="109">
        <f t="shared" si="16"/>
        <v>100</v>
      </c>
      <c r="C23" s="110">
        <f t="shared" si="16"/>
        <v>100</v>
      </c>
      <c r="D23" s="99">
        <f t="shared" si="17"/>
        <v>0.1197389690474765</v>
      </c>
      <c r="E23" s="100">
        <f t="shared" si="17"/>
        <v>0.1361573097400314</v>
      </c>
      <c r="F23" s="98">
        <f t="shared" si="18"/>
        <v>3.4856126176432177E-3</v>
      </c>
      <c r="G23" s="77">
        <f t="shared" si="8"/>
        <v>100</v>
      </c>
      <c r="H23" s="77">
        <f t="shared" si="8"/>
        <v>100.00000000000001</v>
      </c>
      <c r="I23" s="99">
        <f t="shared" si="9"/>
        <v>0.22779043280182232</v>
      </c>
      <c r="J23" s="100">
        <f t="shared" si="9"/>
        <v>0.2727068860385321</v>
      </c>
      <c r="K23" s="97">
        <f t="shared" si="10"/>
        <v>2.1891607824194095E-2</v>
      </c>
      <c r="L23" s="111">
        <f t="shared" si="11"/>
        <v>100</v>
      </c>
      <c r="M23" s="77">
        <f t="shared" si="11"/>
        <v>100</v>
      </c>
      <c r="N23" s="99">
        <f t="shared" si="12"/>
        <v>0.12513508901655196</v>
      </c>
      <c r="O23" s="100">
        <f t="shared" si="12"/>
        <v>0.1430775763336099</v>
      </c>
      <c r="P23" s="98">
        <f t="shared" si="13"/>
        <v>4.4184195673404964E-3</v>
      </c>
      <c r="R23" s="74" t="s">
        <v>37</v>
      </c>
      <c r="S23" s="109">
        <f t="shared" si="19"/>
        <v>100</v>
      </c>
      <c r="T23" s="110">
        <f t="shared" si="20"/>
        <v>100</v>
      </c>
      <c r="U23" s="130">
        <f t="shared" si="14"/>
        <v>0.2029573789504204</v>
      </c>
      <c r="V23" s="131">
        <f t="shared" si="15"/>
        <v>0.20069736544174147</v>
      </c>
      <c r="W23" s="128">
        <f t="shared" si="15"/>
        <v>6.9215551491950888E-3</v>
      </c>
      <c r="X23" s="77">
        <f t="shared" si="21"/>
        <v>100</v>
      </c>
      <c r="Y23" s="77">
        <f t="shared" si="22"/>
        <v>100.00000000000001</v>
      </c>
      <c r="Z23" s="130">
        <f t="shared" si="27"/>
        <v>0.23752969121140141</v>
      </c>
      <c r="AA23" s="131">
        <f t="shared" si="28"/>
        <v>0.28499856311697319</v>
      </c>
      <c r="AB23" s="129">
        <f t="shared" si="28"/>
        <v>4.8689959530234597E-3</v>
      </c>
      <c r="AC23" s="111">
        <f t="shared" si="23"/>
        <v>100</v>
      </c>
      <c r="AD23" s="77">
        <f t="shared" si="24"/>
        <v>100</v>
      </c>
      <c r="AE23" s="130">
        <f t="shared" si="25"/>
        <v>0.20456681594515397</v>
      </c>
      <c r="AF23" s="131">
        <f t="shared" si="26"/>
        <v>0.20468912894375565</v>
      </c>
      <c r="AG23" s="128">
        <f t="shared" si="26"/>
        <v>6.8243639928301956E-3</v>
      </c>
      <c r="AI23" s="74" t="s">
        <v>37</v>
      </c>
      <c r="AJ23" s="109">
        <v>100</v>
      </c>
      <c r="AK23" s="110">
        <v>100</v>
      </c>
      <c r="AL23" s="130">
        <v>0.37747886650007972</v>
      </c>
      <c r="AM23" s="131">
        <v>0.41319039633187388</v>
      </c>
      <c r="AN23" s="128">
        <v>8.9553937976654709E-3</v>
      </c>
      <c r="AO23" s="77">
        <v>100</v>
      </c>
      <c r="AP23" s="77">
        <v>100</v>
      </c>
      <c r="AQ23" s="130">
        <v>0.13106159895150721</v>
      </c>
      <c r="AR23" s="131">
        <v>0.10680282024388792</v>
      </c>
      <c r="AS23" s="129">
        <v>5.4306518768078606E-3</v>
      </c>
      <c r="AT23" s="111">
        <v>100</v>
      </c>
      <c r="AU23" s="77">
        <v>100</v>
      </c>
      <c r="AV23" s="130">
        <v>0.36787247087676272</v>
      </c>
      <c r="AW23" s="131">
        <v>0.40108611075589473</v>
      </c>
      <c r="AX23" s="128">
        <v>8.816143755818363E-3</v>
      </c>
    </row>
    <row r="24" spans="1:50">
      <c r="A24" s="74" t="s">
        <v>38</v>
      </c>
      <c r="B24" s="109">
        <f t="shared" si="16"/>
        <v>100</v>
      </c>
      <c r="C24" s="110">
        <f t="shared" si="16"/>
        <v>100</v>
      </c>
      <c r="D24" s="99">
        <f t="shared" si="17"/>
        <v>0.22485514139929083</v>
      </c>
      <c r="E24" s="100">
        <f t="shared" si="17"/>
        <v>0.22179494343465536</v>
      </c>
      <c r="F24" s="98">
        <f t="shared" si="18"/>
        <v>1.8291707043763445E-3</v>
      </c>
      <c r="G24" s="77">
        <f t="shared" si="8"/>
        <v>100</v>
      </c>
      <c r="H24" s="77">
        <f t="shared" si="8"/>
        <v>100</v>
      </c>
      <c r="I24" s="99">
        <f t="shared" si="9"/>
        <v>0.16051364365971107</v>
      </c>
      <c r="J24" s="100">
        <f t="shared" si="9"/>
        <v>0.14154740060947124</v>
      </c>
      <c r="K24" s="97">
        <f t="shared" si="10"/>
        <v>1.2587076852903667E-3</v>
      </c>
      <c r="L24" s="111">
        <f t="shared" si="11"/>
        <v>100</v>
      </c>
      <c r="M24" s="77">
        <f t="shared" si="11"/>
        <v>100</v>
      </c>
      <c r="N24" s="99">
        <f t="shared" si="12"/>
        <v>0.22156573116691286</v>
      </c>
      <c r="O24" s="100">
        <f t="shared" si="12"/>
        <v>0.21767666067341676</v>
      </c>
      <c r="P24" s="98">
        <f t="shared" si="13"/>
        <v>1.79989469249217E-3</v>
      </c>
      <c r="R24" s="74" t="s">
        <v>38</v>
      </c>
      <c r="S24" s="109">
        <f t="shared" si="19"/>
        <v>100</v>
      </c>
      <c r="T24" s="110">
        <f t="shared" si="20"/>
        <v>99.999999999999986</v>
      </c>
      <c r="U24" s="130">
        <f t="shared" si="14"/>
        <v>0.32934372238734033</v>
      </c>
      <c r="V24" s="131">
        <f t="shared" si="15"/>
        <v>0.3507131242491684</v>
      </c>
      <c r="W24" s="128">
        <f t="shared" si="15"/>
        <v>5.9378336017371306E-3</v>
      </c>
      <c r="X24" s="77">
        <f t="shared" si="21"/>
        <v>100</v>
      </c>
      <c r="Y24" s="77">
        <f t="shared" si="22"/>
        <v>100</v>
      </c>
      <c r="Z24" s="130">
        <f t="shared" si="27"/>
        <v>0.33726812816188873</v>
      </c>
      <c r="AA24" s="131">
        <f t="shared" si="28"/>
        <v>0.3182011902287501</v>
      </c>
      <c r="AB24" s="129">
        <f t="shared" si="28"/>
        <v>7.1720779165007553E-3</v>
      </c>
      <c r="AC24" s="111">
        <f t="shared" si="23"/>
        <v>100</v>
      </c>
      <c r="AD24" s="77">
        <f t="shared" si="24"/>
        <v>100</v>
      </c>
      <c r="AE24" s="130">
        <f t="shared" si="25"/>
        <v>0.32970403312375401</v>
      </c>
      <c r="AF24" s="131">
        <f t="shared" si="26"/>
        <v>0.34922035995368012</v>
      </c>
      <c r="AG24" s="128">
        <f t="shared" si="26"/>
        <v>5.9945031263440255E-3</v>
      </c>
      <c r="AI24" s="74" t="s">
        <v>38</v>
      </c>
      <c r="AJ24" s="109">
        <v>100</v>
      </c>
      <c r="AK24" s="110">
        <v>100</v>
      </c>
      <c r="AL24" s="130">
        <v>0.42713746707482025</v>
      </c>
      <c r="AM24" s="131">
        <v>0.45650073033043187</v>
      </c>
      <c r="AN24" s="128">
        <v>8.3706497121142399E-3</v>
      </c>
      <c r="AO24" s="77">
        <v>100</v>
      </c>
      <c r="AP24" s="77">
        <v>100</v>
      </c>
      <c r="AQ24" s="130">
        <v>1.1049723756906078</v>
      </c>
      <c r="AR24" s="131">
        <v>1.1172240950058465</v>
      </c>
      <c r="AS24" s="129">
        <v>1.7080928184259676E-2</v>
      </c>
      <c r="AT24" s="111">
        <v>100</v>
      </c>
      <c r="AU24" s="77">
        <v>100</v>
      </c>
      <c r="AV24" s="130">
        <v>0.45236463331048665</v>
      </c>
      <c r="AW24" s="131">
        <v>0.48124379051701688</v>
      </c>
      <c r="AX24" s="128">
        <v>8.696836064830989E-3</v>
      </c>
    </row>
    <row r="25" spans="1:50">
      <c r="A25" s="74" t="s">
        <v>39</v>
      </c>
      <c r="B25" s="109">
        <f t="shared" si="16"/>
        <v>100</v>
      </c>
      <c r="C25" s="110">
        <f t="shared" si="16"/>
        <v>99.999999999999986</v>
      </c>
      <c r="D25" s="99">
        <f t="shared" si="17"/>
        <v>0.51926298157453932</v>
      </c>
      <c r="E25" s="100">
        <f t="shared" si="17"/>
        <v>0.57141741485787512</v>
      </c>
      <c r="F25" s="98">
        <f t="shared" si="18"/>
        <v>5.2721491012534408E-3</v>
      </c>
      <c r="G25" s="77">
        <f t="shared" si="8"/>
        <v>100</v>
      </c>
      <c r="H25" s="77">
        <f t="shared" si="8"/>
        <v>100</v>
      </c>
      <c r="I25" s="99">
        <f t="shared" si="9"/>
        <v>0.55762081784386619</v>
      </c>
      <c r="J25" s="100">
        <f t="shared" si="9"/>
        <v>0.66089836836795102</v>
      </c>
      <c r="K25" s="97">
        <f t="shared" si="10"/>
        <v>5.2538521608197861E-3</v>
      </c>
      <c r="L25" s="111">
        <f t="shared" si="11"/>
        <v>100</v>
      </c>
      <c r="M25" s="77">
        <f t="shared" si="11"/>
        <v>100</v>
      </c>
      <c r="N25" s="99">
        <f t="shared" si="12"/>
        <v>0.52243392747387829</v>
      </c>
      <c r="O25" s="100">
        <f t="shared" si="12"/>
        <v>0.57921141965262102</v>
      </c>
      <c r="P25" s="98">
        <f t="shared" si="13"/>
        <v>5.2705553940355912E-3</v>
      </c>
      <c r="R25" s="74" t="s">
        <v>39</v>
      </c>
      <c r="S25" s="109">
        <f t="shared" si="19"/>
        <v>100</v>
      </c>
      <c r="T25" s="110">
        <f t="shared" si="20"/>
        <v>99.999999999999986</v>
      </c>
      <c r="U25" s="130">
        <f t="shared" si="14"/>
        <v>0.64364207221350078</v>
      </c>
      <c r="V25" s="131">
        <f t="shared" si="15"/>
        <v>0.66718100172663997</v>
      </c>
      <c r="W25" s="128">
        <f t="shared" si="15"/>
        <v>1.0008271874859644E-2</v>
      </c>
      <c r="X25" s="77">
        <f t="shared" si="21"/>
        <v>100</v>
      </c>
      <c r="Y25" s="77">
        <f t="shared" si="22"/>
        <v>100</v>
      </c>
      <c r="Z25" s="130">
        <f t="shared" si="27"/>
        <v>0.40816326530612246</v>
      </c>
      <c r="AA25" s="131">
        <f t="shared" si="28"/>
        <v>0.31952059068648098</v>
      </c>
      <c r="AB25" s="129">
        <f t="shared" si="28"/>
        <v>3.9446986504503819E-3</v>
      </c>
      <c r="AC25" s="111">
        <f t="shared" si="23"/>
        <v>100</v>
      </c>
      <c r="AD25" s="77">
        <f t="shared" si="24"/>
        <v>100</v>
      </c>
      <c r="AE25" s="130">
        <f t="shared" si="25"/>
        <v>0.62682215743440228</v>
      </c>
      <c r="AF25" s="131">
        <f t="shared" si="26"/>
        <v>0.64077781620567542</v>
      </c>
      <c r="AG25" s="128">
        <f t="shared" si="26"/>
        <v>9.5477717900641461E-3</v>
      </c>
      <c r="AI25" s="74" t="s">
        <v>39</v>
      </c>
      <c r="AJ25" s="109">
        <v>100</v>
      </c>
      <c r="AK25" s="110">
        <v>100</v>
      </c>
      <c r="AL25" s="130">
        <v>0.74247215729410143</v>
      </c>
      <c r="AM25" s="131">
        <v>0.82815219188611322</v>
      </c>
      <c r="AN25" s="128">
        <v>7.7672238804748087E-3</v>
      </c>
      <c r="AO25" s="77">
        <v>100</v>
      </c>
      <c r="AP25" s="77">
        <v>100</v>
      </c>
      <c r="AQ25" s="130">
        <v>1.1111111111111112</v>
      </c>
      <c r="AR25" s="131">
        <v>1.4840842654310489</v>
      </c>
      <c r="AS25" s="129">
        <v>9.7039516308770803E-3</v>
      </c>
      <c r="AT25" s="111">
        <v>100</v>
      </c>
      <c r="AU25" s="77">
        <v>100</v>
      </c>
      <c r="AV25" s="130">
        <v>0.76395183218956364</v>
      </c>
      <c r="AW25" s="131">
        <v>0.86872450135501678</v>
      </c>
      <c r="AX25" s="128">
        <v>7.8870190861302803E-3</v>
      </c>
    </row>
    <row r="26" spans="1:50">
      <c r="A26" s="74" t="s">
        <v>40</v>
      </c>
      <c r="B26" s="109">
        <f t="shared" si="16"/>
        <v>100</v>
      </c>
      <c r="C26" s="110">
        <f t="shared" si="16"/>
        <v>99.999999999999986</v>
      </c>
      <c r="D26" s="99">
        <f t="shared" si="17"/>
        <v>1.3924050632911393</v>
      </c>
      <c r="E26" s="100">
        <f t="shared" si="17"/>
        <v>1.4173136147880194</v>
      </c>
      <c r="F26" s="98">
        <f t="shared" si="18"/>
        <v>8.8567501885478891E-3</v>
      </c>
      <c r="G26" s="77">
        <f t="shared" si="8"/>
        <v>100</v>
      </c>
      <c r="H26" s="77">
        <f t="shared" si="8"/>
        <v>100</v>
      </c>
      <c r="I26" s="99">
        <f t="shared" si="9"/>
        <v>1.0582010582010581</v>
      </c>
      <c r="J26" s="100">
        <f t="shared" si="9"/>
        <v>0.94563588712605628</v>
      </c>
      <c r="K26" s="97">
        <f t="shared" si="10"/>
        <v>7.2572993345867984E-3</v>
      </c>
      <c r="L26" s="111">
        <f t="shared" si="11"/>
        <v>100</v>
      </c>
      <c r="M26" s="77">
        <f t="shared" si="11"/>
        <v>100</v>
      </c>
      <c r="N26" s="99">
        <f t="shared" si="12"/>
        <v>1.3278855975485189</v>
      </c>
      <c r="O26" s="100">
        <f t="shared" si="12"/>
        <v>1.3199323484615557</v>
      </c>
      <c r="P26" s="98">
        <f t="shared" si="13"/>
        <v>8.5265320322704292E-3</v>
      </c>
      <c r="R26" s="74" t="s">
        <v>40</v>
      </c>
      <c r="S26" s="109">
        <f t="shared" si="19"/>
        <v>100</v>
      </c>
      <c r="T26" s="110">
        <f t="shared" si="20"/>
        <v>100</v>
      </c>
      <c r="U26" s="130">
        <f t="shared" si="14"/>
        <v>1.4634146341463414</v>
      </c>
      <c r="V26" s="131">
        <f t="shared" si="15"/>
        <v>1.4736208552160355</v>
      </c>
      <c r="W26" s="128">
        <f t="shared" si="15"/>
        <v>9.8339041087117801E-3</v>
      </c>
      <c r="X26" s="77">
        <f t="shared" si="21"/>
        <v>100</v>
      </c>
      <c r="Y26" s="77">
        <f t="shared" si="22"/>
        <v>100</v>
      </c>
      <c r="Z26" s="130">
        <f t="shared" si="27"/>
        <v>1.6042780748663101</v>
      </c>
      <c r="AA26" s="131">
        <f t="shared" si="28"/>
        <v>1.5066364874068385</v>
      </c>
      <c r="AB26" s="129">
        <f t="shared" si="28"/>
        <v>1.2083905859195658E-2</v>
      </c>
      <c r="AC26" s="111">
        <f t="shared" si="23"/>
        <v>100</v>
      </c>
      <c r="AD26" s="77">
        <f t="shared" si="24"/>
        <v>100</v>
      </c>
      <c r="AE26" s="130">
        <f t="shared" si="25"/>
        <v>1.4895729890764648</v>
      </c>
      <c r="AF26" s="131">
        <f t="shared" si="26"/>
        <v>1.4801322985620775</v>
      </c>
      <c r="AG26" s="128">
        <f t="shared" si="26"/>
        <v>1.0277656293801089E-2</v>
      </c>
      <c r="AI26" s="74" t="s">
        <v>40</v>
      </c>
      <c r="AJ26" s="109">
        <v>100</v>
      </c>
      <c r="AK26" s="110">
        <v>100</v>
      </c>
      <c r="AL26" s="130">
        <v>1.4861995753715498</v>
      </c>
      <c r="AM26" s="131">
        <v>1.5192946594991961</v>
      </c>
      <c r="AN26" s="128">
        <v>1.2768811900299633E-2</v>
      </c>
      <c r="AO26" s="77">
        <v>100</v>
      </c>
      <c r="AP26" s="77">
        <v>100</v>
      </c>
      <c r="AQ26" s="130">
        <v>2.7932960893854748</v>
      </c>
      <c r="AR26" s="131">
        <v>3.10852061307114</v>
      </c>
      <c r="AS26" s="129">
        <v>1.296792526118833E-2</v>
      </c>
      <c r="AT26" s="111">
        <v>100</v>
      </c>
      <c r="AU26" s="77">
        <v>100</v>
      </c>
      <c r="AV26" s="130">
        <v>1.6949152542372881</v>
      </c>
      <c r="AW26" s="131">
        <v>1.7850552969335689</v>
      </c>
      <c r="AX26" s="128">
        <v>1.2802108923666605E-2</v>
      </c>
    </row>
    <row r="27" spans="1:50">
      <c r="A27" s="74" t="s">
        <v>41</v>
      </c>
      <c r="B27" s="109">
        <f t="shared" si="16"/>
        <v>100</v>
      </c>
      <c r="C27" s="110">
        <f t="shared" si="16"/>
        <v>100</v>
      </c>
      <c r="D27" s="99">
        <f t="shared" si="17"/>
        <v>2.1857923497267762</v>
      </c>
      <c r="E27" s="100">
        <f t="shared" si="17"/>
        <v>2.418644818392476</v>
      </c>
      <c r="F27" s="98">
        <f t="shared" si="18"/>
        <v>3.0403326162810117E-3</v>
      </c>
      <c r="G27" s="77">
        <f t="shared" si="8"/>
        <v>100</v>
      </c>
      <c r="H27" s="77">
        <f t="shared" si="8"/>
        <v>100</v>
      </c>
      <c r="I27" s="99">
        <f t="shared" si="9"/>
        <v>2.8037383177570092</v>
      </c>
      <c r="J27" s="100">
        <f t="shared" si="9"/>
        <v>2.4673048175745982</v>
      </c>
      <c r="K27" s="97">
        <f t="shared" si="10"/>
        <v>1.9879376892525504E-3</v>
      </c>
      <c r="L27" s="111">
        <f t="shared" si="11"/>
        <v>100</v>
      </c>
      <c r="M27" s="77">
        <f t="shared" si="11"/>
        <v>100</v>
      </c>
      <c r="N27" s="99">
        <f t="shared" si="12"/>
        <v>2.5188916876574305</v>
      </c>
      <c r="O27" s="100">
        <f t="shared" si="12"/>
        <v>2.4483088741408774</v>
      </c>
      <c r="P27" s="98">
        <f t="shared" si="13"/>
        <v>2.3987727661078781E-3</v>
      </c>
      <c r="R27" s="74" t="s">
        <v>41</v>
      </c>
      <c r="S27" s="109">
        <f t="shared" si="19"/>
        <v>100</v>
      </c>
      <c r="T27" s="110">
        <f t="shared" si="20"/>
        <v>100</v>
      </c>
      <c r="U27" s="130">
        <f t="shared" si="14"/>
        <v>3.3492822966507179</v>
      </c>
      <c r="V27" s="131">
        <f t="shared" si="15"/>
        <v>2.8268920889515763</v>
      </c>
      <c r="W27" s="128">
        <f t="shared" si="15"/>
        <v>5.5379644280776543E-3</v>
      </c>
      <c r="X27" s="77">
        <f t="shared" si="21"/>
        <v>100</v>
      </c>
      <c r="Y27" s="77">
        <f t="shared" si="22"/>
        <v>100</v>
      </c>
      <c r="Z27" s="130">
        <f t="shared" si="27"/>
        <v>1.5228426395939085</v>
      </c>
      <c r="AA27" s="131">
        <f t="shared" si="28"/>
        <v>2.081268983847937</v>
      </c>
      <c r="AB27" s="129">
        <f t="shared" si="28"/>
        <v>2.8467918364051526E-3</v>
      </c>
      <c r="AC27" s="111">
        <f t="shared" si="23"/>
        <v>100</v>
      </c>
      <c r="AD27" s="77">
        <f t="shared" si="24"/>
        <v>100</v>
      </c>
      <c r="AE27" s="130">
        <f t="shared" si="25"/>
        <v>2.4630541871921183</v>
      </c>
      <c r="AF27" s="131">
        <f t="shared" si="26"/>
        <v>2.4180352035474924</v>
      </c>
      <c r="AG27" s="128">
        <f t="shared" si="26"/>
        <v>4.0622799483657256E-3</v>
      </c>
      <c r="AI27" s="74" t="s">
        <v>41</v>
      </c>
      <c r="AJ27" s="109">
        <v>100</v>
      </c>
      <c r="AK27" s="110">
        <v>100</v>
      </c>
      <c r="AL27" s="130">
        <v>6.5420560747663554</v>
      </c>
      <c r="AM27" s="131">
        <v>6.1571172809033765</v>
      </c>
      <c r="AN27" s="128">
        <v>1.3985564346572549E-2</v>
      </c>
      <c r="AO27" s="77">
        <v>100</v>
      </c>
      <c r="AP27" s="77">
        <v>100</v>
      </c>
      <c r="AQ27" s="130">
        <v>6.0606060606060606</v>
      </c>
      <c r="AR27" s="131">
        <v>10.074711367205227</v>
      </c>
      <c r="AS27" s="129">
        <v>2.4540344834497668E-2</v>
      </c>
      <c r="AT27" s="111">
        <v>100</v>
      </c>
      <c r="AU27" s="77">
        <v>100</v>
      </c>
      <c r="AV27" s="130">
        <v>6.3324538258575194</v>
      </c>
      <c r="AW27" s="131">
        <v>8.1214882873706244</v>
      </c>
      <c r="AX27" s="128">
        <v>1.9277971960368612E-2</v>
      </c>
    </row>
    <row r="28" spans="1:50" ht="15.75" thickBot="1">
      <c r="A28" s="74" t="s">
        <v>42</v>
      </c>
      <c r="B28" s="109">
        <f t="shared" si="16"/>
        <v>100</v>
      </c>
      <c r="C28" s="110">
        <f t="shared" si="16"/>
        <v>100</v>
      </c>
      <c r="D28" s="99" t="str">
        <f t="shared" si="17"/>
        <v/>
      </c>
      <c r="E28" s="100" t="str">
        <f t="shared" si="17"/>
        <v/>
      </c>
      <c r="F28" s="98" t="str">
        <f t="shared" si="18"/>
        <v/>
      </c>
      <c r="G28" s="77">
        <f t="shared" si="8"/>
        <v>100</v>
      </c>
      <c r="H28" s="77">
        <f t="shared" si="8"/>
        <v>100</v>
      </c>
      <c r="I28" s="99">
        <f t="shared" si="9"/>
        <v>26.168224299065422</v>
      </c>
      <c r="J28" s="100">
        <f t="shared" si="9"/>
        <v>63.715945896858329</v>
      </c>
      <c r="K28" s="97">
        <f t="shared" si="10"/>
        <v>1.162359411419385E-2</v>
      </c>
      <c r="L28" s="111">
        <f t="shared" si="11"/>
        <v>100</v>
      </c>
      <c r="M28" s="77">
        <f t="shared" si="11"/>
        <v>100</v>
      </c>
      <c r="N28" s="99">
        <f t="shared" si="12"/>
        <v>24.137931034482758</v>
      </c>
      <c r="O28" s="100">
        <f t="shared" si="12"/>
        <v>62.670995711072152</v>
      </c>
      <c r="P28" s="98">
        <f t="shared" si="13"/>
        <v>1.1432965588505919E-2</v>
      </c>
      <c r="R28" s="74" t="s">
        <v>42</v>
      </c>
      <c r="S28" s="109">
        <f t="shared" si="19"/>
        <v>100</v>
      </c>
      <c r="T28" s="110">
        <f t="shared" si="20"/>
        <v>100</v>
      </c>
      <c r="U28" s="130"/>
      <c r="V28" s="131"/>
      <c r="W28" s="128"/>
      <c r="X28" s="77">
        <f t="shared" si="21"/>
        <v>100</v>
      </c>
      <c r="Y28" s="77">
        <f t="shared" si="22"/>
        <v>100</v>
      </c>
      <c r="Z28" s="130">
        <f t="shared" si="27"/>
        <v>15.053763440860216</v>
      </c>
      <c r="AA28" s="131">
        <f t="shared" si="28"/>
        <v>45.825108789196037</v>
      </c>
      <c r="AB28" s="129">
        <f t="shared" si="28"/>
        <v>5.6952768057317183E-3</v>
      </c>
      <c r="AC28" s="111">
        <f t="shared" si="23"/>
        <v>100</v>
      </c>
      <c r="AD28" s="77">
        <f t="shared" si="24"/>
        <v>100</v>
      </c>
      <c r="AE28" s="130">
        <f t="shared" si="25"/>
        <v>13.333333333333334</v>
      </c>
      <c r="AF28" s="131">
        <f t="shared" si="26"/>
        <v>44.335219775123946</v>
      </c>
      <c r="AG28" s="128">
        <f t="shared" si="26"/>
        <v>5.5101090981329575E-3</v>
      </c>
      <c r="AI28" s="74" t="s">
        <v>42</v>
      </c>
      <c r="AJ28" s="109">
        <v>100</v>
      </c>
      <c r="AK28" s="110">
        <v>100</v>
      </c>
      <c r="AL28" s="130">
        <v>10</v>
      </c>
      <c r="AM28" s="131">
        <v>8.2647249001842713</v>
      </c>
      <c r="AN28" s="128">
        <v>2.326549483410045E-2</v>
      </c>
      <c r="AO28" s="77">
        <v>100</v>
      </c>
      <c r="AP28" s="77">
        <v>100</v>
      </c>
      <c r="AQ28" s="130">
        <v>32.835820895522389</v>
      </c>
      <c r="AR28" s="131">
        <v>50.970602259824737</v>
      </c>
      <c r="AS28" s="129">
        <v>1.4391239295949196E-2</v>
      </c>
      <c r="AT28" s="111">
        <v>100</v>
      </c>
      <c r="AU28" s="77">
        <v>100</v>
      </c>
      <c r="AV28" s="130">
        <v>29.870129870129869</v>
      </c>
      <c r="AW28" s="131">
        <v>49.334707308833224</v>
      </c>
      <c r="AX28" s="128">
        <v>1.4731177279342316E-2</v>
      </c>
    </row>
    <row r="29" spans="1:50" ht="15.75" thickBot="1">
      <c r="A29" s="81" t="s">
        <v>3</v>
      </c>
      <c r="B29" s="113">
        <f t="shared" si="16"/>
        <v>100</v>
      </c>
      <c r="C29" s="114">
        <f t="shared" si="16"/>
        <v>100</v>
      </c>
      <c r="D29" s="101">
        <f t="shared" si="17"/>
        <v>0.11382923581962132</v>
      </c>
      <c r="E29" s="102">
        <f t="shared" si="17"/>
        <v>0.46135673205336625</v>
      </c>
      <c r="F29" s="104">
        <f t="shared" si="18"/>
        <v>4.0319132733616864E-3</v>
      </c>
      <c r="G29" s="84">
        <f t="shared" si="8"/>
        <v>100</v>
      </c>
      <c r="H29" s="84">
        <f t="shared" si="8"/>
        <v>100</v>
      </c>
      <c r="I29" s="101">
        <f t="shared" si="9"/>
        <v>0.76039202433254482</v>
      </c>
      <c r="J29" s="102">
        <f t="shared" si="9"/>
        <v>50.873658381861603</v>
      </c>
      <c r="K29" s="103">
        <f t="shared" si="10"/>
        <v>1.0253413246493032E-2</v>
      </c>
      <c r="L29" s="115">
        <f t="shared" si="11"/>
        <v>100</v>
      </c>
      <c r="M29" s="84">
        <f t="shared" si="11"/>
        <v>100</v>
      </c>
      <c r="N29" s="101">
        <f t="shared" si="12"/>
        <v>0.15051145133303295</v>
      </c>
      <c r="O29" s="102">
        <f t="shared" si="12"/>
        <v>21.510312007987952</v>
      </c>
      <c r="P29" s="104">
        <f t="shared" si="13"/>
        <v>6.6296140407926885E-3</v>
      </c>
      <c r="R29" s="81" t="s">
        <v>3</v>
      </c>
      <c r="S29" s="113">
        <f t="shared" si="19"/>
        <v>100</v>
      </c>
      <c r="T29" s="114">
        <f t="shared" si="20"/>
        <v>100</v>
      </c>
      <c r="U29" s="132">
        <f t="shared" si="14"/>
        <v>0.16609125688158999</v>
      </c>
      <c r="V29" s="133">
        <f t="shared" si="15"/>
        <v>0.57824680347061808</v>
      </c>
      <c r="W29" s="134">
        <f t="shared" si="15"/>
        <v>8.8776436465437328E-3</v>
      </c>
      <c r="X29" s="84">
        <f t="shared" si="21"/>
        <v>100</v>
      </c>
      <c r="Y29" s="84">
        <f t="shared" si="22"/>
        <v>100</v>
      </c>
      <c r="Z29" s="132">
        <f t="shared" si="27"/>
        <v>0.50417246175243391</v>
      </c>
      <c r="AA29" s="133">
        <f t="shared" si="28"/>
        <v>35.272876323053445</v>
      </c>
      <c r="AB29" s="135">
        <f t="shared" si="28"/>
        <v>5.5328029547002952E-3</v>
      </c>
      <c r="AC29" s="115">
        <f t="shared" si="23"/>
        <v>100</v>
      </c>
      <c r="AD29" s="84">
        <f t="shared" si="24"/>
        <v>100</v>
      </c>
      <c r="AE29" s="132">
        <f t="shared" si="25"/>
        <v>0.18331237491365721</v>
      </c>
      <c r="AF29" s="133">
        <f t="shared" si="26"/>
        <v>12.872696335025193</v>
      </c>
      <c r="AG29" s="134">
        <f t="shared" si="26"/>
        <v>7.6923600552100766E-3</v>
      </c>
      <c r="AI29" s="81" t="s">
        <v>3</v>
      </c>
      <c r="AJ29" s="113">
        <v>100</v>
      </c>
      <c r="AK29" s="114">
        <v>100</v>
      </c>
      <c r="AL29" s="132">
        <v>0.31413837098347824</v>
      </c>
      <c r="AM29" s="133">
        <v>0.96150088309543891</v>
      </c>
      <c r="AN29" s="134">
        <v>9.1650618671362434E-3</v>
      </c>
      <c r="AO29" s="84">
        <v>100</v>
      </c>
      <c r="AP29" s="84">
        <v>100</v>
      </c>
      <c r="AQ29" s="132">
        <v>1.2246938265433642</v>
      </c>
      <c r="AR29" s="133">
        <v>37.222875108587559</v>
      </c>
      <c r="AS29" s="135">
        <v>1.5196628315126725E-2</v>
      </c>
      <c r="AT29" s="115">
        <v>100</v>
      </c>
      <c r="AU29" s="84">
        <v>100</v>
      </c>
      <c r="AV29" s="132">
        <v>0.35159141376757957</v>
      </c>
      <c r="AW29" s="133">
        <v>10.395039837242892</v>
      </c>
      <c r="AX29" s="134">
        <v>1.0734197573020391E-2</v>
      </c>
    </row>
    <row r="30" spans="1:50">
      <c r="R30" s="93"/>
      <c r="S30" s="94"/>
      <c r="T30" s="94"/>
    </row>
    <row r="32" spans="1:50" ht="15" customHeight="1"/>
  </sheetData>
  <mergeCells count="42">
    <mergeCell ref="R18:AG18"/>
    <mergeCell ref="AI18:AX18"/>
    <mergeCell ref="AO5:AP5"/>
    <mergeCell ref="AQ5:AR5"/>
    <mergeCell ref="AS5:AS6"/>
    <mergeCell ref="AT5:AU5"/>
    <mergeCell ref="AV5:AW5"/>
    <mergeCell ref="AX5:AX6"/>
    <mergeCell ref="R4:R6"/>
    <mergeCell ref="AJ5:AK5"/>
    <mergeCell ref="AL5:AM5"/>
    <mergeCell ref="AN5:AN6"/>
    <mergeCell ref="AO4:AS4"/>
    <mergeCell ref="AT4:AX4"/>
    <mergeCell ref="S5:T5"/>
    <mergeCell ref="U5:V5"/>
    <mergeCell ref="AE5:AF5"/>
    <mergeCell ref="S4:W4"/>
    <mergeCell ref="X4:AB4"/>
    <mergeCell ref="AC4:AG4"/>
    <mergeCell ref="AI4:AI6"/>
    <mergeCell ref="W5:W6"/>
    <mergeCell ref="X5:Y5"/>
    <mergeCell ref="Z5:AA5"/>
    <mergeCell ref="AB5:AB6"/>
    <mergeCell ref="AC5:AD5"/>
    <mergeCell ref="A18:P18"/>
    <mergeCell ref="AJ4:AN4"/>
    <mergeCell ref="AG5:AG6"/>
    <mergeCell ref="A4:A6"/>
    <mergeCell ref="B4:F4"/>
    <mergeCell ref="G4:K4"/>
    <mergeCell ref="L4:P4"/>
    <mergeCell ref="B5:C5"/>
    <mergeCell ref="D5:E5"/>
    <mergeCell ref="F5:F6"/>
    <mergeCell ref="G5:H5"/>
    <mergeCell ref="I5:J5"/>
    <mergeCell ref="K5:K6"/>
    <mergeCell ref="L5:M5"/>
    <mergeCell ref="N5:O5"/>
    <mergeCell ref="P5:P6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eht27">
    <tabColor theme="9" tint="0.39997558519241921"/>
  </sheetPr>
  <dimension ref="A1:AO87"/>
  <sheetViews>
    <sheetView workbookViewId="0">
      <selection activeCell="A7" sqref="A7:I16"/>
    </sheetView>
  </sheetViews>
  <sheetFormatPr defaultRowHeight="15"/>
  <cols>
    <col min="15" max="15" width="10.85546875" customWidth="1"/>
    <col min="16" max="16" width="6" bestFit="1" customWidth="1"/>
    <col min="17" max="17" width="8.140625" customWidth="1"/>
    <col min="20" max="20" width="5.28515625" customWidth="1"/>
    <col min="21" max="21" width="9.140625" customWidth="1"/>
    <col min="22" max="22" width="7.5703125" bestFit="1" customWidth="1"/>
    <col min="24" max="24" width="6" bestFit="1" customWidth="1"/>
    <col min="25" max="25" width="9" customWidth="1"/>
    <col min="26" max="26" width="7.5703125" bestFit="1" customWidth="1"/>
  </cols>
  <sheetData>
    <row r="1" spans="1:41">
      <c r="A1" t="s">
        <v>213</v>
      </c>
      <c r="O1" t="s">
        <v>178</v>
      </c>
      <c r="AC1" t="s">
        <v>179</v>
      </c>
    </row>
    <row r="2" spans="1:41" s="200" customFormat="1" ht="15.75" customHeight="1">
      <c r="A2" s="1" t="s">
        <v>182</v>
      </c>
      <c r="O2" s="1" t="s">
        <v>125</v>
      </c>
      <c r="AC2" s="1" t="s">
        <v>126</v>
      </c>
    </row>
    <row r="3" spans="1:41" ht="15.75" thickBot="1"/>
    <row r="4" spans="1:41" ht="15.75" customHeight="1">
      <c r="A4" s="304" t="s">
        <v>29</v>
      </c>
      <c r="B4" s="307" t="s">
        <v>1</v>
      </c>
      <c r="C4" s="307"/>
      <c r="D4" s="307"/>
      <c r="E4" s="307"/>
      <c r="F4" s="307" t="s">
        <v>2</v>
      </c>
      <c r="G4" s="307"/>
      <c r="H4" s="307"/>
      <c r="I4" s="307"/>
      <c r="J4" s="307" t="s">
        <v>3</v>
      </c>
      <c r="K4" s="307"/>
      <c r="L4" s="307"/>
      <c r="M4" s="308"/>
      <c r="O4" s="304" t="s">
        <v>29</v>
      </c>
      <c r="P4" s="307" t="s">
        <v>1</v>
      </c>
      <c r="Q4" s="307"/>
      <c r="R4" s="307"/>
      <c r="S4" s="307"/>
      <c r="T4" s="307" t="s">
        <v>2</v>
      </c>
      <c r="U4" s="307"/>
      <c r="V4" s="307"/>
      <c r="W4" s="307"/>
      <c r="X4" s="307" t="s">
        <v>3</v>
      </c>
      <c r="Y4" s="307"/>
      <c r="Z4" s="307"/>
      <c r="AA4" s="308"/>
      <c r="AC4" s="304" t="s">
        <v>29</v>
      </c>
      <c r="AD4" s="307" t="s">
        <v>1</v>
      </c>
      <c r="AE4" s="307"/>
      <c r="AF4" s="307"/>
      <c r="AG4" s="307"/>
      <c r="AH4" s="307" t="s">
        <v>2</v>
      </c>
      <c r="AI4" s="307"/>
      <c r="AJ4" s="307"/>
      <c r="AK4" s="307"/>
      <c r="AL4" s="307" t="s">
        <v>3</v>
      </c>
      <c r="AM4" s="307"/>
      <c r="AN4" s="307"/>
      <c r="AO4" s="308"/>
    </row>
    <row r="5" spans="1:41" ht="45" customHeight="1">
      <c r="A5" s="305"/>
      <c r="B5" s="309" t="s">
        <v>114</v>
      </c>
      <c r="C5" s="310"/>
      <c r="D5" s="309" t="s">
        <v>115</v>
      </c>
      <c r="E5" s="310"/>
      <c r="F5" s="309" t="s">
        <v>114</v>
      </c>
      <c r="G5" s="310"/>
      <c r="H5" s="309" t="s">
        <v>115</v>
      </c>
      <c r="I5" s="310"/>
      <c r="J5" s="309" t="s">
        <v>114</v>
      </c>
      <c r="K5" s="310"/>
      <c r="L5" s="309" t="s">
        <v>115</v>
      </c>
      <c r="M5" s="333"/>
      <c r="O5" s="305"/>
      <c r="P5" s="309" t="s">
        <v>114</v>
      </c>
      <c r="Q5" s="310"/>
      <c r="R5" s="309" t="s">
        <v>115</v>
      </c>
      <c r="S5" s="310"/>
      <c r="T5" s="309" t="s">
        <v>114</v>
      </c>
      <c r="U5" s="310"/>
      <c r="V5" s="309" t="s">
        <v>115</v>
      </c>
      <c r="W5" s="310"/>
      <c r="X5" s="309" t="s">
        <v>114</v>
      </c>
      <c r="Y5" s="310"/>
      <c r="Z5" s="309" t="s">
        <v>115</v>
      </c>
      <c r="AA5" s="333"/>
      <c r="AC5" s="305"/>
      <c r="AD5" s="309" t="s">
        <v>30</v>
      </c>
      <c r="AE5" s="310"/>
      <c r="AF5" s="309" t="s">
        <v>116</v>
      </c>
      <c r="AG5" s="310"/>
      <c r="AH5" s="309" t="s">
        <v>30</v>
      </c>
      <c r="AI5" s="310"/>
      <c r="AJ5" s="309" t="s">
        <v>116</v>
      </c>
      <c r="AK5" s="310"/>
      <c r="AL5" s="309" t="s">
        <v>30</v>
      </c>
      <c r="AM5" s="310"/>
      <c r="AN5" s="340" t="s">
        <v>116</v>
      </c>
      <c r="AO5" s="341"/>
    </row>
    <row r="6" spans="1:41" ht="44.25" customHeight="1" thickBot="1">
      <c r="A6" s="306"/>
      <c r="B6" s="69" t="s">
        <v>31</v>
      </c>
      <c r="C6" s="69" t="s">
        <v>32</v>
      </c>
      <c r="D6" s="70" t="s">
        <v>8</v>
      </c>
      <c r="E6" s="71" t="s">
        <v>9</v>
      </c>
      <c r="F6" s="69" t="s">
        <v>31</v>
      </c>
      <c r="G6" s="69" t="s">
        <v>32</v>
      </c>
      <c r="H6" s="70" t="s">
        <v>8</v>
      </c>
      <c r="I6" s="71" t="s">
        <v>9</v>
      </c>
      <c r="J6" s="72" t="s">
        <v>31</v>
      </c>
      <c r="K6" s="72" t="s">
        <v>32</v>
      </c>
      <c r="L6" s="70" t="s">
        <v>8</v>
      </c>
      <c r="M6" s="73" t="s">
        <v>9</v>
      </c>
      <c r="O6" s="306"/>
      <c r="P6" s="69" t="s">
        <v>31</v>
      </c>
      <c r="Q6" s="69" t="s">
        <v>32</v>
      </c>
      <c r="R6" s="70" t="s">
        <v>8</v>
      </c>
      <c r="S6" s="71" t="s">
        <v>9</v>
      </c>
      <c r="T6" s="69" t="s">
        <v>31</v>
      </c>
      <c r="U6" s="69" t="s">
        <v>32</v>
      </c>
      <c r="V6" s="70" t="s">
        <v>8</v>
      </c>
      <c r="W6" s="71" t="s">
        <v>9</v>
      </c>
      <c r="X6" s="72" t="s">
        <v>31</v>
      </c>
      <c r="Y6" s="72" t="s">
        <v>32</v>
      </c>
      <c r="Z6" s="70" t="s">
        <v>8</v>
      </c>
      <c r="AA6" s="73" t="s">
        <v>9</v>
      </c>
      <c r="AC6" s="306"/>
      <c r="AD6" s="69" t="s">
        <v>31</v>
      </c>
      <c r="AE6" s="69" t="s">
        <v>32</v>
      </c>
      <c r="AF6" s="70" t="s">
        <v>8</v>
      </c>
      <c r="AG6" s="71" t="s">
        <v>9</v>
      </c>
      <c r="AH6" s="69" t="s">
        <v>31</v>
      </c>
      <c r="AI6" s="69" t="s">
        <v>32</v>
      </c>
      <c r="AJ6" s="70" t="s">
        <v>8</v>
      </c>
      <c r="AK6" s="71" t="s">
        <v>9</v>
      </c>
      <c r="AL6" s="72" t="s">
        <v>31</v>
      </c>
      <c r="AM6" s="72" t="s">
        <v>32</v>
      </c>
      <c r="AN6" s="70" t="s">
        <v>8</v>
      </c>
      <c r="AO6" s="73" t="s">
        <v>9</v>
      </c>
    </row>
    <row r="7" spans="1:41">
      <c r="A7" s="74" t="s">
        <v>33</v>
      </c>
      <c r="B7" s="75">
        <v>17</v>
      </c>
      <c r="C7" s="76">
        <v>4.6779598310567954</v>
      </c>
      <c r="D7" s="77">
        <v>14.089847456865563</v>
      </c>
      <c r="E7" s="77">
        <v>614.7289831955427</v>
      </c>
      <c r="F7" s="75">
        <v>43</v>
      </c>
      <c r="G7" s="76">
        <v>8.4566710000000036</v>
      </c>
      <c r="H7" s="77">
        <v>22.969750000000012</v>
      </c>
      <c r="I7" s="77">
        <v>1149.6500000000001</v>
      </c>
      <c r="J7" s="75">
        <f>B7+F7</f>
        <v>60</v>
      </c>
      <c r="K7" s="76">
        <f t="shared" ref="K7:M7" si="0">C7+G7</f>
        <v>13.1346308310568</v>
      </c>
      <c r="L7" s="77">
        <f t="shared" si="0"/>
        <v>37.059597456865575</v>
      </c>
      <c r="M7" s="78">
        <f t="shared" si="0"/>
        <v>1764.3789831955428</v>
      </c>
      <c r="O7" s="74" t="s">
        <v>33</v>
      </c>
      <c r="P7" s="75">
        <v>46</v>
      </c>
      <c r="Q7" s="76">
        <v>9.1717060998301996</v>
      </c>
      <c r="R7" s="77">
        <v>10.057686054204149</v>
      </c>
      <c r="S7" s="77">
        <v>718.70488730157012</v>
      </c>
      <c r="T7" s="75">
        <v>5</v>
      </c>
      <c r="U7" s="76">
        <v>1.92</v>
      </c>
      <c r="V7" s="77">
        <v>1.45</v>
      </c>
      <c r="W7" s="77">
        <v>112.75</v>
      </c>
      <c r="X7" s="75">
        <v>51</v>
      </c>
      <c r="Y7" s="76">
        <v>11.091706099830201</v>
      </c>
      <c r="Z7" s="77">
        <v>11.50768605420415</v>
      </c>
      <c r="AA7" s="78">
        <v>831.45488730157012</v>
      </c>
      <c r="AC7" s="74" t="s">
        <v>33</v>
      </c>
      <c r="AD7" s="75">
        <v>37</v>
      </c>
      <c r="AE7" s="76">
        <v>10.399200000000004</v>
      </c>
      <c r="AF7" s="77">
        <v>3.9071699999999998</v>
      </c>
      <c r="AG7" s="77">
        <v>400.4769</v>
      </c>
      <c r="AH7" s="75"/>
      <c r="AI7" s="76"/>
      <c r="AJ7" s="77"/>
      <c r="AK7" s="77"/>
      <c r="AL7" s="75">
        <v>37</v>
      </c>
      <c r="AM7" s="76">
        <v>10.399200000000004</v>
      </c>
      <c r="AN7" s="77">
        <v>3.9071699999999998</v>
      </c>
      <c r="AO7" s="78">
        <v>400.4769</v>
      </c>
    </row>
    <row r="8" spans="1:41">
      <c r="A8" s="74" t="s">
        <v>34</v>
      </c>
      <c r="B8" s="79">
        <v>27</v>
      </c>
      <c r="C8" s="80">
        <v>21.371692307692307</v>
      </c>
      <c r="D8" s="77">
        <v>12.074871794871795</v>
      </c>
      <c r="E8" s="77">
        <v>885.97435897435912</v>
      </c>
      <c r="F8" s="79">
        <v>3</v>
      </c>
      <c r="G8" s="80">
        <v>2.498475</v>
      </c>
      <c r="H8" s="77">
        <v>0.76800000000000002</v>
      </c>
      <c r="I8" s="77">
        <v>109.6</v>
      </c>
      <c r="J8" s="79">
        <f t="shared" ref="J8:J16" si="1">B8+F8</f>
        <v>30</v>
      </c>
      <c r="K8" s="80">
        <f t="shared" ref="K8:K16" si="2">C8+G8</f>
        <v>23.870167307692306</v>
      </c>
      <c r="L8" s="77">
        <f t="shared" ref="L8:L16" si="3">D8+H8</f>
        <v>12.842871794871796</v>
      </c>
      <c r="M8" s="78">
        <f t="shared" ref="M8:M16" si="4">E8+I8</f>
        <v>995.57435897435914</v>
      </c>
      <c r="O8" s="74" t="s">
        <v>34</v>
      </c>
      <c r="P8" s="79">
        <v>25</v>
      </c>
      <c r="Q8" s="80">
        <v>19.313243966520069</v>
      </c>
      <c r="R8" s="77">
        <v>2.042196297347143</v>
      </c>
      <c r="S8" s="77">
        <v>229.29192984820537</v>
      </c>
      <c r="T8" s="79">
        <v>1</v>
      </c>
      <c r="U8" s="80">
        <v>0.52</v>
      </c>
      <c r="V8" s="77">
        <v>0.6</v>
      </c>
      <c r="W8" s="77">
        <v>70</v>
      </c>
      <c r="X8" s="79">
        <v>26</v>
      </c>
      <c r="Y8" s="80">
        <v>19.833243966520069</v>
      </c>
      <c r="Z8" s="77">
        <v>2.6421962973471431</v>
      </c>
      <c r="AA8" s="78">
        <v>299.29192984820537</v>
      </c>
      <c r="AC8" s="74" t="s">
        <v>34</v>
      </c>
      <c r="AD8" s="79">
        <v>34</v>
      </c>
      <c r="AE8" s="80">
        <v>23.954999999999995</v>
      </c>
      <c r="AF8" s="77">
        <v>3.4666200000000007</v>
      </c>
      <c r="AG8" s="77">
        <v>332.32709999999992</v>
      </c>
      <c r="AH8" s="79">
        <v>2</v>
      </c>
      <c r="AI8" s="80">
        <v>1.3900000000000001</v>
      </c>
      <c r="AJ8" s="77">
        <v>0.5</v>
      </c>
      <c r="AK8" s="77">
        <v>30</v>
      </c>
      <c r="AL8" s="79">
        <v>36</v>
      </c>
      <c r="AM8" s="80">
        <v>25.344999999999995</v>
      </c>
      <c r="AN8" s="77">
        <v>3.9666200000000007</v>
      </c>
      <c r="AO8" s="78">
        <v>362.32709999999992</v>
      </c>
    </row>
    <row r="9" spans="1:41">
      <c r="A9" s="74" t="s">
        <v>35</v>
      </c>
      <c r="B9" s="79">
        <v>24</v>
      </c>
      <c r="C9" s="80">
        <v>35.337934065934071</v>
      </c>
      <c r="D9" s="77">
        <v>23.877901098901102</v>
      </c>
      <c r="E9" s="77">
        <v>1783.3802197802202</v>
      </c>
      <c r="F9" s="79">
        <v>2</v>
      </c>
      <c r="G9" s="80">
        <v>3.24</v>
      </c>
      <c r="H9" s="77">
        <v>1.26</v>
      </c>
      <c r="I9" s="77">
        <v>125</v>
      </c>
      <c r="J9" s="79">
        <f t="shared" si="1"/>
        <v>26</v>
      </c>
      <c r="K9" s="80">
        <f t="shared" si="2"/>
        <v>38.577934065934073</v>
      </c>
      <c r="L9" s="77">
        <f t="shared" si="3"/>
        <v>25.137901098901104</v>
      </c>
      <c r="M9" s="78">
        <f t="shared" si="4"/>
        <v>1908.3802197802202</v>
      </c>
      <c r="O9" s="74" t="s">
        <v>35</v>
      </c>
      <c r="P9" s="79">
        <v>52</v>
      </c>
      <c r="Q9" s="80">
        <v>77.738152452830207</v>
      </c>
      <c r="R9" s="77">
        <v>17.585142452830187</v>
      </c>
      <c r="S9" s="77">
        <v>1571.047080188679</v>
      </c>
      <c r="T9" s="79">
        <v>1</v>
      </c>
      <c r="U9" s="80">
        <v>1.6</v>
      </c>
      <c r="V9" s="77">
        <v>0.1</v>
      </c>
      <c r="W9" s="77">
        <v>10</v>
      </c>
      <c r="X9" s="79">
        <v>53</v>
      </c>
      <c r="Y9" s="80">
        <v>79.338152452830201</v>
      </c>
      <c r="Z9" s="77">
        <v>17.685142452830188</v>
      </c>
      <c r="AA9" s="78">
        <v>1581.047080188679</v>
      </c>
      <c r="AC9" s="74" t="s">
        <v>35</v>
      </c>
      <c r="AD9" s="79">
        <v>77</v>
      </c>
      <c r="AE9" s="80">
        <v>109.49939999999997</v>
      </c>
      <c r="AF9" s="77">
        <v>12.442879999999994</v>
      </c>
      <c r="AG9" s="77">
        <v>1218.56</v>
      </c>
      <c r="AH9" s="79">
        <v>5</v>
      </c>
      <c r="AI9" s="80">
        <v>8.4599999999999991</v>
      </c>
      <c r="AJ9" s="77">
        <v>1.85</v>
      </c>
      <c r="AK9" s="77">
        <v>235</v>
      </c>
      <c r="AL9" s="79">
        <v>82</v>
      </c>
      <c r="AM9" s="80">
        <v>117.95939999999999</v>
      </c>
      <c r="AN9" s="77">
        <v>14.292879999999993</v>
      </c>
      <c r="AO9" s="78">
        <v>1453.56</v>
      </c>
    </row>
    <row r="10" spans="1:41">
      <c r="A10" s="74" t="s">
        <v>36</v>
      </c>
      <c r="B10" s="79">
        <v>100</v>
      </c>
      <c r="C10" s="80">
        <v>337.54487179487171</v>
      </c>
      <c r="D10" s="77">
        <v>76.380474358974368</v>
      </c>
      <c r="E10" s="77">
        <v>6319.5948717948722</v>
      </c>
      <c r="F10" s="79">
        <v>7</v>
      </c>
      <c r="G10" s="80">
        <v>22.909999999999997</v>
      </c>
      <c r="H10" s="77">
        <v>8.8449999999999989</v>
      </c>
      <c r="I10" s="77">
        <v>351</v>
      </c>
      <c r="J10" s="79">
        <f t="shared" si="1"/>
        <v>107</v>
      </c>
      <c r="K10" s="80">
        <f t="shared" si="2"/>
        <v>360.45487179487168</v>
      </c>
      <c r="L10" s="77">
        <f t="shared" si="3"/>
        <v>85.225474358974367</v>
      </c>
      <c r="M10" s="78">
        <f t="shared" si="4"/>
        <v>6670.5948717948722</v>
      </c>
      <c r="O10" s="74" t="s">
        <v>36</v>
      </c>
      <c r="P10" s="79">
        <v>112</v>
      </c>
      <c r="Q10" s="80">
        <v>382.82233689546263</v>
      </c>
      <c r="R10" s="77">
        <v>47.150039294753192</v>
      </c>
      <c r="S10" s="77">
        <v>3040.0264557566984</v>
      </c>
      <c r="T10" s="79">
        <v>4</v>
      </c>
      <c r="U10" s="80">
        <v>15.65</v>
      </c>
      <c r="V10" s="77">
        <v>3.5</v>
      </c>
      <c r="W10" s="77">
        <v>490</v>
      </c>
      <c r="X10" s="79">
        <v>116</v>
      </c>
      <c r="Y10" s="80">
        <v>398.4723368954626</v>
      </c>
      <c r="Z10" s="77">
        <v>50.650039294753192</v>
      </c>
      <c r="AA10" s="78">
        <v>3530.0264557566984</v>
      </c>
      <c r="AC10" s="74" t="s">
        <v>36</v>
      </c>
      <c r="AD10" s="79">
        <v>256</v>
      </c>
      <c r="AE10" s="80">
        <v>875.14499999999941</v>
      </c>
      <c r="AF10" s="77">
        <v>52.583079999999974</v>
      </c>
      <c r="AG10" s="77">
        <v>6575.3214999999991</v>
      </c>
      <c r="AH10" s="79">
        <v>4</v>
      </c>
      <c r="AI10" s="80">
        <v>13.29</v>
      </c>
      <c r="AJ10" s="77">
        <v>0.7</v>
      </c>
      <c r="AK10" s="77">
        <v>53</v>
      </c>
      <c r="AL10" s="79">
        <v>260</v>
      </c>
      <c r="AM10" s="80">
        <v>888.43499999999949</v>
      </c>
      <c r="AN10" s="77">
        <v>53.283079999999984</v>
      </c>
      <c r="AO10" s="78">
        <v>6628.3214999999991</v>
      </c>
    </row>
    <row r="11" spans="1:41">
      <c r="A11" s="74" t="s">
        <v>37</v>
      </c>
      <c r="B11" s="79">
        <v>110</v>
      </c>
      <c r="C11" s="80">
        <v>802.87643446732477</v>
      </c>
      <c r="D11" s="77">
        <v>87.661317651587865</v>
      </c>
      <c r="E11" s="77">
        <v>8076.5954742913082</v>
      </c>
      <c r="F11" s="79">
        <v>11</v>
      </c>
      <c r="G11" s="80">
        <v>77.825083038210622</v>
      </c>
      <c r="H11" s="77">
        <v>39.021702469711087</v>
      </c>
      <c r="I11" s="77">
        <v>2313.1134669151911</v>
      </c>
      <c r="J11" s="79">
        <f t="shared" si="1"/>
        <v>121</v>
      </c>
      <c r="K11" s="80">
        <f t="shared" si="2"/>
        <v>880.70151750553543</v>
      </c>
      <c r="L11" s="77">
        <f t="shared" si="3"/>
        <v>126.68302012129895</v>
      </c>
      <c r="M11" s="78">
        <f t="shared" si="4"/>
        <v>10389.7089412065</v>
      </c>
      <c r="O11" s="74" t="s">
        <v>37</v>
      </c>
      <c r="P11" s="79">
        <v>143</v>
      </c>
      <c r="Q11" s="80">
        <v>1049.3248138641147</v>
      </c>
      <c r="R11" s="77">
        <v>83.028362831019763</v>
      </c>
      <c r="S11" s="77">
        <v>6744.0427266241422</v>
      </c>
      <c r="T11" s="79">
        <v>15</v>
      </c>
      <c r="U11" s="80">
        <v>117.41</v>
      </c>
      <c r="V11" s="77">
        <v>11.799999999999999</v>
      </c>
      <c r="W11" s="77">
        <v>521</v>
      </c>
      <c r="X11" s="79">
        <v>158</v>
      </c>
      <c r="Y11" s="80">
        <v>1166.734813864115</v>
      </c>
      <c r="Z11" s="77">
        <v>94.828362831019732</v>
      </c>
      <c r="AA11" s="78">
        <v>7265.0427266241422</v>
      </c>
      <c r="AC11" s="74" t="s">
        <v>37</v>
      </c>
      <c r="AD11" s="79">
        <v>271</v>
      </c>
      <c r="AE11" s="80">
        <v>1966.2843999999996</v>
      </c>
      <c r="AF11" s="77">
        <v>89.964229999999986</v>
      </c>
      <c r="AG11" s="77">
        <v>9167.2681999999986</v>
      </c>
      <c r="AH11" s="79">
        <v>8</v>
      </c>
      <c r="AI11" s="80">
        <v>65.05</v>
      </c>
      <c r="AJ11" s="77">
        <v>7.1</v>
      </c>
      <c r="AK11" s="77">
        <v>266</v>
      </c>
      <c r="AL11" s="79">
        <v>279</v>
      </c>
      <c r="AM11" s="80">
        <v>2031.3343999999997</v>
      </c>
      <c r="AN11" s="77">
        <v>97.064229999999995</v>
      </c>
      <c r="AO11" s="78">
        <v>9433.2681999999986</v>
      </c>
    </row>
    <row r="12" spans="1:41">
      <c r="A12" s="74" t="s">
        <v>38</v>
      </c>
      <c r="B12" s="79">
        <v>115</v>
      </c>
      <c r="C12" s="80">
        <v>1655.449062500001</v>
      </c>
      <c r="D12" s="77">
        <v>126.39673958333331</v>
      </c>
      <c r="E12" s="77">
        <v>11308.549479166668</v>
      </c>
      <c r="F12" s="79">
        <v>5</v>
      </c>
      <c r="G12" s="80">
        <v>70.53</v>
      </c>
      <c r="H12" s="77">
        <v>11.5</v>
      </c>
      <c r="I12" s="77">
        <v>2587</v>
      </c>
      <c r="J12" s="79">
        <f t="shared" si="1"/>
        <v>120</v>
      </c>
      <c r="K12" s="80">
        <f t="shared" si="2"/>
        <v>1725.979062500001</v>
      </c>
      <c r="L12" s="77">
        <f t="shared" si="3"/>
        <v>137.89673958333333</v>
      </c>
      <c r="M12" s="78">
        <f t="shared" si="4"/>
        <v>13895.549479166668</v>
      </c>
      <c r="O12" s="74" t="s">
        <v>38</v>
      </c>
      <c r="P12" s="79">
        <v>128</v>
      </c>
      <c r="Q12" s="80">
        <v>1847.4186749362241</v>
      </c>
      <c r="R12" s="77">
        <v>130.97080588325085</v>
      </c>
      <c r="S12" s="77">
        <v>9938.836562389326</v>
      </c>
      <c r="T12" s="79">
        <v>13</v>
      </c>
      <c r="U12" s="80">
        <v>197.95000000000002</v>
      </c>
      <c r="V12" s="77">
        <v>10.200000000000001</v>
      </c>
      <c r="W12" s="77">
        <v>868</v>
      </c>
      <c r="X12" s="79">
        <v>141</v>
      </c>
      <c r="Y12" s="80">
        <v>2045.3686749362241</v>
      </c>
      <c r="Z12" s="77">
        <v>141.17080588325084</v>
      </c>
      <c r="AA12" s="78">
        <v>10806.836562389326</v>
      </c>
      <c r="AC12" s="74" t="s">
        <v>38</v>
      </c>
      <c r="AD12" s="79">
        <v>277</v>
      </c>
      <c r="AE12" s="80">
        <v>3870.7967000000003</v>
      </c>
      <c r="AF12" s="77">
        <v>132.94606999999993</v>
      </c>
      <c r="AG12" s="77">
        <v>13057.013799999999</v>
      </c>
      <c r="AH12" s="79">
        <v>14</v>
      </c>
      <c r="AI12" s="80">
        <v>199.68000000000004</v>
      </c>
      <c r="AJ12" s="77">
        <v>11.15</v>
      </c>
      <c r="AK12" s="77">
        <v>1491</v>
      </c>
      <c r="AL12" s="79">
        <v>291</v>
      </c>
      <c r="AM12" s="80">
        <v>4070.4767000000011</v>
      </c>
      <c r="AN12" s="77">
        <v>144.09606999999991</v>
      </c>
      <c r="AO12" s="78">
        <v>14548.013799999999</v>
      </c>
    </row>
    <row r="13" spans="1:41">
      <c r="A13" s="74" t="s">
        <v>39</v>
      </c>
      <c r="B13" s="79">
        <v>84</v>
      </c>
      <c r="C13" s="80">
        <v>2603.9700000000012</v>
      </c>
      <c r="D13" s="77">
        <v>140.72749999999996</v>
      </c>
      <c r="E13" s="77">
        <v>9019.5</v>
      </c>
      <c r="F13" s="79">
        <v>7</v>
      </c>
      <c r="G13" s="80">
        <v>201.62131455399057</v>
      </c>
      <c r="H13" s="77">
        <v>23.651126760563379</v>
      </c>
      <c r="I13" s="77">
        <v>2731.051643192488</v>
      </c>
      <c r="J13" s="79">
        <f t="shared" si="1"/>
        <v>91</v>
      </c>
      <c r="K13" s="80">
        <f t="shared" si="2"/>
        <v>2805.5913145539917</v>
      </c>
      <c r="L13" s="77">
        <f t="shared" si="3"/>
        <v>164.37862676056335</v>
      </c>
      <c r="M13" s="78">
        <f t="shared" si="4"/>
        <v>11750.551643192488</v>
      </c>
      <c r="O13" s="74" t="s">
        <v>39</v>
      </c>
      <c r="P13" s="79">
        <v>106</v>
      </c>
      <c r="Q13" s="80">
        <v>3344.1861575043672</v>
      </c>
      <c r="R13" s="77">
        <v>96.39666666666669</v>
      </c>
      <c r="S13" s="77">
        <v>7446.5</v>
      </c>
      <c r="T13" s="79">
        <v>12</v>
      </c>
      <c r="U13" s="80">
        <v>391.69337703081226</v>
      </c>
      <c r="V13" s="77">
        <v>70</v>
      </c>
      <c r="W13" s="77">
        <v>3483</v>
      </c>
      <c r="X13" s="79">
        <v>118</v>
      </c>
      <c r="Y13" s="80">
        <v>3735.8795345351796</v>
      </c>
      <c r="Z13" s="77">
        <v>166.39666666666668</v>
      </c>
      <c r="AA13" s="78">
        <v>10929.5</v>
      </c>
      <c r="AC13" s="74" t="s">
        <v>39</v>
      </c>
      <c r="AD13" s="79">
        <v>200</v>
      </c>
      <c r="AE13" s="80">
        <v>6197.8424000000005</v>
      </c>
      <c r="AF13" s="77">
        <v>117.01717999999998</v>
      </c>
      <c r="AG13" s="77">
        <v>11738.3439</v>
      </c>
      <c r="AH13" s="79">
        <v>17</v>
      </c>
      <c r="AI13" s="80">
        <v>606.02069999999992</v>
      </c>
      <c r="AJ13" s="77">
        <v>24.139940000000003</v>
      </c>
      <c r="AK13" s="77">
        <v>1529.8256000000001</v>
      </c>
      <c r="AL13" s="79">
        <v>217</v>
      </c>
      <c r="AM13" s="80">
        <v>6803.8631000000014</v>
      </c>
      <c r="AN13" s="77">
        <v>141.15711999999996</v>
      </c>
      <c r="AO13" s="78">
        <v>13268.1695</v>
      </c>
    </row>
    <row r="14" spans="1:41">
      <c r="A14" s="74" t="s">
        <v>40</v>
      </c>
      <c r="B14" s="79">
        <v>28</v>
      </c>
      <c r="C14" s="80">
        <v>1909.1207836284559</v>
      </c>
      <c r="D14" s="77">
        <v>145.67804753028895</v>
      </c>
      <c r="E14" s="77">
        <v>4409.1365330848093</v>
      </c>
      <c r="F14" s="79">
        <v>17</v>
      </c>
      <c r="G14" s="80">
        <v>1262.2202072032467</v>
      </c>
      <c r="H14" s="77">
        <v>52.905000000000001</v>
      </c>
      <c r="I14" s="77">
        <v>3111</v>
      </c>
      <c r="J14" s="79">
        <f t="shared" si="1"/>
        <v>45</v>
      </c>
      <c r="K14" s="80">
        <f t="shared" si="2"/>
        <v>3171.3409908317026</v>
      </c>
      <c r="L14" s="77">
        <f t="shared" si="3"/>
        <v>198.58304753028895</v>
      </c>
      <c r="M14" s="78">
        <f t="shared" si="4"/>
        <v>7520.1365330848093</v>
      </c>
      <c r="O14" s="74" t="s">
        <v>40</v>
      </c>
      <c r="P14" s="79">
        <v>24</v>
      </c>
      <c r="Q14" s="80">
        <v>1714.3034716291559</v>
      </c>
      <c r="R14" s="77">
        <v>39.539904715732156</v>
      </c>
      <c r="S14" s="77">
        <v>2511.3895187305375</v>
      </c>
      <c r="T14" s="79">
        <v>12</v>
      </c>
      <c r="U14" s="80">
        <v>899.19925941618362</v>
      </c>
      <c r="V14" s="77">
        <v>44.194736842105264</v>
      </c>
      <c r="W14" s="77">
        <v>2574.4122807017543</v>
      </c>
      <c r="X14" s="79">
        <v>36</v>
      </c>
      <c r="Y14" s="80">
        <v>2613.5027310453393</v>
      </c>
      <c r="Z14" s="77">
        <v>83.734641557837421</v>
      </c>
      <c r="AA14" s="78">
        <v>5085.8017994322918</v>
      </c>
      <c r="AC14" s="74" t="s">
        <v>40</v>
      </c>
      <c r="AD14" s="79">
        <v>51</v>
      </c>
      <c r="AE14" s="80">
        <v>3389.8441000000007</v>
      </c>
      <c r="AF14" s="77">
        <v>55.905199999999986</v>
      </c>
      <c r="AG14" s="77">
        <v>4193.0749999999998</v>
      </c>
      <c r="AH14" s="79">
        <v>16</v>
      </c>
      <c r="AI14" s="80">
        <v>1139.6000000000001</v>
      </c>
      <c r="AJ14" s="77">
        <v>15.1</v>
      </c>
      <c r="AK14" s="77">
        <v>1614</v>
      </c>
      <c r="AL14" s="79">
        <v>67</v>
      </c>
      <c r="AM14" s="80">
        <v>4529.4440999999997</v>
      </c>
      <c r="AN14" s="77">
        <v>71.005199999999988</v>
      </c>
      <c r="AO14" s="78">
        <v>5807.0749999999998</v>
      </c>
    </row>
    <row r="15" spans="1:41">
      <c r="A15" s="74" t="s">
        <v>41</v>
      </c>
      <c r="B15" s="79">
        <v>8</v>
      </c>
      <c r="C15" s="80">
        <v>1266.6899999999998</v>
      </c>
      <c r="D15" s="77">
        <v>11.084999999999997</v>
      </c>
      <c r="E15" s="77">
        <v>928.5</v>
      </c>
      <c r="F15" s="79">
        <v>33</v>
      </c>
      <c r="G15" s="80">
        <v>7815.3139576650319</v>
      </c>
      <c r="H15" s="77">
        <v>103.55579847554363</v>
      </c>
      <c r="I15" s="77">
        <v>5112.6769466791884</v>
      </c>
      <c r="J15" s="79">
        <f t="shared" si="1"/>
        <v>41</v>
      </c>
      <c r="K15" s="80">
        <f t="shared" si="2"/>
        <v>9082.0039576650324</v>
      </c>
      <c r="L15" s="77">
        <f t="shared" si="3"/>
        <v>114.64079847554362</v>
      </c>
      <c r="M15" s="78">
        <f t="shared" si="4"/>
        <v>6041.1769466791884</v>
      </c>
      <c r="O15" s="74" t="s">
        <v>41</v>
      </c>
      <c r="P15" s="79">
        <v>15</v>
      </c>
      <c r="Q15" s="80">
        <v>2525.0702108710639</v>
      </c>
      <c r="R15" s="77">
        <v>28.4</v>
      </c>
      <c r="S15" s="77">
        <v>2066.5</v>
      </c>
      <c r="T15" s="79">
        <v>29</v>
      </c>
      <c r="U15" s="80">
        <v>6978.7409823536091</v>
      </c>
      <c r="V15" s="77">
        <v>161.25959999999998</v>
      </c>
      <c r="W15" s="77">
        <v>5967.1440000000002</v>
      </c>
      <c r="X15" s="79">
        <v>44</v>
      </c>
      <c r="Y15" s="80">
        <v>9503.811193224672</v>
      </c>
      <c r="Z15" s="77">
        <v>189.65959999999995</v>
      </c>
      <c r="AA15" s="78">
        <v>8033.6440000000002</v>
      </c>
      <c r="AC15" s="74" t="s">
        <v>41</v>
      </c>
      <c r="AD15" s="79">
        <v>28</v>
      </c>
      <c r="AE15" s="80">
        <v>5150.0464000000002</v>
      </c>
      <c r="AF15" s="77">
        <v>35.15</v>
      </c>
      <c r="AG15" s="77">
        <v>4004.75</v>
      </c>
      <c r="AH15" s="79">
        <v>22</v>
      </c>
      <c r="AI15" s="80">
        <v>5736.1215999999986</v>
      </c>
      <c r="AJ15" s="77">
        <v>27.85</v>
      </c>
      <c r="AK15" s="77">
        <v>1828.75</v>
      </c>
      <c r="AL15" s="79">
        <v>50</v>
      </c>
      <c r="AM15" s="80">
        <v>10886.168000000003</v>
      </c>
      <c r="AN15" s="77">
        <v>63.000000000000007</v>
      </c>
      <c r="AO15" s="78">
        <v>5833.5</v>
      </c>
    </row>
    <row r="16" spans="1:41" ht="15.75" thickBot="1">
      <c r="A16" s="74" t="s">
        <v>42</v>
      </c>
      <c r="B16" s="79">
        <v>3</v>
      </c>
      <c r="C16" s="80">
        <v>2124.657700408437</v>
      </c>
      <c r="D16" s="77">
        <v>13.02</v>
      </c>
      <c r="E16" s="77">
        <v>831.5</v>
      </c>
      <c r="F16" s="79">
        <v>54</v>
      </c>
      <c r="G16" s="80">
        <v>282270.33767490665</v>
      </c>
      <c r="H16" s="77">
        <v>559.12192281935916</v>
      </c>
      <c r="I16" s="77">
        <v>28074.448022925353</v>
      </c>
      <c r="J16" s="79">
        <f t="shared" si="1"/>
        <v>57</v>
      </c>
      <c r="K16" s="80">
        <f t="shared" si="2"/>
        <v>284394.99537531508</v>
      </c>
      <c r="L16" s="77">
        <f t="shared" si="3"/>
        <v>572.14192281935914</v>
      </c>
      <c r="M16" s="78">
        <f t="shared" si="4"/>
        <v>28905.948022925353</v>
      </c>
      <c r="O16" s="74" t="s">
        <v>42</v>
      </c>
      <c r="P16" s="79">
        <v>6</v>
      </c>
      <c r="Q16" s="80">
        <v>5541.2589488396052</v>
      </c>
      <c r="R16" s="77">
        <v>37.800000000000004</v>
      </c>
      <c r="S16" s="77">
        <v>3459</v>
      </c>
      <c r="T16" s="79">
        <v>39</v>
      </c>
      <c r="U16" s="80">
        <v>203284.17628849807</v>
      </c>
      <c r="V16" s="77">
        <v>231.32485896209053</v>
      </c>
      <c r="W16" s="77">
        <v>14049.354558459087</v>
      </c>
      <c r="X16" s="79">
        <v>45</v>
      </c>
      <c r="Y16" s="80">
        <v>208825.43523733766</v>
      </c>
      <c r="Z16" s="77">
        <v>269.12485896209057</v>
      </c>
      <c r="AA16" s="78">
        <v>17508.354558459083</v>
      </c>
      <c r="AC16" s="74" t="s">
        <v>42</v>
      </c>
      <c r="AD16" s="79">
        <v>4</v>
      </c>
      <c r="AE16" s="80">
        <v>2719.4521</v>
      </c>
      <c r="AF16" s="77">
        <v>9.9</v>
      </c>
      <c r="AG16" s="77">
        <v>348</v>
      </c>
      <c r="AH16" s="79">
        <v>38</v>
      </c>
      <c r="AI16" s="80">
        <v>149018.44349999999</v>
      </c>
      <c r="AJ16" s="77">
        <v>91.126730000000009</v>
      </c>
      <c r="AK16" s="77">
        <v>7860.1745000000001</v>
      </c>
      <c r="AL16" s="79">
        <v>42</v>
      </c>
      <c r="AM16" s="80">
        <v>151737.89559999999</v>
      </c>
      <c r="AN16" s="77">
        <v>101.02673000000001</v>
      </c>
      <c r="AO16" s="78">
        <v>8208.174500000001</v>
      </c>
    </row>
    <row r="17" spans="1:41" ht="15.75" thickBot="1">
      <c r="A17" s="81" t="s">
        <v>3</v>
      </c>
      <c r="B17" s="82">
        <f>SUM(B7:B16)</f>
        <v>516</v>
      </c>
      <c r="C17" s="83">
        <f t="shared" ref="C17:M17" si="5">SUM(C7:C16)</f>
        <v>10761.696439003776</v>
      </c>
      <c r="D17" s="84">
        <f t="shared" si="5"/>
        <v>650.99169947482301</v>
      </c>
      <c r="E17" s="84">
        <f t="shared" si="5"/>
        <v>44177.459920287773</v>
      </c>
      <c r="F17" s="82">
        <f t="shared" si="5"/>
        <v>182</v>
      </c>
      <c r="G17" s="83">
        <f t="shared" si="5"/>
        <v>291734.95338336716</v>
      </c>
      <c r="H17" s="84">
        <f t="shared" si="5"/>
        <v>823.59830052517725</v>
      </c>
      <c r="I17" s="84">
        <f t="shared" si="5"/>
        <v>45664.54007971222</v>
      </c>
      <c r="J17" s="82">
        <f t="shared" si="5"/>
        <v>698</v>
      </c>
      <c r="K17" s="83">
        <f t="shared" si="5"/>
        <v>302496.64982237091</v>
      </c>
      <c r="L17" s="84">
        <f t="shared" si="5"/>
        <v>1474.5900000000001</v>
      </c>
      <c r="M17" s="85">
        <f t="shared" si="5"/>
        <v>89842</v>
      </c>
      <c r="O17" s="81" t="s">
        <v>3</v>
      </c>
      <c r="P17" s="82">
        <v>657</v>
      </c>
      <c r="Q17" s="83">
        <v>16510.607717059174</v>
      </c>
      <c r="R17" s="84">
        <v>492.97080419580408</v>
      </c>
      <c r="S17" s="84">
        <v>37725.339160839168</v>
      </c>
      <c r="T17" s="82">
        <v>131</v>
      </c>
      <c r="U17" s="83">
        <v>211888.85990729867</v>
      </c>
      <c r="V17" s="84">
        <v>534.42919580419573</v>
      </c>
      <c r="W17" s="84">
        <v>28145.660839160839</v>
      </c>
      <c r="X17" s="82">
        <v>788</v>
      </c>
      <c r="Y17" s="83">
        <v>228399.46762435784</v>
      </c>
      <c r="Z17" s="84">
        <v>1027.3999999999999</v>
      </c>
      <c r="AA17" s="85">
        <v>65871</v>
      </c>
      <c r="AC17" s="81" t="s">
        <v>3</v>
      </c>
      <c r="AD17" s="82">
        <v>1235</v>
      </c>
      <c r="AE17" s="83">
        <v>24313.264699999996</v>
      </c>
      <c r="AF17" s="84">
        <v>513.28242999999975</v>
      </c>
      <c r="AG17" s="84">
        <v>51035.136400000003</v>
      </c>
      <c r="AH17" s="82">
        <v>126</v>
      </c>
      <c r="AI17" s="83">
        <v>156788.0558</v>
      </c>
      <c r="AJ17" s="84">
        <v>179.51667000000003</v>
      </c>
      <c r="AK17" s="84">
        <v>14907.750100000001</v>
      </c>
      <c r="AL17" s="82">
        <v>1361</v>
      </c>
      <c r="AM17" s="83">
        <v>181101.3205</v>
      </c>
      <c r="AN17" s="84">
        <v>692.79909999999984</v>
      </c>
      <c r="AO17" s="85">
        <v>65942.886499999993</v>
      </c>
    </row>
    <row r="18" spans="1:41" ht="15.75" thickBot="1">
      <c r="A18" s="86" t="s">
        <v>188</v>
      </c>
      <c r="B18" s="87">
        <f>P17</f>
        <v>657</v>
      </c>
      <c r="C18" s="88">
        <f t="shared" ref="C18:M18" si="6">Q17</f>
        <v>16510.607717059174</v>
      </c>
      <c r="D18" s="89">
        <f t="shared" si="6"/>
        <v>492.97080419580408</v>
      </c>
      <c r="E18" s="89">
        <f t="shared" si="6"/>
        <v>37725.339160839168</v>
      </c>
      <c r="F18" s="87">
        <f t="shared" si="6"/>
        <v>131</v>
      </c>
      <c r="G18" s="88">
        <f t="shared" si="6"/>
        <v>211888.85990729867</v>
      </c>
      <c r="H18" s="89">
        <f t="shared" si="6"/>
        <v>534.42919580419573</v>
      </c>
      <c r="I18" s="89">
        <f t="shared" si="6"/>
        <v>28145.660839160839</v>
      </c>
      <c r="J18" s="87">
        <f t="shared" si="6"/>
        <v>788</v>
      </c>
      <c r="K18" s="88">
        <f t="shared" si="6"/>
        <v>228399.46762435784</v>
      </c>
      <c r="L18" s="89">
        <f t="shared" si="6"/>
        <v>1027.3999999999999</v>
      </c>
      <c r="M18" s="90">
        <f t="shared" si="6"/>
        <v>65871</v>
      </c>
      <c r="O18" s="86" t="s">
        <v>43</v>
      </c>
      <c r="P18" s="87">
        <v>1235</v>
      </c>
      <c r="Q18" s="88">
        <v>24313.264699999996</v>
      </c>
      <c r="R18" s="89">
        <v>513.28242999999975</v>
      </c>
      <c r="S18" s="89">
        <v>51035.136400000003</v>
      </c>
      <c r="T18" s="87">
        <v>126</v>
      </c>
      <c r="U18" s="88">
        <v>156788.0558</v>
      </c>
      <c r="V18" s="89">
        <v>179.51667000000003</v>
      </c>
      <c r="W18" s="89">
        <v>14907.750100000001</v>
      </c>
      <c r="X18" s="87">
        <v>1361</v>
      </c>
      <c r="Y18" s="88">
        <v>181101.3205</v>
      </c>
      <c r="Z18" s="89">
        <v>692.79909999999984</v>
      </c>
      <c r="AA18" s="90">
        <v>65942.886499999993</v>
      </c>
      <c r="AC18" s="93"/>
    </row>
    <row r="19" spans="1:41" ht="15.75" thickBot="1">
      <c r="A19" s="250" t="s">
        <v>45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2"/>
      <c r="O19" s="323" t="s">
        <v>67</v>
      </c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5"/>
      <c r="AC19" s="323" t="s">
        <v>67</v>
      </c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5"/>
    </row>
    <row r="20" spans="1:41">
      <c r="A20" s="74" t="s">
        <v>33</v>
      </c>
      <c r="B20" s="95">
        <f>IF(B7=0,"",B7*100/B$17)</f>
        <v>3.2945736434108528</v>
      </c>
      <c r="C20" s="96">
        <f t="shared" ref="C20:M20" si="7">IF(C7=0,"",C7*100/C$17)</f>
        <v>4.3468609782584058E-2</v>
      </c>
      <c r="D20" s="97">
        <f t="shared" si="7"/>
        <v>2.1643666836662159</v>
      </c>
      <c r="E20" s="97">
        <f t="shared" si="7"/>
        <v>1.3914991588577923</v>
      </c>
      <c r="F20" s="95">
        <f t="shared" si="7"/>
        <v>23.626373626373628</v>
      </c>
      <c r="G20" s="96">
        <f t="shared" si="7"/>
        <v>2.8987513844071825E-3</v>
      </c>
      <c r="H20" s="97">
        <f t="shared" si="7"/>
        <v>2.7889506310725847</v>
      </c>
      <c r="I20" s="97">
        <f t="shared" si="7"/>
        <v>2.5175989903613747</v>
      </c>
      <c r="J20" s="95">
        <f t="shared" si="7"/>
        <v>8.595988538681949</v>
      </c>
      <c r="K20" s="96">
        <f t="shared" si="7"/>
        <v>4.3420748093473396E-3</v>
      </c>
      <c r="L20" s="97">
        <f t="shared" si="7"/>
        <v>2.5132136700279788</v>
      </c>
      <c r="M20" s="98">
        <f t="shared" si="7"/>
        <v>1.9638687731746207</v>
      </c>
      <c r="O20" s="74" t="s">
        <v>33</v>
      </c>
      <c r="P20" s="95">
        <f>P7*100/P$17</f>
        <v>7.0015220700152208</v>
      </c>
      <c r="Q20" s="96">
        <f t="shared" ref="Q20:AA30" si="8">Q7*100/Q$17</f>
        <v>5.5550384679988261E-2</v>
      </c>
      <c r="R20" s="97">
        <f t="shared" si="8"/>
        <v>2.0402194143345893</v>
      </c>
      <c r="S20" s="97">
        <f t="shared" si="8"/>
        <v>1.9050985446079769</v>
      </c>
      <c r="T20" s="95">
        <f t="shared" si="8"/>
        <v>3.8167938931297711</v>
      </c>
      <c r="U20" s="96">
        <f t="shared" si="8"/>
        <v>9.0613541497179214E-4</v>
      </c>
      <c r="V20" s="97">
        <f t="shared" si="8"/>
        <v>0.27131751247573144</v>
      </c>
      <c r="W20" s="97">
        <f t="shared" si="8"/>
        <v>0.4005946090387183</v>
      </c>
      <c r="X20" s="95">
        <f t="shared" si="8"/>
        <v>6.4720812182741119</v>
      </c>
      <c r="Y20" s="96">
        <f t="shared" si="8"/>
        <v>4.8562749358384743E-3</v>
      </c>
      <c r="Z20" s="97">
        <f t="shared" si="8"/>
        <v>1.1200784557333221</v>
      </c>
      <c r="AA20" s="98">
        <f t="shared" si="8"/>
        <v>1.2622472519038275</v>
      </c>
      <c r="AC20" s="74" t="s">
        <v>33</v>
      </c>
      <c r="AD20" s="95">
        <v>2.9959514170040484</v>
      </c>
      <c r="AE20" s="96">
        <v>4.2771713829118166E-2</v>
      </c>
      <c r="AF20" s="97">
        <v>0.76121249659763368</v>
      </c>
      <c r="AG20" s="97">
        <v>0.78470819958462967</v>
      </c>
      <c r="AH20" s="95">
        <v>0</v>
      </c>
      <c r="AI20" s="96">
        <v>0</v>
      </c>
      <c r="AJ20" s="97">
        <v>0</v>
      </c>
      <c r="AK20" s="97">
        <v>0</v>
      </c>
      <c r="AL20" s="95">
        <v>2.7185892725936811</v>
      </c>
      <c r="AM20" s="96">
        <v>5.7421999857808891E-3</v>
      </c>
      <c r="AN20" s="97">
        <v>0.56396868875840067</v>
      </c>
      <c r="AO20" s="98">
        <v>0.60730872009977921</v>
      </c>
    </row>
    <row r="21" spans="1:41">
      <c r="A21" s="74" t="s">
        <v>34</v>
      </c>
      <c r="B21" s="99">
        <f t="shared" ref="B21:M30" si="9">IF(B8=0,"",B8*100/B$17)</f>
        <v>5.2325581395348841</v>
      </c>
      <c r="C21" s="100">
        <f t="shared" si="9"/>
        <v>0.19859036564378982</v>
      </c>
      <c r="D21" s="97">
        <f t="shared" si="9"/>
        <v>1.8548426661373718</v>
      </c>
      <c r="E21" s="97">
        <f t="shared" si="9"/>
        <v>2.0054895880681674</v>
      </c>
      <c r="F21" s="99">
        <f t="shared" si="9"/>
        <v>1.6483516483516483</v>
      </c>
      <c r="G21" s="100">
        <f t="shared" si="9"/>
        <v>8.5641949002825482E-4</v>
      </c>
      <c r="H21" s="97">
        <f t="shared" si="9"/>
        <v>9.3249342490177023E-2</v>
      </c>
      <c r="I21" s="97">
        <f t="shared" si="9"/>
        <v>0.24001117674388434</v>
      </c>
      <c r="J21" s="99">
        <f t="shared" si="9"/>
        <v>4.2979942693409745</v>
      </c>
      <c r="K21" s="100">
        <f t="shared" si="9"/>
        <v>7.8910517923782321E-3</v>
      </c>
      <c r="L21" s="97">
        <f t="shared" si="9"/>
        <v>0.87094526579400344</v>
      </c>
      <c r="M21" s="98">
        <f t="shared" si="9"/>
        <v>1.1081391320032492</v>
      </c>
      <c r="O21" s="74" t="s">
        <v>34</v>
      </c>
      <c r="P21" s="99">
        <f t="shared" ref="P21:R30" si="10">P8*100/P$17</f>
        <v>3.8051750380517504</v>
      </c>
      <c r="Q21" s="100">
        <f t="shared" si="10"/>
        <v>0.11697476130188195</v>
      </c>
      <c r="R21" s="97">
        <f t="shared" si="10"/>
        <v>0.41426313281952476</v>
      </c>
      <c r="S21" s="97">
        <f t="shared" si="8"/>
        <v>0.60779289185615093</v>
      </c>
      <c r="T21" s="99">
        <f t="shared" si="8"/>
        <v>0.76335877862595425</v>
      </c>
      <c r="U21" s="100">
        <f t="shared" si="8"/>
        <v>2.4541167488819368E-4</v>
      </c>
      <c r="V21" s="97">
        <f t="shared" si="8"/>
        <v>0.11226931550719922</v>
      </c>
      <c r="W21" s="97">
        <f t="shared" si="8"/>
        <v>0.24870618742980294</v>
      </c>
      <c r="X21" s="99">
        <f t="shared" si="8"/>
        <v>3.2994923857868019</v>
      </c>
      <c r="Y21" s="100">
        <f t="shared" si="8"/>
        <v>8.6835771435068519E-3</v>
      </c>
      <c r="Z21" s="97">
        <f t="shared" si="8"/>
        <v>0.25717308714688958</v>
      </c>
      <c r="AA21" s="98">
        <f t="shared" si="8"/>
        <v>0.45436068960271647</v>
      </c>
      <c r="AC21" s="74" t="s">
        <v>34</v>
      </c>
      <c r="AD21" s="99">
        <v>2.7530364372469633</v>
      </c>
      <c r="AE21" s="100">
        <v>9.8526464033437677E-2</v>
      </c>
      <c r="AF21" s="97">
        <v>0.67538255692874638</v>
      </c>
      <c r="AG21" s="97">
        <v>0.65117313960975309</v>
      </c>
      <c r="AH21" s="99">
        <v>1.5873015873015872</v>
      </c>
      <c r="AI21" s="100">
        <v>8.865471243377711E-4</v>
      </c>
      <c r="AJ21" s="97">
        <v>0.27852566561088721</v>
      </c>
      <c r="AK21" s="97">
        <v>0.20123760995966788</v>
      </c>
      <c r="AL21" s="99">
        <v>2.645113886847906</v>
      </c>
      <c r="AM21" s="100">
        <v>1.3994928325218918E-2</v>
      </c>
      <c r="AN21" s="97">
        <v>0.572549819998323</v>
      </c>
      <c r="AO21" s="98">
        <v>0.54945592956413869</v>
      </c>
    </row>
    <row r="22" spans="1:41">
      <c r="A22" s="74" t="s">
        <v>35</v>
      </c>
      <c r="B22" s="99">
        <f t="shared" si="9"/>
        <v>4.6511627906976747</v>
      </c>
      <c r="C22" s="100">
        <f t="shared" si="9"/>
        <v>0.32836769059809451</v>
      </c>
      <c r="D22" s="97">
        <f t="shared" si="9"/>
        <v>3.6679271207550284</v>
      </c>
      <c r="E22" s="97">
        <f t="shared" si="9"/>
        <v>4.0368554982520219</v>
      </c>
      <c r="F22" s="99">
        <f t="shared" si="9"/>
        <v>1.098901098901099</v>
      </c>
      <c r="G22" s="100">
        <f t="shared" si="9"/>
        <v>1.1105971233218445E-3</v>
      </c>
      <c r="H22" s="97">
        <f t="shared" si="9"/>
        <v>0.15298720252294667</v>
      </c>
      <c r="I22" s="97">
        <f t="shared" si="9"/>
        <v>0.27373537493599948</v>
      </c>
      <c r="J22" s="99">
        <f t="shared" si="9"/>
        <v>3.7249283667621778</v>
      </c>
      <c r="K22" s="100">
        <f t="shared" si="9"/>
        <v>1.275317729587664E-2</v>
      </c>
      <c r="L22" s="97">
        <f t="shared" si="9"/>
        <v>1.7047383407524193</v>
      </c>
      <c r="M22" s="98">
        <f t="shared" si="9"/>
        <v>2.1241515324460942</v>
      </c>
      <c r="O22" s="74" t="s">
        <v>35</v>
      </c>
      <c r="P22" s="99">
        <f t="shared" si="10"/>
        <v>7.9147640791476404</v>
      </c>
      <c r="Q22" s="100">
        <f t="shared" si="10"/>
        <v>0.47083762018347269</v>
      </c>
      <c r="R22" s="97">
        <f t="shared" si="10"/>
        <v>3.567177265501003</v>
      </c>
      <c r="S22" s="97">
        <f t="shared" si="8"/>
        <v>4.1644346085018276</v>
      </c>
      <c r="T22" s="99">
        <f t="shared" si="8"/>
        <v>0.76335877862595425</v>
      </c>
      <c r="U22" s="100">
        <f t="shared" si="8"/>
        <v>7.5511284580982675E-4</v>
      </c>
      <c r="V22" s="97">
        <f t="shared" si="8"/>
        <v>1.8711552584533202E-2</v>
      </c>
      <c r="W22" s="97">
        <f t="shared" si="8"/>
        <v>3.5529455347114706E-2</v>
      </c>
      <c r="X22" s="99">
        <f t="shared" si="8"/>
        <v>6.7258883248730967</v>
      </c>
      <c r="Y22" s="100">
        <f t="shared" si="8"/>
        <v>3.4736575035855782E-2</v>
      </c>
      <c r="Z22" s="97">
        <f t="shared" si="8"/>
        <v>1.7213492751440715</v>
      </c>
      <c r="AA22" s="98">
        <f t="shared" si="8"/>
        <v>2.4002172127167936</v>
      </c>
      <c r="AC22" s="74" t="s">
        <v>35</v>
      </c>
      <c r="AD22" s="99">
        <v>6.234817813765182</v>
      </c>
      <c r="AE22" s="100">
        <v>0.45036897081122956</v>
      </c>
      <c r="AF22" s="97">
        <v>2.4241780494999605</v>
      </c>
      <c r="AG22" s="97">
        <v>2.3876883377938811</v>
      </c>
      <c r="AH22" s="99">
        <v>3.9682539682539684</v>
      </c>
      <c r="AI22" s="100">
        <v>5.3958191884154981E-3</v>
      </c>
      <c r="AJ22" s="97">
        <v>1.0305449627602827</v>
      </c>
      <c r="AK22" s="97">
        <v>1.5763612780173983</v>
      </c>
      <c r="AL22" s="99">
        <v>6.0249816311535636</v>
      </c>
      <c r="AM22" s="100">
        <v>6.5134478133195048E-2</v>
      </c>
      <c r="AN22" s="97">
        <v>2.0630627262650885</v>
      </c>
      <c r="AO22" s="98">
        <v>2.2042711157328547</v>
      </c>
    </row>
    <row r="23" spans="1:41">
      <c r="A23" s="74" t="s">
        <v>36</v>
      </c>
      <c r="B23" s="99">
        <f t="shared" si="9"/>
        <v>19.379844961240309</v>
      </c>
      <c r="C23" s="100">
        <f t="shared" si="9"/>
        <v>3.1365396125791363</v>
      </c>
      <c r="D23" s="97">
        <f t="shared" si="9"/>
        <v>11.73294136017296</v>
      </c>
      <c r="E23" s="97">
        <f t="shared" si="9"/>
        <v>14.305020893454996</v>
      </c>
      <c r="F23" s="99">
        <f t="shared" si="9"/>
        <v>3.8461538461538463</v>
      </c>
      <c r="G23" s="100">
        <f t="shared" si="9"/>
        <v>7.8530185479331657E-3</v>
      </c>
      <c r="H23" s="97">
        <f t="shared" si="9"/>
        <v>1.0739458780281455</v>
      </c>
      <c r="I23" s="97">
        <f t="shared" si="9"/>
        <v>0.76864893282028657</v>
      </c>
      <c r="J23" s="99">
        <f t="shared" si="9"/>
        <v>15.329512893982807</v>
      </c>
      <c r="K23" s="100">
        <f t="shared" si="9"/>
        <v>0.11915995499670307</v>
      </c>
      <c r="L23" s="97">
        <f t="shared" si="9"/>
        <v>5.7796047958398171</v>
      </c>
      <c r="M23" s="98">
        <f t="shared" si="9"/>
        <v>7.4248067404942812</v>
      </c>
      <c r="O23" s="74" t="s">
        <v>36</v>
      </c>
      <c r="P23" s="99">
        <f t="shared" si="10"/>
        <v>17.047184170471841</v>
      </c>
      <c r="Q23" s="100">
        <f t="shared" si="10"/>
        <v>2.3186447371038983</v>
      </c>
      <c r="R23" s="97">
        <f t="shared" si="10"/>
        <v>9.5644689083910901</v>
      </c>
      <c r="S23" s="97">
        <f t="shared" si="8"/>
        <v>8.0583144469444594</v>
      </c>
      <c r="T23" s="99">
        <f t="shared" si="8"/>
        <v>3.053435114503817</v>
      </c>
      <c r="U23" s="100">
        <f t="shared" si="8"/>
        <v>7.3859475230773682E-3</v>
      </c>
      <c r="V23" s="97">
        <f t="shared" si="8"/>
        <v>0.65490434045866208</v>
      </c>
      <c r="W23" s="97">
        <f t="shared" si="8"/>
        <v>1.7409433120086204</v>
      </c>
      <c r="X23" s="99">
        <f t="shared" si="8"/>
        <v>14.720812182741117</v>
      </c>
      <c r="Y23" s="100">
        <f t="shared" si="8"/>
        <v>0.17446290091657252</v>
      </c>
      <c r="Z23" s="97">
        <f t="shared" si="8"/>
        <v>4.9299240115586143</v>
      </c>
      <c r="AA23" s="98">
        <f t="shared" si="8"/>
        <v>5.3589993407671024</v>
      </c>
      <c r="AC23" s="74" t="s">
        <v>36</v>
      </c>
      <c r="AD23" s="99">
        <v>20.728744939271255</v>
      </c>
      <c r="AE23" s="100">
        <v>3.5994549098953361</v>
      </c>
      <c r="AF23" s="97">
        <v>10.244473008748809</v>
      </c>
      <c r="AG23" s="97">
        <v>12.883910897120671</v>
      </c>
      <c r="AH23" s="99">
        <v>3.1746031746031744</v>
      </c>
      <c r="AI23" s="100">
        <v>8.4764109945676108E-3</v>
      </c>
      <c r="AJ23" s="97">
        <v>0.38993593185524211</v>
      </c>
      <c r="AK23" s="97">
        <v>0.35551977759541326</v>
      </c>
      <c r="AL23" s="99">
        <v>19.103600293901543</v>
      </c>
      <c r="AM23" s="100">
        <v>0.49057345222394411</v>
      </c>
      <c r="AN23" s="97">
        <v>7.6909857417539937</v>
      </c>
      <c r="AO23" s="98">
        <v>10.05160958490951</v>
      </c>
    </row>
    <row r="24" spans="1:41">
      <c r="A24" s="74" t="s">
        <v>37</v>
      </c>
      <c r="B24" s="99">
        <f t="shared" si="9"/>
        <v>21.31782945736434</v>
      </c>
      <c r="C24" s="100">
        <f t="shared" si="9"/>
        <v>7.4605006656520043</v>
      </c>
      <c r="D24" s="97">
        <f t="shared" si="9"/>
        <v>13.465811887049744</v>
      </c>
      <c r="E24" s="97">
        <f t="shared" si="9"/>
        <v>18.282163548706574</v>
      </c>
      <c r="F24" s="99">
        <f t="shared" si="9"/>
        <v>6.0439560439560438</v>
      </c>
      <c r="G24" s="100">
        <f t="shared" si="9"/>
        <v>2.6676639921148271E-2</v>
      </c>
      <c r="H24" s="97">
        <f t="shared" si="9"/>
        <v>4.7379532527967134</v>
      </c>
      <c r="I24" s="97">
        <f t="shared" si="9"/>
        <v>5.0654478570843153</v>
      </c>
      <c r="J24" s="99">
        <f t="shared" si="9"/>
        <v>17.335243553008596</v>
      </c>
      <c r="K24" s="100">
        <f t="shared" si="9"/>
        <v>0.29114422193524864</v>
      </c>
      <c r="L24" s="97">
        <f t="shared" si="9"/>
        <v>8.5910673557598347</v>
      </c>
      <c r="M24" s="98">
        <f t="shared" si="9"/>
        <v>11.564423032887181</v>
      </c>
      <c r="O24" s="74" t="s">
        <v>37</v>
      </c>
      <c r="P24" s="99">
        <f t="shared" si="10"/>
        <v>21.765601217656013</v>
      </c>
      <c r="Q24" s="100">
        <f t="shared" si="10"/>
        <v>6.3554584534155332</v>
      </c>
      <c r="R24" s="97">
        <f t="shared" si="10"/>
        <v>16.84245032856785</v>
      </c>
      <c r="S24" s="97">
        <f t="shared" si="8"/>
        <v>17.876692103075388</v>
      </c>
      <c r="T24" s="99">
        <f t="shared" si="8"/>
        <v>11.450381679389313</v>
      </c>
      <c r="U24" s="100">
        <f t="shared" si="8"/>
        <v>5.5411124516582345E-2</v>
      </c>
      <c r="V24" s="97">
        <f t="shared" si="8"/>
        <v>2.2079632049749178</v>
      </c>
      <c r="W24" s="97">
        <f t="shared" si="8"/>
        <v>1.8510846235846761</v>
      </c>
      <c r="X24" s="99">
        <f t="shared" si="8"/>
        <v>20.050761421319798</v>
      </c>
      <c r="Y24" s="100">
        <f t="shared" si="8"/>
        <v>0.51083079395920961</v>
      </c>
      <c r="Z24" s="97">
        <f t="shared" si="8"/>
        <v>9.2299360357231599</v>
      </c>
      <c r="AA24" s="98">
        <f t="shared" si="8"/>
        <v>11.029197562848815</v>
      </c>
      <c r="AC24" s="74" t="s">
        <v>37</v>
      </c>
      <c r="AD24" s="99">
        <v>21.943319838056681</v>
      </c>
      <c r="AE24" s="100">
        <v>8.0872907207726801</v>
      </c>
      <c r="AF24" s="97">
        <v>17.527237392481958</v>
      </c>
      <c r="AG24" s="97">
        <v>17.962660329051257</v>
      </c>
      <c r="AH24" s="99">
        <v>6.3492063492063489</v>
      </c>
      <c r="AI24" s="100">
        <v>4.1489129811634544E-2</v>
      </c>
      <c r="AJ24" s="97">
        <v>3.9550644516745987</v>
      </c>
      <c r="AK24" s="97">
        <v>1.7843068083090552</v>
      </c>
      <c r="AL24" s="99">
        <v>20.499632623071271</v>
      </c>
      <c r="AM24" s="100">
        <v>1.1216563161393402</v>
      </c>
      <c r="AN24" s="97">
        <v>14.010444008948628</v>
      </c>
      <c r="AO24" s="98">
        <v>14.305209705977914</v>
      </c>
    </row>
    <row r="25" spans="1:41">
      <c r="A25" s="74" t="s">
        <v>38</v>
      </c>
      <c r="B25" s="99">
        <f t="shared" si="9"/>
        <v>22.286821705426355</v>
      </c>
      <c r="C25" s="100">
        <f t="shared" si="9"/>
        <v>15.382789060097741</v>
      </c>
      <c r="D25" s="97">
        <f t="shared" si="9"/>
        <v>19.416029372617473</v>
      </c>
      <c r="E25" s="97">
        <f t="shared" si="9"/>
        <v>25.598007444455632</v>
      </c>
      <c r="F25" s="99">
        <f t="shared" si="9"/>
        <v>2.7472527472527473</v>
      </c>
      <c r="G25" s="100">
        <f t="shared" si="9"/>
        <v>2.4176054045644969E-2</v>
      </c>
      <c r="H25" s="97">
        <f t="shared" si="9"/>
        <v>1.3963117690586404</v>
      </c>
      <c r="I25" s="97">
        <f t="shared" si="9"/>
        <v>5.665227319675445</v>
      </c>
      <c r="J25" s="99">
        <f t="shared" si="9"/>
        <v>17.191977077363898</v>
      </c>
      <c r="K25" s="100">
        <f t="shared" si="9"/>
        <v>0.57057791004082636</v>
      </c>
      <c r="L25" s="97">
        <f t="shared" si="9"/>
        <v>9.3515309057658946</v>
      </c>
      <c r="M25" s="98">
        <f t="shared" si="9"/>
        <v>15.466651988119885</v>
      </c>
      <c r="O25" s="74" t="s">
        <v>38</v>
      </c>
      <c r="P25" s="99">
        <f t="shared" si="10"/>
        <v>19.482496194824961</v>
      </c>
      <c r="Q25" s="100">
        <f t="shared" si="10"/>
        <v>11.189283317702623</v>
      </c>
      <c r="R25" s="97">
        <f t="shared" si="10"/>
        <v>26.567659741413468</v>
      </c>
      <c r="S25" s="97">
        <f t="shared" si="8"/>
        <v>26.345254366079622</v>
      </c>
      <c r="T25" s="99">
        <f t="shared" si="8"/>
        <v>9.9236641221374047</v>
      </c>
      <c r="U25" s="100">
        <f t="shared" si="8"/>
        <v>9.3421617392534503E-2</v>
      </c>
      <c r="V25" s="97">
        <f t="shared" si="8"/>
        <v>1.908578363622387</v>
      </c>
      <c r="W25" s="97">
        <f t="shared" si="8"/>
        <v>3.0839567241295565</v>
      </c>
      <c r="X25" s="99">
        <f t="shared" si="8"/>
        <v>17.893401015228427</v>
      </c>
      <c r="Y25" s="100">
        <f t="shared" si="8"/>
        <v>0.89552252297723578</v>
      </c>
      <c r="Z25" s="97">
        <f t="shared" si="8"/>
        <v>13.740588464400512</v>
      </c>
      <c r="AA25" s="98">
        <f t="shared" si="8"/>
        <v>16.406061183812795</v>
      </c>
      <c r="AC25" s="74" t="s">
        <v>38</v>
      </c>
      <c r="AD25" s="99">
        <v>22.429149797570851</v>
      </c>
      <c r="AE25" s="100">
        <v>15.920513957140445</v>
      </c>
      <c r="AF25" s="97">
        <v>25.901153483862675</v>
      </c>
      <c r="AG25" s="97">
        <v>25.584361522349138</v>
      </c>
      <c r="AH25" s="99">
        <v>11.111111111111111</v>
      </c>
      <c r="AI25" s="100">
        <v>0.12735664013508358</v>
      </c>
      <c r="AJ25" s="97">
        <v>6.2111223431227849</v>
      </c>
      <c r="AK25" s="97">
        <v>10.001509214995494</v>
      </c>
      <c r="AL25" s="99">
        <v>21.381337252020572</v>
      </c>
      <c r="AM25" s="100">
        <v>2.247623975773275</v>
      </c>
      <c r="AN25" s="97">
        <v>20.799113336030597</v>
      </c>
      <c r="AO25" s="98">
        <v>22.061536235602912</v>
      </c>
    </row>
    <row r="26" spans="1:41">
      <c r="A26" s="74" t="s">
        <v>39</v>
      </c>
      <c r="B26" s="99">
        <f t="shared" si="9"/>
        <v>16.279069767441861</v>
      </c>
      <c r="C26" s="100">
        <f t="shared" si="9"/>
        <v>24.196649801070343</v>
      </c>
      <c r="D26" s="97">
        <f t="shared" si="9"/>
        <v>21.617403127187274</v>
      </c>
      <c r="E26" s="97">
        <f t="shared" si="9"/>
        <v>20.41652013554981</v>
      </c>
      <c r="F26" s="99">
        <f t="shared" si="9"/>
        <v>3.8461538461538463</v>
      </c>
      <c r="G26" s="100">
        <f t="shared" si="9"/>
        <v>6.9111127143219347E-2</v>
      </c>
      <c r="H26" s="97">
        <f t="shared" si="9"/>
        <v>2.8716823171541219</v>
      </c>
      <c r="I26" s="97">
        <f t="shared" si="9"/>
        <v>5.9806835641509855</v>
      </c>
      <c r="J26" s="99">
        <f t="shared" si="9"/>
        <v>13.037249283667622</v>
      </c>
      <c r="K26" s="100">
        <f t="shared" si="9"/>
        <v>0.92747847495218982</v>
      </c>
      <c r="L26" s="97">
        <f t="shared" si="9"/>
        <v>11.147412281418111</v>
      </c>
      <c r="M26" s="98">
        <f t="shared" si="9"/>
        <v>13.079129631121846</v>
      </c>
      <c r="O26" s="74" t="s">
        <v>39</v>
      </c>
      <c r="P26" s="99">
        <f t="shared" si="10"/>
        <v>16.133942161339423</v>
      </c>
      <c r="Q26" s="100">
        <f t="shared" si="10"/>
        <v>20.254773263427914</v>
      </c>
      <c r="R26" s="97">
        <f t="shared" si="10"/>
        <v>19.554234418389353</v>
      </c>
      <c r="S26" s="97">
        <f t="shared" si="8"/>
        <v>19.73872247576729</v>
      </c>
      <c r="T26" s="99">
        <f t="shared" si="8"/>
        <v>9.1603053435114496</v>
      </c>
      <c r="U26" s="100">
        <f t="shared" si="8"/>
        <v>0.1848579378841238</v>
      </c>
      <c r="V26" s="97">
        <f t="shared" si="8"/>
        <v>13.098086809173243</v>
      </c>
      <c r="W26" s="97">
        <f t="shared" si="8"/>
        <v>12.374909297400052</v>
      </c>
      <c r="X26" s="99">
        <f t="shared" si="8"/>
        <v>14.974619289340101</v>
      </c>
      <c r="Y26" s="100">
        <f t="shared" si="8"/>
        <v>1.6356778644858645</v>
      </c>
      <c r="Z26" s="97">
        <f t="shared" si="8"/>
        <v>16.195899033158138</v>
      </c>
      <c r="AA26" s="98">
        <f t="shared" si="8"/>
        <v>16.592278848051496</v>
      </c>
      <c r="AC26" s="74" t="s">
        <v>39</v>
      </c>
      <c r="AD26" s="99">
        <v>16.194331983805668</v>
      </c>
      <c r="AE26" s="100">
        <v>25.491609113275523</v>
      </c>
      <c r="AF26" s="97">
        <v>22.797815230106366</v>
      </c>
      <c r="AG26" s="97">
        <v>23.000514406384536</v>
      </c>
      <c r="AH26" s="99">
        <v>13.492063492063492</v>
      </c>
      <c r="AI26" s="100">
        <v>0.38652223660011731</v>
      </c>
      <c r="AJ26" s="97">
        <v>13.447185712613763</v>
      </c>
      <c r="AK26" s="97">
        <v>10.261948246637163</v>
      </c>
      <c r="AL26" s="99">
        <v>15.94415870683321</v>
      </c>
      <c r="AM26" s="100">
        <v>3.7569373217242785</v>
      </c>
      <c r="AN26" s="97">
        <v>20.374899447761983</v>
      </c>
      <c r="AO26" s="98">
        <v>20.12069868976694</v>
      </c>
    </row>
    <row r="27" spans="1:41">
      <c r="A27" s="74" t="s">
        <v>40</v>
      </c>
      <c r="B27" s="99">
        <f t="shared" si="9"/>
        <v>5.4263565891472867</v>
      </c>
      <c r="C27" s="100">
        <f t="shared" si="9"/>
        <v>17.739961301168105</v>
      </c>
      <c r="D27" s="97">
        <f t="shared" si="9"/>
        <v>22.377865593034805</v>
      </c>
      <c r="E27" s="97">
        <f t="shared" si="9"/>
        <v>9.980511647886722</v>
      </c>
      <c r="F27" s="99">
        <f t="shared" si="9"/>
        <v>9.3406593406593412</v>
      </c>
      <c r="G27" s="100">
        <f t="shared" si="9"/>
        <v>0.43265991701192236</v>
      </c>
      <c r="H27" s="97">
        <f t="shared" si="9"/>
        <v>6.4236412297432492</v>
      </c>
      <c r="I27" s="97">
        <f t="shared" si="9"/>
        <v>6.8127260114071548</v>
      </c>
      <c r="J27" s="99">
        <f t="shared" si="9"/>
        <v>6.4469914040114613</v>
      </c>
      <c r="K27" s="100">
        <f t="shared" si="9"/>
        <v>1.0483887979235293</v>
      </c>
      <c r="L27" s="97">
        <f t="shared" si="9"/>
        <v>13.467000829402679</v>
      </c>
      <c r="M27" s="98">
        <f t="shared" si="9"/>
        <v>8.3704019646544037</v>
      </c>
      <c r="O27" s="74" t="s">
        <v>40</v>
      </c>
      <c r="P27" s="99">
        <f t="shared" si="10"/>
        <v>3.6529680365296802</v>
      </c>
      <c r="Q27" s="100">
        <f t="shared" si="10"/>
        <v>10.383042835291246</v>
      </c>
      <c r="R27" s="97">
        <f t="shared" si="10"/>
        <v>8.0207396420229422</v>
      </c>
      <c r="S27" s="97">
        <f t="shared" si="8"/>
        <v>6.6570362907101126</v>
      </c>
      <c r="T27" s="99">
        <f t="shared" si="8"/>
        <v>9.1603053435114496</v>
      </c>
      <c r="U27" s="100">
        <f t="shared" si="8"/>
        <v>0.42437306982990192</v>
      </c>
      <c r="V27" s="97">
        <f t="shared" si="8"/>
        <v>8.2695214238065962</v>
      </c>
      <c r="W27" s="97">
        <f t="shared" si="8"/>
        <v>9.14674661722567</v>
      </c>
      <c r="X27" s="99">
        <f t="shared" si="8"/>
        <v>4.5685279187817258</v>
      </c>
      <c r="Y27" s="100">
        <f t="shared" si="8"/>
        <v>1.1442683112307834</v>
      </c>
      <c r="Z27" s="97">
        <f t="shared" si="8"/>
        <v>8.1501500445627251</v>
      </c>
      <c r="AA27" s="98">
        <f t="shared" si="8"/>
        <v>7.7208510565078594</v>
      </c>
      <c r="AC27" s="74" t="s">
        <v>40</v>
      </c>
      <c r="AD27" s="99">
        <v>4.1295546558704457</v>
      </c>
      <c r="AE27" s="100">
        <v>13.942364967547947</v>
      </c>
      <c r="AF27" s="97">
        <v>10.891703423395969</v>
      </c>
      <c r="AG27" s="97">
        <v>8.2160552430697518</v>
      </c>
      <c r="AH27" s="99">
        <v>12.698412698412698</v>
      </c>
      <c r="AI27" s="100">
        <v>0.72684108121965763</v>
      </c>
      <c r="AJ27" s="97">
        <v>8.4114751014487936</v>
      </c>
      <c r="AK27" s="97">
        <v>10.826583415830132</v>
      </c>
      <c r="AL27" s="99">
        <v>4.9228508449669359</v>
      </c>
      <c r="AM27" s="100">
        <v>2.5010552587329147</v>
      </c>
      <c r="AN27" s="97">
        <v>10.249031790023977</v>
      </c>
      <c r="AO27" s="98">
        <v>8.8062189998310139</v>
      </c>
    </row>
    <row r="28" spans="1:41">
      <c r="A28" s="74" t="s">
        <v>41</v>
      </c>
      <c r="B28" s="99">
        <f t="shared" si="9"/>
        <v>1.5503875968992249</v>
      </c>
      <c r="C28" s="100">
        <f t="shared" si="9"/>
        <v>11.770356162520219</v>
      </c>
      <c r="D28" s="97">
        <f t="shared" si="9"/>
        <v>1.7027866882085658</v>
      </c>
      <c r="E28" s="97">
        <f t="shared" si="9"/>
        <v>2.1017505344928211</v>
      </c>
      <c r="F28" s="99">
        <f t="shared" si="9"/>
        <v>18.131868131868131</v>
      </c>
      <c r="G28" s="100">
        <f t="shared" si="9"/>
        <v>2.6789090121110632</v>
      </c>
      <c r="H28" s="97">
        <f t="shared" si="9"/>
        <v>12.57358088397099</v>
      </c>
      <c r="I28" s="97">
        <f t="shared" si="9"/>
        <v>11.196164327406949</v>
      </c>
      <c r="J28" s="99">
        <f t="shared" si="9"/>
        <v>5.873925501432665</v>
      </c>
      <c r="K28" s="100">
        <f t="shared" si="9"/>
        <v>3.0023486088186688</v>
      </c>
      <c r="L28" s="97">
        <f t="shared" si="9"/>
        <v>7.7744185485825623</v>
      </c>
      <c r="M28" s="98">
        <f t="shared" si="9"/>
        <v>6.7242235777021753</v>
      </c>
      <c r="O28" s="74" t="s">
        <v>41</v>
      </c>
      <c r="P28" s="99">
        <f t="shared" si="10"/>
        <v>2.2831050228310503</v>
      </c>
      <c r="Q28" s="100">
        <f t="shared" si="10"/>
        <v>15.293623676020706</v>
      </c>
      <c r="R28" s="97">
        <f t="shared" si="10"/>
        <v>5.7609902570862488</v>
      </c>
      <c r="S28" s="97">
        <f t="shared" si="8"/>
        <v>5.4777506205832411</v>
      </c>
      <c r="T28" s="99">
        <f t="shared" si="8"/>
        <v>22.137404580152673</v>
      </c>
      <c r="U28" s="100">
        <f t="shared" si="8"/>
        <v>3.2935856020966874</v>
      </c>
      <c r="V28" s="97">
        <f t="shared" si="8"/>
        <v>30.174174851607901</v>
      </c>
      <c r="W28" s="97">
        <f t="shared" si="8"/>
        <v>21.200937629780345</v>
      </c>
      <c r="X28" s="99">
        <f t="shared" si="8"/>
        <v>5.5837563451776653</v>
      </c>
      <c r="Y28" s="100">
        <f t="shared" si="8"/>
        <v>4.1610478746190962</v>
      </c>
      <c r="Z28" s="97">
        <f t="shared" si="8"/>
        <v>18.460151839595092</v>
      </c>
      <c r="AA28" s="98">
        <f t="shared" si="8"/>
        <v>12.196025565119704</v>
      </c>
      <c r="AC28" s="74" t="s">
        <v>41</v>
      </c>
      <c r="AD28" s="99">
        <v>2.2672064777327936</v>
      </c>
      <c r="AE28" s="100">
        <v>21.18204389063391</v>
      </c>
      <c r="AF28" s="97">
        <v>6.84808166918942</v>
      </c>
      <c r="AG28" s="97">
        <v>7.8470447665933927</v>
      </c>
      <c r="AH28" s="99">
        <v>17.460317460317459</v>
      </c>
      <c r="AI28" s="100">
        <v>3.6585195031163842</v>
      </c>
      <c r="AJ28" s="97">
        <v>15.513879574526419</v>
      </c>
      <c r="AK28" s="97">
        <v>12.267109307124754</v>
      </c>
      <c r="AL28" s="99">
        <v>3.6737692872887582</v>
      </c>
      <c r="AM28" s="100">
        <v>6.01109255854377</v>
      </c>
      <c r="AN28" s="97">
        <v>9.093545300506312</v>
      </c>
      <c r="AO28" s="98">
        <v>8.846291555647932</v>
      </c>
    </row>
    <row r="29" spans="1:41" ht="15.75" thickBot="1">
      <c r="A29" s="74" t="s">
        <v>42</v>
      </c>
      <c r="B29" s="99">
        <f t="shared" si="9"/>
        <v>0.58139534883720934</v>
      </c>
      <c r="C29" s="100">
        <f t="shared" si="9"/>
        <v>19.742776730887972</v>
      </c>
      <c r="D29" s="97">
        <f t="shared" si="9"/>
        <v>2.0000255011705486</v>
      </c>
      <c r="E29" s="97">
        <f t="shared" si="9"/>
        <v>1.8821815502754773</v>
      </c>
      <c r="F29" s="99">
        <f t="shared" si="9"/>
        <v>29.670329670329672</v>
      </c>
      <c r="G29" s="100">
        <f t="shared" si="9"/>
        <v>96.755748463221309</v>
      </c>
      <c r="H29" s="97">
        <f t="shared" si="9"/>
        <v>67.887697493162435</v>
      </c>
      <c r="I29" s="97">
        <f t="shared" si="9"/>
        <v>61.479756445413599</v>
      </c>
      <c r="J29" s="99">
        <f t="shared" si="9"/>
        <v>8.1661891117478511</v>
      </c>
      <c r="K29" s="100">
        <f t="shared" si="9"/>
        <v>94.015915727435228</v>
      </c>
      <c r="L29" s="97">
        <f t="shared" si="9"/>
        <v>38.800068006656709</v>
      </c>
      <c r="M29" s="98">
        <f t="shared" si="9"/>
        <v>32.17420362739626</v>
      </c>
      <c r="O29" s="74" t="s">
        <v>42</v>
      </c>
      <c r="P29" s="99">
        <f t="shared" si="10"/>
        <v>0.91324200913242004</v>
      </c>
      <c r="Q29" s="100">
        <f t="shared" si="10"/>
        <v>33.561810950872733</v>
      </c>
      <c r="R29" s="97">
        <f t="shared" si="10"/>
        <v>7.6677968914739516</v>
      </c>
      <c r="S29" s="97">
        <f t="shared" si="8"/>
        <v>9.168903651873908</v>
      </c>
      <c r="T29" s="99">
        <f t="shared" si="8"/>
        <v>29.770992366412212</v>
      </c>
      <c r="U29" s="100">
        <f t="shared" si="8"/>
        <v>95.939058040821436</v>
      </c>
      <c r="V29" s="97">
        <f t="shared" si="8"/>
        <v>43.284472625788844</v>
      </c>
      <c r="W29" s="97">
        <f t="shared" si="8"/>
        <v>49.916591544055457</v>
      </c>
      <c r="X29" s="99">
        <f t="shared" si="8"/>
        <v>5.7106598984771573</v>
      </c>
      <c r="Y29" s="100">
        <f t="shared" si="8"/>
        <v>91.429913304696029</v>
      </c>
      <c r="Z29" s="97">
        <f t="shared" si="8"/>
        <v>26.194749752977479</v>
      </c>
      <c r="AA29" s="98">
        <f t="shared" si="8"/>
        <v>26.579761288668887</v>
      </c>
      <c r="AC29" s="74" t="s">
        <v>42</v>
      </c>
      <c r="AD29" s="99">
        <v>0.32388663967611336</v>
      </c>
      <c r="AE29" s="100">
        <v>11.18505529206039</v>
      </c>
      <c r="AF29" s="97">
        <v>1.9287626891884853</v>
      </c>
      <c r="AG29" s="97">
        <v>0.6818831584429742</v>
      </c>
      <c r="AH29" s="99">
        <v>30.158730158730158</v>
      </c>
      <c r="AI29" s="100">
        <v>95.044512631809795</v>
      </c>
      <c r="AJ29" s="97">
        <v>50.762266256387214</v>
      </c>
      <c r="AK29" s="97">
        <v>52.725424341530911</v>
      </c>
      <c r="AL29" s="99">
        <v>3.0859662013225568</v>
      </c>
      <c r="AM29" s="100">
        <v>83.786189510418282</v>
      </c>
      <c r="AN29" s="97">
        <v>14.582399139952697</v>
      </c>
      <c r="AO29" s="98">
        <v>12.447399462867009</v>
      </c>
    </row>
    <row r="30" spans="1:41" ht="15.75" thickBot="1">
      <c r="A30" s="81" t="s">
        <v>3</v>
      </c>
      <c r="B30" s="101">
        <f t="shared" si="9"/>
        <v>100</v>
      </c>
      <c r="C30" s="102">
        <f t="shared" si="9"/>
        <v>100.00000000000001</v>
      </c>
      <c r="D30" s="103">
        <f t="shared" si="9"/>
        <v>100</v>
      </c>
      <c r="E30" s="103">
        <f t="shared" si="9"/>
        <v>100</v>
      </c>
      <c r="F30" s="101">
        <f t="shared" si="9"/>
        <v>100</v>
      </c>
      <c r="G30" s="102">
        <f t="shared" si="9"/>
        <v>100</v>
      </c>
      <c r="H30" s="103">
        <f t="shared" si="9"/>
        <v>99.999999999999986</v>
      </c>
      <c r="I30" s="103">
        <f t="shared" si="9"/>
        <v>99.999999999999986</v>
      </c>
      <c r="J30" s="101">
        <f t="shared" si="9"/>
        <v>100</v>
      </c>
      <c r="K30" s="102">
        <f t="shared" si="9"/>
        <v>100</v>
      </c>
      <c r="L30" s="103">
        <f t="shared" si="9"/>
        <v>99.999999999999986</v>
      </c>
      <c r="M30" s="104">
        <f t="shared" si="9"/>
        <v>100</v>
      </c>
      <c r="O30" s="81" t="s">
        <v>3</v>
      </c>
      <c r="P30" s="101">
        <f t="shared" si="10"/>
        <v>100</v>
      </c>
      <c r="Q30" s="102">
        <f t="shared" si="10"/>
        <v>100</v>
      </c>
      <c r="R30" s="103">
        <f t="shared" si="10"/>
        <v>100</v>
      </c>
      <c r="S30" s="103">
        <f t="shared" si="8"/>
        <v>100</v>
      </c>
      <c r="T30" s="101">
        <f t="shared" si="8"/>
        <v>100</v>
      </c>
      <c r="U30" s="102">
        <f t="shared" si="8"/>
        <v>100.00000000000001</v>
      </c>
      <c r="V30" s="103">
        <f t="shared" si="8"/>
        <v>100</v>
      </c>
      <c r="W30" s="103">
        <f t="shared" si="8"/>
        <v>100</v>
      </c>
      <c r="X30" s="101">
        <f t="shared" si="8"/>
        <v>100</v>
      </c>
      <c r="Y30" s="102">
        <f t="shared" si="8"/>
        <v>99.999999999999986</v>
      </c>
      <c r="Z30" s="103">
        <f t="shared" si="8"/>
        <v>100</v>
      </c>
      <c r="AA30" s="104">
        <f t="shared" si="8"/>
        <v>100</v>
      </c>
      <c r="AC30" s="81" t="s">
        <v>3</v>
      </c>
      <c r="AD30" s="101">
        <v>100</v>
      </c>
      <c r="AE30" s="102">
        <v>100</v>
      </c>
      <c r="AF30" s="103">
        <v>100</v>
      </c>
      <c r="AG30" s="103">
        <v>100</v>
      </c>
      <c r="AH30" s="101">
        <v>100</v>
      </c>
      <c r="AI30" s="102">
        <v>100</v>
      </c>
      <c r="AJ30" s="103">
        <v>100.00000000000001</v>
      </c>
      <c r="AK30" s="103">
        <v>100</v>
      </c>
      <c r="AL30" s="101">
        <v>100</v>
      </c>
      <c r="AM30" s="102">
        <v>100</v>
      </c>
      <c r="AN30" s="103">
        <v>100.00000000000001</v>
      </c>
      <c r="AO30" s="104">
        <v>100</v>
      </c>
    </row>
    <row r="31" spans="1:41" ht="15.75" thickBot="1">
      <c r="A31" s="250" t="s">
        <v>46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2"/>
      <c r="O31" s="323" t="s">
        <v>67</v>
      </c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5"/>
      <c r="AC31" s="323" t="s">
        <v>67</v>
      </c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5"/>
    </row>
    <row r="32" spans="1:41">
      <c r="A32" s="74" t="s">
        <v>33</v>
      </c>
      <c r="B32" s="95">
        <f>IF(B7=0,"",B7*100/$J7)</f>
        <v>28.333333333333332</v>
      </c>
      <c r="C32" s="96">
        <f>IF(C7=0,"",C7*100/$K7)</f>
        <v>35.615464882315315</v>
      </c>
      <c r="D32" s="97">
        <f>IF(D7=0,"",D7*100/$L7)</f>
        <v>38.019429307792741</v>
      </c>
      <c r="E32" s="97">
        <f>IF(E7=0,"",E7*100/$M7)</f>
        <v>34.84109644528754</v>
      </c>
      <c r="F32" s="95">
        <f t="shared" ref="F32:F42" si="11">IF(F7=0,"",F7*100/$J7)</f>
        <v>71.666666666666671</v>
      </c>
      <c r="G32" s="96">
        <f t="shared" ref="G32:G42" si="12">IF(G7=0,"",G7*100/$K7)</f>
        <v>64.384535117684678</v>
      </c>
      <c r="H32" s="97">
        <f t="shared" ref="H32:H42" si="13">IF(H7=0,"",H7*100/$L7)</f>
        <v>61.980570692207266</v>
      </c>
      <c r="I32" s="97">
        <f t="shared" ref="I32:I42" si="14">IF(I7=0,"",I7*100/$M7)</f>
        <v>65.158903554712467</v>
      </c>
      <c r="J32" s="75">
        <f t="shared" ref="J32:J42" si="15">IF(J7=0,"",J7*100/$J7)</f>
        <v>100</v>
      </c>
      <c r="K32" s="76">
        <f t="shared" ref="K32:K42" si="16">IF(K7=0,"",K7*100/$K7)</f>
        <v>100</v>
      </c>
      <c r="L32" s="77">
        <f t="shared" ref="L32:L42" si="17">IF(L7=0,"",L7*100/$L7)</f>
        <v>100</v>
      </c>
      <c r="M32" s="78">
        <f t="shared" ref="M32:M42" si="18">IF(M7=0,"",M7*100/$M7)</f>
        <v>100</v>
      </c>
      <c r="O32" s="74" t="s">
        <v>33</v>
      </c>
      <c r="P32" s="95">
        <f t="shared" ref="P32:P42" si="19">P7*100/$X7</f>
        <v>90.196078431372555</v>
      </c>
      <c r="Q32" s="96">
        <f t="shared" ref="Q32:Q42" si="20">Q7*100/$Y7</f>
        <v>82.689768528672118</v>
      </c>
      <c r="R32" s="97">
        <f t="shared" ref="R32:R42" si="21">R7*100/$Z7</f>
        <v>87.39972577310391</v>
      </c>
      <c r="S32" s="97">
        <f>S7*100/$AA7</f>
        <v>86.439432647281393</v>
      </c>
      <c r="T32" s="95">
        <f t="shared" ref="T32:T42" si="22">T7*100/$X7</f>
        <v>9.8039215686274517</v>
      </c>
      <c r="U32" s="96">
        <f t="shared" ref="U32:U42" si="23">U7*100/$Y7</f>
        <v>17.310231471327864</v>
      </c>
      <c r="V32" s="97">
        <f t="shared" ref="V32:V42" si="24">V7*100/$Z7</f>
        <v>12.600274226896079</v>
      </c>
      <c r="W32" s="97">
        <f>W7*100/$AA7</f>
        <v>13.560567352718607</v>
      </c>
      <c r="X32" s="75">
        <f>X7*100/$X7</f>
        <v>100</v>
      </c>
      <c r="Y32" s="76">
        <f>Y7*100/$Y7</f>
        <v>100</v>
      </c>
      <c r="Z32" s="77">
        <f>Z7*100/$Z7</f>
        <v>100</v>
      </c>
      <c r="AA32" s="78">
        <f>AA7*100/$AA7</f>
        <v>100</v>
      </c>
      <c r="AC32" s="74" t="s">
        <v>33</v>
      </c>
      <c r="AD32" s="95">
        <v>100</v>
      </c>
      <c r="AE32" s="96">
        <v>99.999999999999986</v>
      </c>
      <c r="AF32" s="97">
        <v>100</v>
      </c>
      <c r="AG32" s="97">
        <v>100</v>
      </c>
      <c r="AH32" s="95">
        <v>0</v>
      </c>
      <c r="AI32" s="96">
        <v>0</v>
      </c>
      <c r="AJ32" s="97">
        <v>0</v>
      </c>
      <c r="AK32" s="97">
        <v>0</v>
      </c>
      <c r="AL32" s="75">
        <v>100</v>
      </c>
      <c r="AM32" s="76">
        <v>99.999999999999986</v>
      </c>
      <c r="AN32" s="77">
        <v>100</v>
      </c>
      <c r="AO32" s="78">
        <v>100</v>
      </c>
    </row>
    <row r="33" spans="1:41">
      <c r="A33" s="74" t="s">
        <v>34</v>
      </c>
      <c r="B33" s="99">
        <f t="shared" ref="B33:B42" si="25">IF(B8=0,"",B8*100/$J8)</f>
        <v>90</v>
      </c>
      <c r="C33" s="100">
        <f t="shared" ref="C33:C42" si="26">IF(C8=0,"",C8*100/$K8)</f>
        <v>89.533064566351612</v>
      </c>
      <c r="D33" s="97">
        <f t="shared" ref="D33:D42" si="27">IF(D8=0,"",D8*100/$L8)</f>
        <v>94.020029069303121</v>
      </c>
      <c r="E33" s="97">
        <f t="shared" ref="E33:E42" si="28">IF(E8=0,"",E8*100/$M8)</f>
        <v>88.991279354270432</v>
      </c>
      <c r="F33" s="99">
        <f t="shared" si="11"/>
        <v>10</v>
      </c>
      <c r="G33" s="100">
        <f t="shared" si="12"/>
        <v>10.466935433648391</v>
      </c>
      <c r="H33" s="97">
        <f t="shared" si="13"/>
        <v>5.9799709306968643</v>
      </c>
      <c r="I33" s="97">
        <f t="shared" si="14"/>
        <v>11.008720645729561</v>
      </c>
      <c r="J33" s="79">
        <f t="shared" si="15"/>
        <v>100</v>
      </c>
      <c r="K33" s="80">
        <f t="shared" si="16"/>
        <v>100</v>
      </c>
      <c r="L33" s="77">
        <f t="shared" si="17"/>
        <v>100</v>
      </c>
      <c r="M33" s="78">
        <f t="shared" si="18"/>
        <v>100</v>
      </c>
      <c r="O33" s="74" t="s">
        <v>34</v>
      </c>
      <c r="P33" s="99">
        <f t="shared" si="19"/>
        <v>96.15384615384616</v>
      </c>
      <c r="Q33" s="100">
        <f t="shared" si="20"/>
        <v>97.37813944668963</v>
      </c>
      <c r="R33" s="97">
        <f t="shared" si="21"/>
        <v>77.291619074539582</v>
      </c>
      <c r="S33" s="97">
        <f t="shared" ref="S33:S42" si="29">S8*100/$AA8</f>
        <v>76.611464253144902</v>
      </c>
      <c r="T33" s="99">
        <f t="shared" si="22"/>
        <v>3.8461538461538463</v>
      </c>
      <c r="U33" s="100">
        <f t="shared" si="23"/>
        <v>2.6218605533103769</v>
      </c>
      <c r="V33" s="97">
        <f t="shared" si="24"/>
        <v>22.708380925460414</v>
      </c>
      <c r="W33" s="97">
        <f t="shared" ref="W33:W42" si="30">W8*100/$AA8</f>
        <v>23.388535746855098</v>
      </c>
      <c r="X33" s="79">
        <f t="shared" ref="X33:X42" si="31">X8*100/$X8</f>
        <v>100</v>
      </c>
      <c r="Y33" s="80">
        <f t="shared" ref="Y33:Y42" si="32">Y8*100/$Y8</f>
        <v>100</v>
      </c>
      <c r="Z33" s="77">
        <f t="shared" ref="Z33:Z42" si="33">Z8*100/$Z8</f>
        <v>100</v>
      </c>
      <c r="AA33" s="78">
        <f t="shared" ref="AA33:AA42" si="34">AA8*100/$AA8</f>
        <v>100</v>
      </c>
      <c r="AC33" s="74" t="s">
        <v>34</v>
      </c>
      <c r="AD33" s="99">
        <v>94.444444444444443</v>
      </c>
      <c r="AE33" s="100">
        <v>94.515683566778463</v>
      </c>
      <c r="AF33" s="97">
        <v>87.394809686836666</v>
      </c>
      <c r="AG33" s="97">
        <v>91.720188746577335</v>
      </c>
      <c r="AH33" s="99">
        <v>5.5555555555555554</v>
      </c>
      <c r="AI33" s="100">
        <v>5.4843164332215437</v>
      </c>
      <c r="AJ33" s="97">
        <v>12.605190313163346</v>
      </c>
      <c r="AK33" s="97">
        <v>8.2798112534226682</v>
      </c>
      <c r="AL33" s="79">
        <v>100</v>
      </c>
      <c r="AM33" s="80">
        <v>100</v>
      </c>
      <c r="AN33" s="77">
        <v>100</v>
      </c>
      <c r="AO33" s="78">
        <v>100</v>
      </c>
    </row>
    <row r="34" spans="1:41">
      <c r="A34" s="74" t="s">
        <v>35</v>
      </c>
      <c r="B34" s="99">
        <f t="shared" si="25"/>
        <v>92.307692307692307</v>
      </c>
      <c r="C34" s="100">
        <f t="shared" si="26"/>
        <v>91.601416513226255</v>
      </c>
      <c r="D34" s="97">
        <f t="shared" si="27"/>
        <v>94.987648352013437</v>
      </c>
      <c r="E34" s="97">
        <f t="shared" si="28"/>
        <v>93.449942589826478</v>
      </c>
      <c r="F34" s="99">
        <f t="shared" si="11"/>
        <v>7.6923076923076925</v>
      </c>
      <c r="G34" s="100">
        <f t="shared" si="12"/>
        <v>8.3985834867737399</v>
      </c>
      <c r="H34" s="97">
        <f t="shared" si="13"/>
        <v>5.0123516479865557</v>
      </c>
      <c r="I34" s="97">
        <f t="shared" si="14"/>
        <v>6.5500574101735189</v>
      </c>
      <c r="J34" s="79">
        <f t="shared" si="15"/>
        <v>100</v>
      </c>
      <c r="K34" s="80">
        <f t="shared" si="16"/>
        <v>100</v>
      </c>
      <c r="L34" s="77">
        <f t="shared" si="17"/>
        <v>100</v>
      </c>
      <c r="M34" s="78">
        <f t="shared" si="18"/>
        <v>100</v>
      </c>
      <c r="O34" s="74" t="s">
        <v>35</v>
      </c>
      <c r="P34" s="99">
        <f t="shared" si="19"/>
        <v>98.113207547169807</v>
      </c>
      <c r="Q34" s="100">
        <f t="shared" si="20"/>
        <v>97.983315781204695</v>
      </c>
      <c r="R34" s="97">
        <f t="shared" si="21"/>
        <v>99.434553607545311</v>
      </c>
      <c r="S34" s="97">
        <f t="shared" si="29"/>
        <v>99.367507765878386</v>
      </c>
      <c r="T34" s="99">
        <f t="shared" si="22"/>
        <v>1.8867924528301887</v>
      </c>
      <c r="U34" s="100">
        <f t="shared" si="23"/>
        <v>2.0166842187953216</v>
      </c>
      <c r="V34" s="97">
        <f t="shared" si="24"/>
        <v>0.56544639245468331</v>
      </c>
      <c r="W34" s="97">
        <f t="shared" si="30"/>
        <v>0.63249223412161892</v>
      </c>
      <c r="X34" s="79">
        <f t="shared" si="31"/>
        <v>100</v>
      </c>
      <c r="Y34" s="80">
        <f t="shared" si="32"/>
        <v>100</v>
      </c>
      <c r="Z34" s="77">
        <f t="shared" si="33"/>
        <v>100</v>
      </c>
      <c r="AA34" s="78">
        <f t="shared" si="34"/>
        <v>100</v>
      </c>
      <c r="AC34" s="74" t="s">
        <v>35</v>
      </c>
      <c r="AD34" s="99">
        <v>93.902439024390247</v>
      </c>
      <c r="AE34" s="100">
        <v>92.828040834388759</v>
      </c>
      <c r="AF34" s="97">
        <v>87.056492463380366</v>
      </c>
      <c r="AG34" s="97">
        <v>83.832796719777647</v>
      </c>
      <c r="AH34" s="99">
        <v>6.0975609756097562</v>
      </c>
      <c r="AI34" s="100">
        <v>7.1719591656112183</v>
      </c>
      <c r="AJ34" s="97">
        <v>12.943507536619638</v>
      </c>
      <c r="AK34" s="97">
        <v>16.167203280222353</v>
      </c>
      <c r="AL34" s="79">
        <v>100</v>
      </c>
      <c r="AM34" s="80">
        <v>100</v>
      </c>
      <c r="AN34" s="77">
        <v>100</v>
      </c>
      <c r="AO34" s="78">
        <v>100</v>
      </c>
    </row>
    <row r="35" spans="1:41">
      <c r="A35" s="74" t="s">
        <v>36</v>
      </c>
      <c r="B35" s="99">
        <f t="shared" si="25"/>
        <v>93.45794392523365</v>
      </c>
      <c r="C35" s="100">
        <f t="shared" si="26"/>
        <v>93.644141946002705</v>
      </c>
      <c r="D35" s="97">
        <f t="shared" si="27"/>
        <v>89.621647674562212</v>
      </c>
      <c r="E35" s="97">
        <f t="shared" si="28"/>
        <v>94.738100473105845</v>
      </c>
      <c r="F35" s="99">
        <f t="shared" si="11"/>
        <v>6.5420560747663554</v>
      </c>
      <c r="G35" s="100">
        <f t="shared" si="12"/>
        <v>6.3558580539973004</v>
      </c>
      <c r="H35" s="97">
        <f t="shared" si="13"/>
        <v>10.378352325437785</v>
      </c>
      <c r="I35" s="97">
        <f t="shared" si="14"/>
        <v>5.2618995268941529</v>
      </c>
      <c r="J35" s="79">
        <f t="shared" si="15"/>
        <v>100</v>
      </c>
      <c r="K35" s="80">
        <f t="shared" si="16"/>
        <v>99.999999999999986</v>
      </c>
      <c r="L35" s="77">
        <f t="shared" si="17"/>
        <v>100</v>
      </c>
      <c r="M35" s="78">
        <f t="shared" si="18"/>
        <v>100</v>
      </c>
      <c r="O35" s="74" t="s">
        <v>36</v>
      </c>
      <c r="P35" s="99">
        <f t="shared" si="19"/>
        <v>96.551724137931032</v>
      </c>
      <c r="Q35" s="100">
        <f t="shared" si="20"/>
        <v>96.072500258881036</v>
      </c>
      <c r="R35" s="97">
        <f t="shared" si="21"/>
        <v>93.089837542608663</v>
      </c>
      <c r="S35" s="97">
        <f t="shared" si="29"/>
        <v>86.119084201170281</v>
      </c>
      <c r="T35" s="99">
        <f t="shared" si="22"/>
        <v>3.4482758620689653</v>
      </c>
      <c r="U35" s="100">
        <f t="shared" si="23"/>
        <v>3.9274997411189689</v>
      </c>
      <c r="V35" s="97">
        <f t="shared" si="24"/>
        <v>6.9101624573913467</v>
      </c>
      <c r="W35" s="97">
        <f t="shared" si="30"/>
        <v>13.88091579882971</v>
      </c>
      <c r="X35" s="79">
        <f t="shared" si="31"/>
        <v>100</v>
      </c>
      <c r="Y35" s="80">
        <f t="shared" si="32"/>
        <v>100</v>
      </c>
      <c r="Z35" s="77">
        <f t="shared" si="33"/>
        <v>100.00000000000001</v>
      </c>
      <c r="AA35" s="78">
        <f t="shared" si="34"/>
        <v>100</v>
      </c>
      <c r="AC35" s="74" t="s">
        <v>36</v>
      </c>
      <c r="AD35" s="99">
        <v>98.461538461538467</v>
      </c>
      <c r="AE35" s="100">
        <v>98.504111161761969</v>
      </c>
      <c r="AF35" s="97">
        <v>98.686262130492437</v>
      </c>
      <c r="AG35" s="97">
        <v>99.200400885804953</v>
      </c>
      <c r="AH35" s="99">
        <v>1.5384615384615385</v>
      </c>
      <c r="AI35" s="100">
        <v>1.4958888382380262</v>
      </c>
      <c r="AJ35" s="97">
        <v>1.3137378695075439</v>
      </c>
      <c r="AK35" s="97">
        <v>0.79959911419504937</v>
      </c>
      <c r="AL35" s="79">
        <v>100</v>
      </c>
      <c r="AM35" s="80">
        <v>99.999999999999986</v>
      </c>
      <c r="AN35" s="77">
        <v>100</v>
      </c>
      <c r="AO35" s="78">
        <v>100</v>
      </c>
    </row>
    <row r="36" spans="1:41">
      <c r="A36" s="74" t="s">
        <v>37</v>
      </c>
      <c r="B36" s="99">
        <f t="shared" si="25"/>
        <v>90.909090909090907</v>
      </c>
      <c r="C36" s="100">
        <f t="shared" si="26"/>
        <v>91.163285007315594</v>
      </c>
      <c r="D36" s="97">
        <f t="shared" si="27"/>
        <v>69.197369598271479</v>
      </c>
      <c r="E36" s="97">
        <f t="shared" si="28"/>
        <v>77.736494063455609</v>
      </c>
      <c r="F36" s="99">
        <f t="shared" si="11"/>
        <v>9.0909090909090917</v>
      </c>
      <c r="G36" s="100">
        <f t="shared" si="12"/>
        <v>8.836714992684394</v>
      </c>
      <c r="H36" s="97">
        <f t="shared" si="13"/>
        <v>30.802630401728518</v>
      </c>
      <c r="I36" s="97">
        <f t="shared" si="14"/>
        <v>22.263505936544377</v>
      </c>
      <c r="J36" s="79">
        <f t="shared" si="15"/>
        <v>100</v>
      </c>
      <c r="K36" s="80">
        <f t="shared" si="16"/>
        <v>100</v>
      </c>
      <c r="L36" s="77">
        <f t="shared" si="17"/>
        <v>100</v>
      </c>
      <c r="M36" s="78">
        <f t="shared" si="18"/>
        <v>100</v>
      </c>
      <c r="O36" s="74" t="s">
        <v>37</v>
      </c>
      <c r="P36" s="99">
        <f t="shared" si="19"/>
        <v>90.506329113924053</v>
      </c>
      <c r="Q36" s="100">
        <f t="shared" si="20"/>
        <v>89.936873520457524</v>
      </c>
      <c r="R36" s="97">
        <f t="shared" si="21"/>
        <v>87.556465547098938</v>
      </c>
      <c r="S36" s="97">
        <f t="shared" si="29"/>
        <v>92.828672595541718</v>
      </c>
      <c r="T36" s="99">
        <f t="shared" si="22"/>
        <v>9.4936708860759502</v>
      </c>
      <c r="U36" s="100">
        <f t="shared" si="23"/>
        <v>10.063126479542444</v>
      </c>
      <c r="V36" s="97">
        <f t="shared" si="24"/>
        <v>12.443534452901099</v>
      </c>
      <c r="W36" s="97">
        <f t="shared" si="30"/>
        <v>7.1713274044582782</v>
      </c>
      <c r="X36" s="79">
        <f t="shared" si="31"/>
        <v>100</v>
      </c>
      <c r="Y36" s="80">
        <f t="shared" si="32"/>
        <v>100</v>
      </c>
      <c r="Z36" s="77">
        <f t="shared" si="33"/>
        <v>100</v>
      </c>
      <c r="AA36" s="78">
        <f t="shared" si="34"/>
        <v>100</v>
      </c>
      <c r="AC36" s="74" t="s">
        <v>37</v>
      </c>
      <c r="AD36" s="99">
        <v>97.132616487455195</v>
      </c>
      <c r="AE36" s="100">
        <v>96.797671520750086</v>
      </c>
      <c r="AF36" s="97">
        <v>92.685255938258607</v>
      </c>
      <c r="AG36" s="97">
        <v>97.180192544509651</v>
      </c>
      <c r="AH36" s="99">
        <v>2.8673835125448028</v>
      </c>
      <c r="AI36" s="100">
        <v>3.2023284792498963</v>
      </c>
      <c r="AJ36" s="97">
        <v>7.3147440617413855</v>
      </c>
      <c r="AK36" s="97">
        <v>2.8198074554903467</v>
      </c>
      <c r="AL36" s="79">
        <v>100</v>
      </c>
      <c r="AM36" s="80">
        <v>100</v>
      </c>
      <c r="AN36" s="77">
        <v>100</v>
      </c>
      <c r="AO36" s="78">
        <v>100</v>
      </c>
    </row>
    <row r="37" spans="1:41">
      <c r="A37" s="74" t="s">
        <v>38</v>
      </c>
      <c r="B37" s="99">
        <f t="shared" si="25"/>
        <v>95.833333333333329</v>
      </c>
      <c r="C37" s="100">
        <f t="shared" si="26"/>
        <v>95.913623662511839</v>
      </c>
      <c r="D37" s="97">
        <f t="shared" si="27"/>
        <v>91.660426464941636</v>
      </c>
      <c r="E37" s="97">
        <f t="shared" si="28"/>
        <v>81.382528241300278</v>
      </c>
      <c r="F37" s="99">
        <f t="shared" si="11"/>
        <v>4.166666666666667</v>
      </c>
      <c r="G37" s="100">
        <f t="shared" si="12"/>
        <v>4.0863763374881588</v>
      </c>
      <c r="H37" s="97">
        <f t="shared" si="13"/>
        <v>8.3395735350583511</v>
      </c>
      <c r="I37" s="97">
        <f t="shared" si="14"/>
        <v>18.617471758699718</v>
      </c>
      <c r="J37" s="79">
        <f t="shared" si="15"/>
        <v>100</v>
      </c>
      <c r="K37" s="80">
        <f t="shared" si="16"/>
        <v>100</v>
      </c>
      <c r="L37" s="77">
        <f t="shared" si="17"/>
        <v>100</v>
      </c>
      <c r="M37" s="78">
        <f t="shared" si="18"/>
        <v>100</v>
      </c>
      <c r="O37" s="74" t="s">
        <v>38</v>
      </c>
      <c r="P37" s="99">
        <f t="shared" si="19"/>
        <v>90.780141843971634</v>
      </c>
      <c r="Q37" s="100">
        <f t="shared" si="20"/>
        <v>90.322038152551045</v>
      </c>
      <c r="R37" s="97">
        <f t="shared" si="21"/>
        <v>92.774710085288135</v>
      </c>
      <c r="S37" s="97">
        <f t="shared" si="29"/>
        <v>91.968047309784708</v>
      </c>
      <c r="T37" s="99">
        <f t="shared" si="22"/>
        <v>9.2198581560283692</v>
      </c>
      <c r="U37" s="100">
        <f t="shared" si="23"/>
        <v>9.6779618474489553</v>
      </c>
      <c r="V37" s="97">
        <f t="shared" si="24"/>
        <v>7.2252899147118752</v>
      </c>
      <c r="W37" s="97">
        <f t="shared" si="30"/>
        <v>8.0319526902152987</v>
      </c>
      <c r="X37" s="79">
        <f t="shared" si="31"/>
        <v>100</v>
      </c>
      <c r="Y37" s="80">
        <f t="shared" si="32"/>
        <v>100</v>
      </c>
      <c r="Z37" s="77">
        <f t="shared" si="33"/>
        <v>100</v>
      </c>
      <c r="AA37" s="78">
        <f t="shared" si="34"/>
        <v>100</v>
      </c>
      <c r="AC37" s="74" t="s">
        <v>38</v>
      </c>
      <c r="AD37" s="99">
        <v>95.18900343642612</v>
      </c>
      <c r="AE37" s="100">
        <v>95.094432060009069</v>
      </c>
      <c r="AF37" s="97">
        <v>92.262106801386054</v>
      </c>
      <c r="AG37" s="97">
        <v>89.751178267372822</v>
      </c>
      <c r="AH37" s="99">
        <v>4.8109965635738829</v>
      </c>
      <c r="AI37" s="100">
        <v>4.9055679399909105</v>
      </c>
      <c r="AJ37" s="97">
        <v>7.737893198613957</v>
      </c>
      <c r="AK37" s="97">
        <v>10.248821732627173</v>
      </c>
      <c r="AL37" s="79">
        <v>100</v>
      </c>
      <c r="AM37" s="80">
        <v>100</v>
      </c>
      <c r="AN37" s="77">
        <v>100</v>
      </c>
      <c r="AO37" s="78">
        <v>100</v>
      </c>
    </row>
    <row r="38" spans="1:41">
      <c r="A38" s="74" t="s">
        <v>39</v>
      </c>
      <c r="B38" s="99">
        <f t="shared" si="25"/>
        <v>92.307692307692307</v>
      </c>
      <c r="C38" s="100">
        <f t="shared" si="26"/>
        <v>92.813589295487162</v>
      </c>
      <c r="D38" s="97">
        <f t="shared" si="27"/>
        <v>85.611799279103352</v>
      </c>
      <c r="E38" s="97">
        <f t="shared" si="28"/>
        <v>76.75809846106516</v>
      </c>
      <c r="F38" s="99">
        <f t="shared" si="11"/>
        <v>7.6923076923076925</v>
      </c>
      <c r="G38" s="100">
        <f t="shared" si="12"/>
        <v>7.1864107045128396</v>
      </c>
      <c r="H38" s="97">
        <f t="shared" si="13"/>
        <v>14.388200720896643</v>
      </c>
      <c r="I38" s="97">
        <f t="shared" si="14"/>
        <v>23.24190153893484</v>
      </c>
      <c r="J38" s="79">
        <f t="shared" si="15"/>
        <v>100</v>
      </c>
      <c r="K38" s="80">
        <f t="shared" si="16"/>
        <v>100</v>
      </c>
      <c r="L38" s="77">
        <f t="shared" si="17"/>
        <v>100</v>
      </c>
      <c r="M38" s="78">
        <f t="shared" si="18"/>
        <v>100</v>
      </c>
      <c r="O38" s="74" t="s">
        <v>39</v>
      </c>
      <c r="P38" s="99">
        <f t="shared" si="19"/>
        <v>89.830508474576277</v>
      </c>
      <c r="Q38" s="100">
        <f t="shared" si="20"/>
        <v>89.515363827716484</v>
      </c>
      <c r="R38" s="97">
        <f t="shared" si="21"/>
        <v>57.931849596346098</v>
      </c>
      <c r="S38" s="97">
        <f t="shared" si="29"/>
        <v>68.132119493114971</v>
      </c>
      <c r="T38" s="99">
        <f t="shared" si="22"/>
        <v>10.169491525423728</v>
      </c>
      <c r="U38" s="100">
        <f t="shared" si="23"/>
        <v>10.48463617228351</v>
      </c>
      <c r="V38" s="97">
        <f t="shared" si="24"/>
        <v>42.068150403653917</v>
      </c>
      <c r="W38" s="97">
        <f t="shared" si="30"/>
        <v>31.867880506885037</v>
      </c>
      <c r="X38" s="79">
        <f t="shared" si="31"/>
        <v>100</v>
      </c>
      <c r="Y38" s="80">
        <f t="shared" si="32"/>
        <v>100.00000000000001</v>
      </c>
      <c r="Z38" s="77">
        <f t="shared" si="33"/>
        <v>100</v>
      </c>
      <c r="AA38" s="78">
        <f t="shared" si="34"/>
        <v>100</v>
      </c>
      <c r="AC38" s="74" t="s">
        <v>39</v>
      </c>
      <c r="AD38" s="99">
        <v>92.165898617511516</v>
      </c>
      <c r="AE38" s="100">
        <v>91.092990980374054</v>
      </c>
      <c r="AF38" s="97">
        <v>82.898531792090978</v>
      </c>
      <c r="AG38" s="97">
        <v>88.469957366764106</v>
      </c>
      <c r="AH38" s="99">
        <v>7.8341013824884795</v>
      </c>
      <c r="AI38" s="100">
        <v>8.9070090196259208</v>
      </c>
      <c r="AJ38" s="97">
        <v>17.101468207909036</v>
      </c>
      <c r="AK38" s="97">
        <v>11.530042633235881</v>
      </c>
      <c r="AL38" s="79">
        <v>100</v>
      </c>
      <c r="AM38" s="80">
        <v>100</v>
      </c>
      <c r="AN38" s="77">
        <v>100</v>
      </c>
      <c r="AO38" s="78">
        <v>100</v>
      </c>
    </row>
    <row r="39" spans="1:41">
      <c r="A39" s="74" t="s">
        <v>40</v>
      </c>
      <c r="B39" s="99">
        <f t="shared" si="25"/>
        <v>62.222222222222221</v>
      </c>
      <c r="C39" s="100">
        <f t="shared" si="26"/>
        <v>60.199164616725049</v>
      </c>
      <c r="D39" s="97">
        <f t="shared" si="27"/>
        <v>73.358753097023225</v>
      </c>
      <c r="E39" s="97">
        <f t="shared" si="28"/>
        <v>58.631070243031246</v>
      </c>
      <c r="F39" s="99">
        <f t="shared" si="11"/>
        <v>37.777777777777779</v>
      </c>
      <c r="G39" s="100">
        <f t="shared" si="12"/>
        <v>39.800835383274951</v>
      </c>
      <c r="H39" s="97">
        <f t="shared" si="13"/>
        <v>26.641246902976775</v>
      </c>
      <c r="I39" s="97">
        <f t="shared" si="14"/>
        <v>41.368929756968754</v>
      </c>
      <c r="J39" s="79">
        <f t="shared" si="15"/>
        <v>100</v>
      </c>
      <c r="K39" s="80">
        <f t="shared" si="16"/>
        <v>100</v>
      </c>
      <c r="L39" s="77">
        <f t="shared" si="17"/>
        <v>100.00000000000001</v>
      </c>
      <c r="M39" s="78">
        <f t="shared" si="18"/>
        <v>100</v>
      </c>
      <c r="O39" s="74" t="s">
        <v>40</v>
      </c>
      <c r="P39" s="99">
        <f t="shared" si="19"/>
        <v>66.666666666666671</v>
      </c>
      <c r="Q39" s="100">
        <f t="shared" si="20"/>
        <v>65.594095283132731</v>
      </c>
      <c r="R39" s="97">
        <f t="shared" si="21"/>
        <v>47.220486025990859</v>
      </c>
      <c r="S39" s="97">
        <f t="shared" si="29"/>
        <v>49.380404855943738</v>
      </c>
      <c r="T39" s="99">
        <f t="shared" si="22"/>
        <v>33.333333333333336</v>
      </c>
      <c r="U39" s="100">
        <f t="shared" si="23"/>
        <v>34.405904716867283</v>
      </c>
      <c r="V39" s="97">
        <f t="shared" si="24"/>
        <v>52.779513974009141</v>
      </c>
      <c r="W39" s="97">
        <f t="shared" si="30"/>
        <v>50.619595144056262</v>
      </c>
      <c r="X39" s="79">
        <f t="shared" si="31"/>
        <v>100</v>
      </c>
      <c r="Y39" s="80">
        <f t="shared" si="32"/>
        <v>100</v>
      </c>
      <c r="Z39" s="77">
        <f t="shared" si="33"/>
        <v>100</v>
      </c>
      <c r="AA39" s="78">
        <f t="shared" si="34"/>
        <v>100</v>
      </c>
      <c r="AC39" s="74" t="s">
        <v>40</v>
      </c>
      <c r="AD39" s="99">
        <v>76.119402985074629</v>
      </c>
      <c r="AE39" s="100">
        <v>74.840179614977501</v>
      </c>
      <c r="AF39" s="97">
        <v>78.733951879580644</v>
      </c>
      <c r="AG39" s="97">
        <v>72.206317293990523</v>
      </c>
      <c r="AH39" s="99">
        <v>23.880597014925375</v>
      </c>
      <c r="AI39" s="100">
        <v>25.159820385022527</v>
      </c>
      <c r="AJ39" s="97">
        <v>21.266048120419352</v>
      </c>
      <c r="AK39" s="97">
        <v>27.793682706009481</v>
      </c>
      <c r="AL39" s="79">
        <v>100</v>
      </c>
      <c r="AM39" s="80">
        <v>100</v>
      </c>
      <c r="AN39" s="77">
        <v>100</v>
      </c>
      <c r="AO39" s="78">
        <v>100</v>
      </c>
    </row>
    <row r="40" spans="1:41">
      <c r="A40" s="74" t="s">
        <v>41</v>
      </c>
      <c r="B40" s="99">
        <f t="shared" si="25"/>
        <v>19.512195121951219</v>
      </c>
      <c r="C40" s="100">
        <f t="shared" si="26"/>
        <v>13.94725223534987</v>
      </c>
      <c r="D40" s="97">
        <f t="shared" si="27"/>
        <v>9.6693325128616987</v>
      </c>
      <c r="E40" s="97">
        <f t="shared" si="28"/>
        <v>15.369521670945144</v>
      </c>
      <c r="F40" s="99">
        <f t="shared" si="11"/>
        <v>80.487804878048777</v>
      </c>
      <c r="G40" s="100">
        <f t="shared" si="12"/>
        <v>86.052747764650121</v>
      </c>
      <c r="H40" s="97">
        <f t="shared" si="13"/>
        <v>90.330667487138314</v>
      </c>
      <c r="I40" s="97">
        <f t="shared" si="14"/>
        <v>84.630478329054853</v>
      </c>
      <c r="J40" s="79">
        <f t="shared" si="15"/>
        <v>100</v>
      </c>
      <c r="K40" s="80">
        <f t="shared" si="16"/>
        <v>100</v>
      </c>
      <c r="L40" s="77">
        <f t="shared" si="17"/>
        <v>100</v>
      </c>
      <c r="M40" s="78">
        <f t="shared" si="18"/>
        <v>100</v>
      </c>
      <c r="O40" s="74" t="s">
        <v>41</v>
      </c>
      <c r="P40" s="99">
        <f t="shared" si="19"/>
        <v>34.090909090909093</v>
      </c>
      <c r="Q40" s="100">
        <f t="shared" si="20"/>
        <v>26.569027514679611</v>
      </c>
      <c r="R40" s="97">
        <f t="shared" si="21"/>
        <v>14.974195875136301</v>
      </c>
      <c r="S40" s="97">
        <f t="shared" si="29"/>
        <v>25.723071622292448</v>
      </c>
      <c r="T40" s="99">
        <f t="shared" si="22"/>
        <v>65.909090909090907</v>
      </c>
      <c r="U40" s="100">
        <f t="shared" si="23"/>
        <v>73.430972485320396</v>
      </c>
      <c r="V40" s="97">
        <f t="shared" si="24"/>
        <v>85.025804124863711</v>
      </c>
      <c r="W40" s="97">
        <f t="shared" si="30"/>
        <v>74.276928377707549</v>
      </c>
      <c r="X40" s="79">
        <f t="shared" si="31"/>
        <v>100</v>
      </c>
      <c r="Y40" s="80">
        <f t="shared" si="32"/>
        <v>100</v>
      </c>
      <c r="Z40" s="77">
        <f t="shared" si="33"/>
        <v>100</v>
      </c>
      <c r="AA40" s="78">
        <f t="shared" si="34"/>
        <v>100</v>
      </c>
      <c r="AC40" s="74" t="s">
        <v>41</v>
      </c>
      <c r="AD40" s="99">
        <v>56</v>
      </c>
      <c r="AE40" s="100">
        <v>47.308165738393882</v>
      </c>
      <c r="AF40" s="97">
        <v>55.793650793650791</v>
      </c>
      <c r="AG40" s="97">
        <v>68.650895688694604</v>
      </c>
      <c r="AH40" s="99">
        <v>44</v>
      </c>
      <c r="AI40" s="100">
        <v>52.691834261606083</v>
      </c>
      <c r="AJ40" s="97">
        <v>44.206349206349202</v>
      </c>
      <c r="AK40" s="97">
        <v>31.349104311305393</v>
      </c>
      <c r="AL40" s="79">
        <v>100</v>
      </c>
      <c r="AM40" s="80">
        <v>100</v>
      </c>
      <c r="AN40" s="77">
        <v>100</v>
      </c>
      <c r="AO40" s="78">
        <v>100</v>
      </c>
    </row>
    <row r="41" spans="1:41" ht="15.75" thickBot="1">
      <c r="A41" s="74" t="s">
        <v>42</v>
      </c>
      <c r="B41" s="99">
        <f t="shared" si="25"/>
        <v>5.2631578947368425</v>
      </c>
      <c r="C41" s="100">
        <f t="shared" si="26"/>
        <v>0.74707984843563569</v>
      </c>
      <c r="D41" s="97">
        <f t="shared" si="27"/>
        <v>2.275659146919526</v>
      </c>
      <c r="E41" s="97">
        <f t="shared" si="28"/>
        <v>2.8765705914247683</v>
      </c>
      <c r="F41" s="99">
        <f t="shared" si="11"/>
        <v>94.736842105263165</v>
      </c>
      <c r="G41" s="100">
        <f t="shared" si="12"/>
        <v>99.252920151564368</v>
      </c>
      <c r="H41" s="97">
        <f t="shared" si="13"/>
        <v>97.724340853080477</v>
      </c>
      <c r="I41" s="97">
        <f t="shared" si="14"/>
        <v>97.12342940857522</v>
      </c>
      <c r="J41" s="79">
        <f t="shared" si="15"/>
        <v>100</v>
      </c>
      <c r="K41" s="80">
        <f t="shared" si="16"/>
        <v>100</v>
      </c>
      <c r="L41" s="77">
        <f t="shared" si="17"/>
        <v>100</v>
      </c>
      <c r="M41" s="78">
        <f t="shared" si="18"/>
        <v>99.999999999999986</v>
      </c>
      <c r="O41" s="74" t="s">
        <v>42</v>
      </c>
      <c r="P41" s="99">
        <f t="shared" si="19"/>
        <v>13.333333333333334</v>
      </c>
      <c r="Q41" s="100">
        <f t="shared" si="20"/>
        <v>2.6535364059180644</v>
      </c>
      <c r="R41" s="97">
        <f t="shared" si="21"/>
        <v>14.045525242736712</v>
      </c>
      <c r="S41" s="97">
        <f t="shared" si="29"/>
        <v>19.756282570418929</v>
      </c>
      <c r="T41" s="99">
        <f t="shared" si="22"/>
        <v>86.666666666666671</v>
      </c>
      <c r="U41" s="100">
        <f t="shared" si="23"/>
        <v>97.346463594081953</v>
      </c>
      <c r="V41" s="97">
        <f t="shared" si="24"/>
        <v>85.954474757263284</v>
      </c>
      <c r="W41" s="97">
        <f t="shared" si="30"/>
        <v>80.243717429581096</v>
      </c>
      <c r="X41" s="79">
        <f t="shared" si="31"/>
        <v>100</v>
      </c>
      <c r="Y41" s="80">
        <f t="shared" si="32"/>
        <v>100</v>
      </c>
      <c r="Z41" s="77">
        <f t="shared" si="33"/>
        <v>100</v>
      </c>
      <c r="AA41" s="78">
        <f t="shared" si="34"/>
        <v>100</v>
      </c>
      <c r="AC41" s="74" t="s">
        <v>42</v>
      </c>
      <c r="AD41" s="99">
        <v>9.5238095238095237</v>
      </c>
      <c r="AE41" s="100">
        <v>1.7922036477748544</v>
      </c>
      <c r="AF41" s="97">
        <v>9.7993867563564603</v>
      </c>
      <c r="AG41" s="97">
        <v>4.2396759474350842</v>
      </c>
      <c r="AH41" s="99">
        <v>90.476190476190482</v>
      </c>
      <c r="AI41" s="100">
        <v>98.207796352225145</v>
      </c>
      <c r="AJ41" s="97">
        <v>90.200613243643531</v>
      </c>
      <c r="AK41" s="97">
        <v>95.760324052564897</v>
      </c>
      <c r="AL41" s="79">
        <v>100</v>
      </c>
      <c r="AM41" s="80">
        <v>100</v>
      </c>
      <c r="AN41" s="77">
        <v>99.999999999999986</v>
      </c>
      <c r="AO41" s="78">
        <v>100</v>
      </c>
    </row>
    <row r="42" spans="1:41" ht="15.75" thickBot="1">
      <c r="A42" s="81" t="s">
        <v>3</v>
      </c>
      <c r="B42" s="101">
        <f t="shared" si="25"/>
        <v>73.92550143266476</v>
      </c>
      <c r="C42" s="102">
        <f t="shared" si="26"/>
        <v>3.5576250002514587</v>
      </c>
      <c r="D42" s="103">
        <f t="shared" si="27"/>
        <v>44.147301926286154</v>
      </c>
      <c r="E42" s="103">
        <f t="shared" si="28"/>
        <v>49.172391443075369</v>
      </c>
      <c r="F42" s="101">
        <f t="shared" si="11"/>
        <v>26.074498567335244</v>
      </c>
      <c r="G42" s="102">
        <f t="shared" si="12"/>
        <v>96.442374999748552</v>
      </c>
      <c r="H42" s="103">
        <f t="shared" si="13"/>
        <v>55.852698073713853</v>
      </c>
      <c r="I42" s="103">
        <f t="shared" si="14"/>
        <v>50.827608556924616</v>
      </c>
      <c r="J42" s="82">
        <f t="shared" si="15"/>
        <v>100</v>
      </c>
      <c r="K42" s="83">
        <f t="shared" si="16"/>
        <v>100</v>
      </c>
      <c r="L42" s="84">
        <f t="shared" si="17"/>
        <v>99.999999999999986</v>
      </c>
      <c r="M42" s="85">
        <f t="shared" si="18"/>
        <v>100</v>
      </c>
      <c r="O42" s="81" t="s">
        <v>3</v>
      </c>
      <c r="P42" s="101">
        <f t="shared" si="19"/>
        <v>83.3756345177665</v>
      </c>
      <c r="Q42" s="102">
        <f t="shared" si="20"/>
        <v>7.2288293351951705</v>
      </c>
      <c r="R42" s="103">
        <f t="shared" si="21"/>
        <v>47.982363655421857</v>
      </c>
      <c r="S42" s="103">
        <f t="shared" si="29"/>
        <v>57.271544626374535</v>
      </c>
      <c r="T42" s="101">
        <f t="shared" si="22"/>
        <v>16.624365482233504</v>
      </c>
      <c r="U42" s="102">
        <f t="shared" si="23"/>
        <v>92.771170664804842</v>
      </c>
      <c r="V42" s="103">
        <f t="shared" si="24"/>
        <v>52.017636344578136</v>
      </c>
      <c r="W42" s="103">
        <f t="shared" si="30"/>
        <v>42.728455373625479</v>
      </c>
      <c r="X42" s="82">
        <f t="shared" si="31"/>
        <v>100</v>
      </c>
      <c r="Y42" s="83">
        <f t="shared" si="32"/>
        <v>99.999999999999986</v>
      </c>
      <c r="Z42" s="84">
        <f t="shared" si="33"/>
        <v>100</v>
      </c>
      <c r="AA42" s="85">
        <f t="shared" si="34"/>
        <v>100</v>
      </c>
      <c r="AC42" s="81" t="s">
        <v>3</v>
      </c>
      <c r="AD42" s="101">
        <v>90.742101396032325</v>
      </c>
      <c r="AE42" s="102">
        <v>13.425227730462627</v>
      </c>
      <c r="AF42" s="103">
        <v>74.088206812046934</v>
      </c>
      <c r="AG42" s="103">
        <v>77.392936689236393</v>
      </c>
      <c r="AH42" s="101">
        <v>9.2578986039676714</v>
      </c>
      <c r="AI42" s="102">
        <v>86.574772269537377</v>
      </c>
      <c r="AJ42" s="103">
        <v>25.911793187953059</v>
      </c>
      <c r="AK42" s="103">
        <v>22.607063310763628</v>
      </c>
      <c r="AL42" s="82">
        <v>100</v>
      </c>
      <c r="AM42" s="83">
        <v>100</v>
      </c>
      <c r="AN42" s="84">
        <v>100.00000000000001</v>
      </c>
      <c r="AO42" s="85">
        <v>100</v>
      </c>
    </row>
    <row r="43" spans="1:41" ht="15.75" thickBot="1">
      <c r="A43" s="250" t="s">
        <v>47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2"/>
      <c r="O43" s="323" t="s">
        <v>74</v>
      </c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5"/>
      <c r="AC43" s="323" t="s">
        <v>74</v>
      </c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5"/>
    </row>
    <row r="44" spans="1:41">
      <c r="A44" s="74" t="s">
        <v>33</v>
      </c>
      <c r="B44" s="95">
        <f>IF(B7=0,"",B7*100/$J$17)</f>
        <v>2.4355300859598854</v>
      </c>
      <c r="C44" s="96">
        <f>IF(C7=0,"",C7*100/$K$17)</f>
        <v>1.5464501288869614E-3</v>
      </c>
      <c r="D44" s="97">
        <f>IF(D7=0,"",D7*100/$L$17)</f>
        <v>0.95550949463007084</v>
      </c>
      <c r="E44" s="97">
        <f>IF(E7=0,"",E7*100/$M$17)</f>
        <v>0.68423341332065479</v>
      </c>
      <c r="F44" s="95">
        <f t="shared" ref="F44:F54" si="35">IF(F7=0,"",F7*100/$J$17)</f>
        <v>6.1604584527220627</v>
      </c>
      <c r="G44" s="96">
        <f t="shared" ref="G44:G54" si="36">IF(G7=0,"",G7*100/$K$17)</f>
        <v>2.7956246804603773E-3</v>
      </c>
      <c r="H44" s="97">
        <f t="shared" ref="H44:H54" si="37">IF(H7=0,"",H7*100/$L$17)</f>
        <v>1.557704175397908</v>
      </c>
      <c r="I44" s="97">
        <f t="shared" ref="I44:I54" si="38">IF(I7=0,"",I7*100/$M$17)</f>
        <v>1.279635359853966</v>
      </c>
      <c r="J44" s="95">
        <f t="shared" ref="J44:J54" si="39">IF(J7=0,"",J7*100/$J$17)</f>
        <v>8.595988538681949</v>
      </c>
      <c r="K44" s="96">
        <f t="shared" ref="K44:K54" si="40">IF(K7=0,"",K7*100/$K$17)</f>
        <v>4.3420748093473396E-3</v>
      </c>
      <c r="L44" s="97">
        <f t="shared" ref="L44:L54" si="41">IF(L7=0,"",L7*100/$L$17)</f>
        <v>2.5132136700279788</v>
      </c>
      <c r="M44" s="98">
        <f t="shared" ref="M44:M54" si="42">IF(M7=0,"",M7*100/$M$17)</f>
        <v>1.9638687731746207</v>
      </c>
      <c r="O44" s="74" t="s">
        <v>33</v>
      </c>
      <c r="P44" s="95">
        <f t="shared" ref="P44:P54" si="43">P7*100/$X$17</f>
        <v>5.8375634517766501</v>
      </c>
      <c r="Q44" s="96">
        <f t="shared" ref="Q44:Q54" si="44">Q7*100/$Y$17</f>
        <v>4.0156425035607554E-3</v>
      </c>
      <c r="R44" s="97">
        <f t="shared" ref="R44:R54" si="45">R7*100/$Z$17</f>
        <v>0.97894549875454062</v>
      </c>
      <c r="S44" s="97">
        <f>S7*100/$AA$17</f>
        <v>1.0910793631515692</v>
      </c>
      <c r="T44" s="95">
        <f t="shared" ref="T44:T54" si="46">T7*100/$X$17</f>
        <v>0.63451776649746194</v>
      </c>
      <c r="U44" s="96">
        <f t="shared" ref="U44:U54" si="47">U7*100/$Y$17</f>
        <v>8.4063243227771873E-4</v>
      </c>
      <c r="V44" s="97">
        <f t="shared" ref="V44:V54" si="48">V7*100/$Z$17</f>
        <v>0.14113295697878142</v>
      </c>
      <c r="W44" s="97">
        <f>W7*100/$AA$17</f>
        <v>0.17116788875225819</v>
      </c>
      <c r="X44" s="95">
        <f t="shared" ref="X44:X54" si="49">X7*100/$X$17</f>
        <v>6.4720812182741119</v>
      </c>
      <c r="Y44" s="96">
        <f t="shared" ref="Y44:Y54" si="50">Y7*100/$Y$17</f>
        <v>4.8562749358384743E-3</v>
      </c>
      <c r="Z44" s="97">
        <f t="shared" ref="Z44:Z54" si="51">Z7*100/$Z$17</f>
        <v>1.1200784557333221</v>
      </c>
      <c r="AA44" s="98">
        <f>AA7*100/$AA$17</f>
        <v>1.2622472519038275</v>
      </c>
      <c r="AC44" s="74" t="s">
        <v>33</v>
      </c>
      <c r="AD44" s="95">
        <v>2.7185892725936811</v>
      </c>
      <c r="AE44" s="96">
        <v>5.7421999857808891E-3</v>
      </c>
      <c r="AF44" s="97">
        <v>0.56396868875840067</v>
      </c>
      <c r="AG44" s="97">
        <v>0.60730872009977921</v>
      </c>
      <c r="AH44" s="95">
        <v>0</v>
      </c>
      <c r="AI44" s="96">
        <v>0</v>
      </c>
      <c r="AJ44" s="97">
        <v>0</v>
      </c>
      <c r="AK44" s="97">
        <v>0</v>
      </c>
      <c r="AL44" s="95">
        <v>2.7185892725936811</v>
      </c>
      <c r="AM44" s="96">
        <v>5.7421999857808891E-3</v>
      </c>
      <c r="AN44" s="97">
        <v>0.56396868875840067</v>
      </c>
      <c r="AO44" s="98">
        <v>0.60730872009977921</v>
      </c>
    </row>
    <row r="45" spans="1:41">
      <c r="A45" s="74" t="s">
        <v>34</v>
      </c>
      <c r="B45" s="99">
        <f t="shared" ref="B45:B54" si="52">IF(B8=0,"",B8*100/$J$17)</f>
        <v>3.8681948424068766</v>
      </c>
      <c r="C45" s="100">
        <f t="shared" ref="C45:C54" si="53">IF(C8=0,"",C8*100/$K$17)</f>
        <v>7.0651004962342494E-3</v>
      </c>
      <c r="D45" s="97">
        <f t="shared" ref="D45:D54" si="54">IF(D8=0,"",D8*100/$L$17)</f>
        <v>0.81886299207724134</v>
      </c>
      <c r="E45" s="97">
        <f t="shared" ref="E45:E54" si="55">IF(E8=0,"",E8*100/$M$17)</f>
        <v>0.98614719059499911</v>
      </c>
      <c r="F45" s="99">
        <f t="shared" si="35"/>
        <v>0.42979942693409739</v>
      </c>
      <c r="G45" s="100">
        <f t="shared" si="36"/>
        <v>8.2595129614398369E-4</v>
      </c>
      <c r="H45" s="97">
        <f t="shared" si="37"/>
        <v>5.208227371676194E-2</v>
      </c>
      <c r="I45" s="97">
        <f t="shared" si="38"/>
        <v>0.12199194140825004</v>
      </c>
      <c r="J45" s="99">
        <f t="shared" si="39"/>
        <v>4.2979942693409745</v>
      </c>
      <c r="K45" s="100">
        <f t="shared" si="40"/>
        <v>7.8910517923782321E-3</v>
      </c>
      <c r="L45" s="97">
        <f t="shared" si="41"/>
        <v>0.87094526579400344</v>
      </c>
      <c r="M45" s="98">
        <f t="shared" si="42"/>
        <v>1.1081391320032492</v>
      </c>
      <c r="O45" s="74" t="s">
        <v>34</v>
      </c>
      <c r="P45" s="99">
        <f t="shared" si="43"/>
        <v>3.1725888324873095</v>
      </c>
      <c r="Q45" s="100">
        <f t="shared" si="44"/>
        <v>8.455905859764969E-3</v>
      </c>
      <c r="R45" s="97">
        <f t="shared" si="45"/>
        <v>0.1987732428798076</v>
      </c>
      <c r="S45" s="97">
        <f t="shared" ref="S45:S54" si="56">S8*100/$AA$17</f>
        <v>0.34809237729532777</v>
      </c>
      <c r="T45" s="99">
        <f t="shared" si="46"/>
        <v>0.12690355329949238</v>
      </c>
      <c r="U45" s="100">
        <f t="shared" si="47"/>
        <v>2.2767128374188216E-4</v>
      </c>
      <c r="V45" s="97">
        <f t="shared" si="48"/>
        <v>5.839984426708196E-2</v>
      </c>
      <c r="W45" s="97">
        <f t="shared" ref="W45:W54" si="57">W8*100/$AA$17</f>
        <v>0.10626831230738869</v>
      </c>
      <c r="X45" s="99">
        <f t="shared" si="49"/>
        <v>3.2994923857868019</v>
      </c>
      <c r="Y45" s="100">
        <f t="shared" si="50"/>
        <v>8.6835771435068519E-3</v>
      </c>
      <c r="Z45" s="97">
        <f t="shared" si="51"/>
        <v>0.25717308714688958</v>
      </c>
      <c r="AA45" s="98">
        <f t="shared" ref="AA45:AA54" si="58">AA8*100/$AA$17</f>
        <v>0.45436068960271647</v>
      </c>
      <c r="AC45" s="74" t="s">
        <v>34</v>
      </c>
      <c r="AD45" s="99">
        <v>2.4981631153563555</v>
      </c>
      <c r="AE45" s="100">
        <v>1.322740217126136E-2</v>
      </c>
      <c r="AF45" s="97">
        <v>0.50037882554986024</v>
      </c>
      <c r="AG45" s="97">
        <v>0.50396201567548904</v>
      </c>
      <c r="AH45" s="99">
        <v>0.14695077149155034</v>
      </c>
      <c r="AI45" s="100">
        <v>7.6752615395755768E-4</v>
      </c>
      <c r="AJ45" s="97">
        <v>7.2170994448462783E-2</v>
      </c>
      <c r="AK45" s="97">
        <v>4.5493913888649692E-2</v>
      </c>
      <c r="AL45" s="99">
        <v>2.645113886847906</v>
      </c>
      <c r="AM45" s="100">
        <v>1.3994928325218918E-2</v>
      </c>
      <c r="AN45" s="97">
        <v>0.572549819998323</v>
      </c>
      <c r="AO45" s="98">
        <v>0.54945592956413869</v>
      </c>
    </row>
    <row r="46" spans="1:41">
      <c r="A46" s="74" t="s">
        <v>35</v>
      </c>
      <c r="B46" s="99">
        <f t="shared" si="52"/>
        <v>3.4383954154727792</v>
      </c>
      <c r="C46" s="100">
        <f t="shared" si="53"/>
        <v>1.1682091053466168E-2</v>
      </c>
      <c r="D46" s="97">
        <f t="shared" si="54"/>
        <v>1.6192908604358567</v>
      </c>
      <c r="E46" s="97">
        <f t="shared" si="55"/>
        <v>1.9850183875917946</v>
      </c>
      <c r="F46" s="99">
        <f t="shared" si="35"/>
        <v>0.28653295128939826</v>
      </c>
      <c r="G46" s="100">
        <f t="shared" si="36"/>
        <v>1.0710862424104732E-3</v>
      </c>
      <c r="H46" s="97">
        <f t="shared" si="37"/>
        <v>8.544748031656256E-2</v>
      </c>
      <c r="I46" s="97">
        <f t="shared" si="38"/>
        <v>0.13913314485429978</v>
      </c>
      <c r="J46" s="99">
        <f t="shared" si="39"/>
        <v>3.7249283667621778</v>
      </c>
      <c r="K46" s="100">
        <f t="shared" si="40"/>
        <v>1.275317729587664E-2</v>
      </c>
      <c r="L46" s="97">
        <f t="shared" si="41"/>
        <v>1.7047383407524193</v>
      </c>
      <c r="M46" s="98">
        <f t="shared" si="42"/>
        <v>2.1241515324460942</v>
      </c>
      <c r="O46" s="74" t="s">
        <v>35</v>
      </c>
      <c r="P46" s="99">
        <f t="shared" si="43"/>
        <v>6.5989847715736039</v>
      </c>
      <c r="Q46" s="100">
        <f t="shared" si="44"/>
        <v>3.4036048008957688E-2</v>
      </c>
      <c r="R46" s="97">
        <f t="shared" si="45"/>
        <v>1.7116159677662244</v>
      </c>
      <c r="S46" s="97">
        <f t="shared" si="56"/>
        <v>2.3850360252443097</v>
      </c>
      <c r="T46" s="99">
        <f t="shared" si="46"/>
        <v>0.12690355329949238</v>
      </c>
      <c r="U46" s="100">
        <f t="shared" si="47"/>
        <v>7.0052702689809892E-4</v>
      </c>
      <c r="V46" s="97">
        <f t="shared" si="48"/>
        <v>9.7333073778469933E-3</v>
      </c>
      <c r="W46" s="97">
        <f t="shared" si="57"/>
        <v>1.5181187472484097E-2</v>
      </c>
      <c r="X46" s="99">
        <f t="shared" si="49"/>
        <v>6.7258883248730967</v>
      </c>
      <c r="Y46" s="100">
        <f t="shared" si="50"/>
        <v>3.4736575035855782E-2</v>
      </c>
      <c r="Z46" s="97">
        <f t="shared" si="51"/>
        <v>1.7213492751440715</v>
      </c>
      <c r="AA46" s="98">
        <f t="shared" si="58"/>
        <v>2.4002172127167936</v>
      </c>
      <c r="AC46" s="74" t="s">
        <v>35</v>
      </c>
      <c r="AD46" s="99">
        <v>5.6576047024246874</v>
      </c>
      <c r="AE46" s="100">
        <v>6.0463059958748323E-2</v>
      </c>
      <c r="AF46" s="97">
        <v>1.7960300468057762</v>
      </c>
      <c r="AG46" s="97">
        <v>1.847902123605099</v>
      </c>
      <c r="AH46" s="99">
        <v>0.36737692872887584</v>
      </c>
      <c r="AI46" s="100">
        <v>4.6714181744467176E-3</v>
      </c>
      <c r="AJ46" s="97">
        <v>0.26703267945931231</v>
      </c>
      <c r="AK46" s="97">
        <v>0.35636899212775591</v>
      </c>
      <c r="AL46" s="99">
        <v>6.0249816311535636</v>
      </c>
      <c r="AM46" s="100">
        <v>6.5134478133195048E-2</v>
      </c>
      <c r="AN46" s="97">
        <v>2.0630627262650885</v>
      </c>
      <c r="AO46" s="98">
        <v>2.2042711157328547</v>
      </c>
    </row>
    <row r="47" spans="1:41">
      <c r="A47" s="74" t="s">
        <v>36</v>
      </c>
      <c r="B47" s="99">
        <f t="shared" si="52"/>
        <v>14.326647564469914</v>
      </c>
      <c r="C47" s="100">
        <f t="shared" si="53"/>
        <v>0.11158631739990559</v>
      </c>
      <c r="D47" s="97">
        <f t="shared" si="54"/>
        <v>5.1797770471096616</v>
      </c>
      <c r="E47" s="97">
        <f t="shared" si="55"/>
        <v>7.0341208697434077</v>
      </c>
      <c r="F47" s="99">
        <f t="shared" si="35"/>
        <v>1.002865329512894</v>
      </c>
      <c r="G47" s="100">
        <f t="shared" si="36"/>
        <v>7.5736375967975118E-3</v>
      </c>
      <c r="H47" s="97">
        <f t="shared" si="37"/>
        <v>0.59982774873015532</v>
      </c>
      <c r="I47" s="97">
        <f t="shared" si="38"/>
        <v>0.39068587075087374</v>
      </c>
      <c r="J47" s="99">
        <f t="shared" si="39"/>
        <v>15.329512893982807</v>
      </c>
      <c r="K47" s="100">
        <f t="shared" si="40"/>
        <v>0.11915995499670307</v>
      </c>
      <c r="L47" s="97">
        <f t="shared" si="41"/>
        <v>5.7796047958398171</v>
      </c>
      <c r="M47" s="98">
        <f t="shared" si="42"/>
        <v>7.4248067404942812</v>
      </c>
      <c r="O47" s="74" t="s">
        <v>36</v>
      </c>
      <c r="P47" s="99">
        <f t="shared" si="43"/>
        <v>14.213197969543147</v>
      </c>
      <c r="Q47" s="100">
        <f t="shared" si="44"/>
        <v>0.16761087093472554</v>
      </c>
      <c r="R47" s="97">
        <f t="shared" si="45"/>
        <v>4.5892582533339699</v>
      </c>
      <c r="S47" s="97">
        <f t="shared" si="56"/>
        <v>4.6151211546153821</v>
      </c>
      <c r="T47" s="99">
        <f t="shared" si="46"/>
        <v>0.50761421319796951</v>
      </c>
      <c r="U47" s="100">
        <f t="shared" si="47"/>
        <v>6.8520299818470298E-3</v>
      </c>
      <c r="V47" s="97">
        <f t="shared" si="48"/>
        <v>0.34066575822464479</v>
      </c>
      <c r="W47" s="97">
        <f t="shared" si="57"/>
        <v>0.74387818615172074</v>
      </c>
      <c r="X47" s="99">
        <f t="shared" si="49"/>
        <v>14.720812182741117</v>
      </c>
      <c r="Y47" s="100">
        <f t="shared" si="50"/>
        <v>0.17446290091657252</v>
      </c>
      <c r="Z47" s="97">
        <f t="shared" si="51"/>
        <v>4.9299240115586143</v>
      </c>
      <c r="AA47" s="98">
        <f t="shared" si="58"/>
        <v>5.3589993407671024</v>
      </c>
      <c r="AC47" s="74" t="s">
        <v>36</v>
      </c>
      <c r="AD47" s="99">
        <v>18.809698750918443</v>
      </c>
      <c r="AE47" s="100">
        <v>0.48323501870876717</v>
      </c>
      <c r="AF47" s="97">
        <v>7.5899463495261443</v>
      </c>
      <c r="AG47" s="97">
        <v>9.9712370037062303</v>
      </c>
      <c r="AH47" s="99">
        <v>0.29390154298310067</v>
      </c>
      <c r="AI47" s="100">
        <v>7.3384335151769368E-3</v>
      </c>
      <c r="AJ47" s="97">
        <v>0.1010393922278479</v>
      </c>
      <c r="AK47" s="97">
        <v>8.0372581203281127E-2</v>
      </c>
      <c r="AL47" s="99">
        <v>19.103600293901543</v>
      </c>
      <c r="AM47" s="100">
        <v>0.49057345222394411</v>
      </c>
      <c r="AN47" s="97">
        <v>7.6909857417539937</v>
      </c>
      <c r="AO47" s="98">
        <v>10.05160958490951</v>
      </c>
    </row>
    <row r="48" spans="1:41">
      <c r="A48" s="74" t="s">
        <v>37</v>
      </c>
      <c r="B48" s="99">
        <f t="shared" si="52"/>
        <v>15.759312320916905</v>
      </c>
      <c r="C48" s="100">
        <f t="shared" si="53"/>
        <v>0.26541663682516214</v>
      </c>
      <c r="D48" s="97">
        <f t="shared" si="54"/>
        <v>5.9447926306015813</v>
      </c>
      <c r="E48" s="97">
        <f t="shared" si="55"/>
        <v>8.989777024433236</v>
      </c>
      <c r="F48" s="99">
        <f t="shared" si="35"/>
        <v>1.5759312320916905</v>
      </c>
      <c r="G48" s="100">
        <f t="shared" si="36"/>
        <v>2.5727585110086441E-2</v>
      </c>
      <c r="H48" s="97">
        <f t="shared" si="37"/>
        <v>2.646274725158253</v>
      </c>
      <c r="I48" s="97">
        <f t="shared" si="38"/>
        <v>2.5746460084539424</v>
      </c>
      <c r="J48" s="99">
        <f t="shared" si="39"/>
        <v>17.335243553008596</v>
      </c>
      <c r="K48" s="100">
        <f t="shared" si="40"/>
        <v>0.29114422193524864</v>
      </c>
      <c r="L48" s="97">
        <f t="shared" si="41"/>
        <v>8.5910673557598347</v>
      </c>
      <c r="M48" s="98">
        <f t="shared" si="42"/>
        <v>11.564423032887181</v>
      </c>
      <c r="O48" s="74" t="s">
        <v>37</v>
      </c>
      <c r="P48" s="99">
        <f t="shared" si="43"/>
        <v>18.147208121827411</v>
      </c>
      <c r="Q48" s="100">
        <f t="shared" si="44"/>
        <v>0.45942524506664334</v>
      </c>
      <c r="R48" s="97">
        <f t="shared" si="45"/>
        <v>8.0814057651372178</v>
      </c>
      <c r="S48" s="97">
        <f t="shared" si="56"/>
        <v>10.238257695532393</v>
      </c>
      <c r="T48" s="99">
        <f t="shared" si="46"/>
        <v>1.9035532994923858</v>
      </c>
      <c r="U48" s="100">
        <f t="shared" si="47"/>
        <v>5.1405548892566121E-2</v>
      </c>
      <c r="V48" s="97">
        <f t="shared" si="48"/>
        <v>1.1485302705859453</v>
      </c>
      <c r="W48" s="97">
        <f t="shared" si="57"/>
        <v>0.79093986731642152</v>
      </c>
      <c r="X48" s="99">
        <f t="shared" si="49"/>
        <v>20.050761421319798</v>
      </c>
      <c r="Y48" s="100">
        <f t="shared" si="50"/>
        <v>0.51083079395920961</v>
      </c>
      <c r="Z48" s="97">
        <f t="shared" si="51"/>
        <v>9.2299360357231599</v>
      </c>
      <c r="AA48" s="98">
        <f t="shared" si="58"/>
        <v>11.029197562848815</v>
      </c>
      <c r="AC48" s="74" t="s">
        <v>37</v>
      </c>
      <c r="AD48" s="99">
        <v>19.911829537105071</v>
      </c>
      <c r="AE48" s="100">
        <v>1.0857371964883047</v>
      </c>
      <c r="AF48" s="97">
        <v>12.985615887780456</v>
      </c>
      <c r="AG48" s="97">
        <v>13.90183033616522</v>
      </c>
      <c r="AH48" s="99">
        <v>0.58780308596620134</v>
      </c>
      <c r="AI48" s="100">
        <v>3.5919119651035343E-2</v>
      </c>
      <c r="AJ48" s="97">
        <v>1.0248281211681716</v>
      </c>
      <c r="AK48" s="97">
        <v>0.40337936981269396</v>
      </c>
      <c r="AL48" s="99">
        <v>20.499632623071271</v>
      </c>
      <c r="AM48" s="100">
        <v>1.1216563161393402</v>
      </c>
      <c r="AN48" s="97">
        <v>14.010444008948628</v>
      </c>
      <c r="AO48" s="98">
        <v>14.305209705977914</v>
      </c>
    </row>
    <row r="49" spans="1:41">
      <c r="A49" s="74" t="s">
        <v>38</v>
      </c>
      <c r="B49" s="99">
        <f t="shared" si="52"/>
        <v>16.4756446991404</v>
      </c>
      <c r="C49" s="100">
        <f t="shared" si="53"/>
        <v>0.54726194933798356</v>
      </c>
      <c r="D49" s="97">
        <f t="shared" si="54"/>
        <v>8.5716531092258386</v>
      </c>
      <c r="E49" s="97">
        <f t="shared" si="55"/>
        <v>12.587152422215297</v>
      </c>
      <c r="F49" s="99">
        <f t="shared" si="35"/>
        <v>0.71633237822349571</v>
      </c>
      <c r="G49" s="100">
        <f t="shared" si="36"/>
        <v>2.3315960702842801E-2</v>
      </c>
      <c r="H49" s="97">
        <f t="shared" si="37"/>
        <v>0.77987779654005518</v>
      </c>
      <c r="I49" s="97">
        <f t="shared" si="38"/>
        <v>2.8794995659045881</v>
      </c>
      <c r="J49" s="99">
        <f t="shared" si="39"/>
        <v>17.191977077363898</v>
      </c>
      <c r="K49" s="100">
        <f t="shared" si="40"/>
        <v>0.57057791004082636</v>
      </c>
      <c r="L49" s="97">
        <f t="shared" si="41"/>
        <v>9.3515309057658946</v>
      </c>
      <c r="M49" s="98">
        <f t="shared" si="42"/>
        <v>15.466651988119885</v>
      </c>
      <c r="O49" s="74" t="s">
        <v>38</v>
      </c>
      <c r="P49" s="99">
        <f t="shared" si="43"/>
        <v>16.243654822335024</v>
      </c>
      <c r="Q49" s="100">
        <f t="shared" si="44"/>
        <v>0.80885419486818655</v>
      </c>
      <c r="R49" s="97">
        <f t="shared" si="45"/>
        <v>12.747791111860119</v>
      </c>
      <c r="S49" s="97">
        <f t="shared" si="56"/>
        <v>15.088334111201176</v>
      </c>
      <c r="T49" s="99">
        <f t="shared" si="46"/>
        <v>1.649746192893401</v>
      </c>
      <c r="U49" s="100">
        <f t="shared" si="47"/>
        <v>8.6668328109049175E-2</v>
      </c>
      <c r="V49" s="97">
        <f t="shared" si="48"/>
        <v>0.99279735254039347</v>
      </c>
      <c r="W49" s="97">
        <f t="shared" si="57"/>
        <v>1.3177270726116197</v>
      </c>
      <c r="X49" s="99">
        <f t="shared" si="49"/>
        <v>17.893401015228427</v>
      </c>
      <c r="Y49" s="100">
        <f t="shared" si="50"/>
        <v>0.89552252297723578</v>
      </c>
      <c r="Z49" s="97">
        <f t="shared" si="51"/>
        <v>13.740588464400512</v>
      </c>
      <c r="AA49" s="98">
        <f t="shared" si="58"/>
        <v>16.406061183812795</v>
      </c>
      <c r="AC49" s="74" t="s">
        <v>38</v>
      </c>
      <c r="AD49" s="99">
        <v>20.352681851579721</v>
      </c>
      <c r="AE49" s="100">
        <v>2.1373652546061916</v>
      </c>
      <c r="AF49" s="97">
        <v>19.189700159829879</v>
      </c>
      <c r="AG49" s="97">
        <v>19.800488715337021</v>
      </c>
      <c r="AH49" s="99">
        <v>1.0286554004408524</v>
      </c>
      <c r="AI49" s="100">
        <v>0.11025872116708284</v>
      </c>
      <c r="AJ49" s="97">
        <v>1.60941317620072</v>
      </c>
      <c r="AK49" s="97">
        <v>2.2610475202658895</v>
      </c>
      <c r="AL49" s="99">
        <v>21.381337252020572</v>
      </c>
      <c r="AM49" s="100">
        <v>2.247623975773275</v>
      </c>
      <c r="AN49" s="97">
        <v>20.799113336030597</v>
      </c>
      <c r="AO49" s="98">
        <v>22.061536235602912</v>
      </c>
    </row>
    <row r="50" spans="1:41">
      <c r="A50" s="74" t="s">
        <v>39</v>
      </c>
      <c r="B50" s="99">
        <f t="shared" si="52"/>
        <v>12.034383954154729</v>
      </c>
      <c r="C50" s="100">
        <f t="shared" si="53"/>
        <v>0.86082606254617322</v>
      </c>
      <c r="D50" s="97">
        <f t="shared" si="54"/>
        <v>9.5435002271817897</v>
      </c>
      <c r="E50" s="97">
        <f t="shared" si="55"/>
        <v>10.039291200106854</v>
      </c>
      <c r="F50" s="99">
        <f t="shared" si="35"/>
        <v>1.002865329512894</v>
      </c>
      <c r="G50" s="100">
        <f t="shared" si="36"/>
        <v>6.6652412406016603E-2</v>
      </c>
      <c r="H50" s="97">
        <f t="shared" si="37"/>
        <v>1.6039120542363217</v>
      </c>
      <c r="I50" s="97">
        <f t="shared" si="38"/>
        <v>3.0398384310149908</v>
      </c>
      <c r="J50" s="99">
        <f t="shared" si="39"/>
        <v>13.037249283667622</v>
      </c>
      <c r="K50" s="100">
        <f t="shared" si="40"/>
        <v>0.92747847495218982</v>
      </c>
      <c r="L50" s="97">
        <f t="shared" si="41"/>
        <v>11.147412281418111</v>
      </c>
      <c r="M50" s="98">
        <f t="shared" si="42"/>
        <v>13.079129631121846</v>
      </c>
      <c r="O50" s="74" t="s">
        <v>39</v>
      </c>
      <c r="P50" s="99">
        <f t="shared" si="43"/>
        <v>13.451776649746193</v>
      </c>
      <c r="Q50" s="100">
        <f t="shared" si="44"/>
        <v>1.464182991443945</v>
      </c>
      <c r="R50" s="97">
        <f t="shared" si="45"/>
        <v>9.3825838686652432</v>
      </c>
      <c r="S50" s="97">
        <f t="shared" si="56"/>
        <v>11.304671251385283</v>
      </c>
      <c r="T50" s="99">
        <f t="shared" si="46"/>
        <v>1.5228426395939085</v>
      </c>
      <c r="U50" s="100">
        <f t="shared" si="47"/>
        <v>0.17149487304191938</v>
      </c>
      <c r="V50" s="97">
        <f t="shared" si="48"/>
        <v>6.813315164492896</v>
      </c>
      <c r="W50" s="97">
        <f t="shared" si="57"/>
        <v>5.2876075966662111</v>
      </c>
      <c r="X50" s="99">
        <f t="shared" si="49"/>
        <v>14.974619289340101</v>
      </c>
      <c r="Y50" s="100">
        <f t="shared" si="50"/>
        <v>1.6356778644858645</v>
      </c>
      <c r="Z50" s="97">
        <f t="shared" si="51"/>
        <v>16.195899033158138</v>
      </c>
      <c r="AA50" s="98">
        <f t="shared" si="58"/>
        <v>16.592278848051496</v>
      </c>
      <c r="AC50" s="74" t="s">
        <v>39</v>
      </c>
      <c r="AD50" s="99">
        <v>14.695077149155033</v>
      </c>
      <c r="AE50" s="100">
        <v>3.4223065756166036</v>
      </c>
      <c r="AF50" s="97">
        <v>16.890492496309538</v>
      </c>
      <c r="AG50" s="97">
        <v>17.800773552731879</v>
      </c>
      <c r="AH50" s="99">
        <v>1.2490815576781777</v>
      </c>
      <c r="AI50" s="100">
        <v>0.33463074610767396</v>
      </c>
      <c r="AJ50" s="97">
        <v>3.4844069514524496</v>
      </c>
      <c r="AK50" s="97">
        <v>2.3199251370350615</v>
      </c>
      <c r="AL50" s="99">
        <v>15.94415870683321</v>
      </c>
      <c r="AM50" s="100">
        <v>3.7569373217242785</v>
      </c>
      <c r="AN50" s="97">
        <v>20.374899447761983</v>
      </c>
      <c r="AO50" s="98">
        <v>20.12069868976694</v>
      </c>
    </row>
    <row r="51" spans="1:41">
      <c r="A51" s="74" t="s">
        <v>40</v>
      </c>
      <c r="B51" s="99">
        <f t="shared" si="52"/>
        <v>4.0114613180515759</v>
      </c>
      <c r="C51" s="100">
        <f t="shared" si="53"/>
        <v>0.6311212982852904</v>
      </c>
      <c r="D51" s="97">
        <f t="shared" si="54"/>
        <v>9.8792238880155789</v>
      </c>
      <c r="E51" s="97">
        <f t="shared" si="55"/>
        <v>4.9076562555205907</v>
      </c>
      <c r="F51" s="99">
        <f t="shared" si="35"/>
        <v>2.4355300859598854</v>
      </c>
      <c r="G51" s="100">
        <f t="shared" si="36"/>
        <v>0.417267499638239</v>
      </c>
      <c r="H51" s="97">
        <f t="shared" si="37"/>
        <v>3.587776941387097</v>
      </c>
      <c r="I51" s="97">
        <f t="shared" si="38"/>
        <v>3.4627457091338125</v>
      </c>
      <c r="J51" s="99">
        <f t="shared" si="39"/>
        <v>6.4469914040114613</v>
      </c>
      <c r="K51" s="100">
        <f t="shared" si="40"/>
        <v>1.0483887979235293</v>
      </c>
      <c r="L51" s="97">
        <f t="shared" si="41"/>
        <v>13.467000829402679</v>
      </c>
      <c r="M51" s="98">
        <f t="shared" si="42"/>
        <v>8.3704019646544037</v>
      </c>
      <c r="O51" s="74" t="s">
        <v>40</v>
      </c>
      <c r="P51" s="99">
        <f t="shared" si="43"/>
        <v>3.0456852791878171</v>
      </c>
      <c r="Q51" s="100">
        <f t="shared" si="44"/>
        <v>0.7505724463634138</v>
      </c>
      <c r="R51" s="97">
        <f t="shared" si="45"/>
        <v>3.8485404628900293</v>
      </c>
      <c r="S51" s="97">
        <f t="shared" si="56"/>
        <v>3.8125875100279902</v>
      </c>
      <c r="T51" s="99">
        <f t="shared" si="46"/>
        <v>1.5228426395939085</v>
      </c>
      <c r="U51" s="100">
        <f t="shared" si="47"/>
        <v>0.39369586486736968</v>
      </c>
      <c r="V51" s="97">
        <f t="shared" si="48"/>
        <v>4.3016095816726958</v>
      </c>
      <c r="W51" s="97">
        <f t="shared" si="57"/>
        <v>3.9082635464798687</v>
      </c>
      <c r="X51" s="99">
        <f t="shared" si="49"/>
        <v>4.5685279187817258</v>
      </c>
      <c r="Y51" s="100">
        <f t="shared" si="50"/>
        <v>1.1442683112307834</v>
      </c>
      <c r="Z51" s="97">
        <f t="shared" si="51"/>
        <v>8.1501500445627251</v>
      </c>
      <c r="AA51" s="98">
        <f t="shared" si="58"/>
        <v>7.7208510565078594</v>
      </c>
      <c r="AC51" s="74" t="s">
        <v>40</v>
      </c>
      <c r="AD51" s="99">
        <v>3.7472446730345332</v>
      </c>
      <c r="AE51" s="100">
        <v>1.8717942479055534</v>
      </c>
      <c r="AF51" s="97">
        <v>8.0694677576804015</v>
      </c>
      <c r="AG51" s="97">
        <v>6.3586464326216605</v>
      </c>
      <c r="AH51" s="99">
        <v>1.1756061719324027</v>
      </c>
      <c r="AI51" s="100">
        <v>0.62926101082736174</v>
      </c>
      <c r="AJ51" s="97">
        <v>2.1795640323435759</v>
      </c>
      <c r="AK51" s="97">
        <v>2.4475725672093533</v>
      </c>
      <c r="AL51" s="99">
        <v>4.9228508449669359</v>
      </c>
      <c r="AM51" s="100">
        <v>2.5010552587329147</v>
      </c>
      <c r="AN51" s="97">
        <v>10.249031790023977</v>
      </c>
      <c r="AO51" s="98">
        <v>8.8062189998310139</v>
      </c>
    </row>
    <row r="52" spans="1:41">
      <c r="A52" s="74" t="s">
        <v>41</v>
      </c>
      <c r="B52" s="99">
        <f t="shared" si="52"/>
        <v>1.1461318051575931</v>
      </c>
      <c r="C52" s="100">
        <f t="shared" si="53"/>
        <v>0.41874513345645747</v>
      </c>
      <c r="D52" s="97">
        <f t="shared" si="54"/>
        <v>0.75173438040404428</v>
      </c>
      <c r="E52" s="97">
        <f t="shared" si="55"/>
        <v>1.0334809999777388</v>
      </c>
      <c r="F52" s="99">
        <f t="shared" si="35"/>
        <v>4.7277936962750715</v>
      </c>
      <c r="G52" s="100">
        <f t="shared" si="36"/>
        <v>2.583603475362211</v>
      </c>
      <c r="H52" s="97">
        <f t="shared" si="37"/>
        <v>7.022684168178519</v>
      </c>
      <c r="I52" s="97">
        <f t="shared" si="38"/>
        <v>5.6907425777244365</v>
      </c>
      <c r="J52" s="99">
        <f t="shared" si="39"/>
        <v>5.873925501432665</v>
      </c>
      <c r="K52" s="100">
        <f t="shared" si="40"/>
        <v>3.0023486088186688</v>
      </c>
      <c r="L52" s="97">
        <f t="shared" si="41"/>
        <v>7.7744185485825623</v>
      </c>
      <c r="M52" s="98">
        <f t="shared" si="42"/>
        <v>6.7242235777021753</v>
      </c>
      <c r="O52" s="74" t="s">
        <v>41</v>
      </c>
      <c r="P52" s="99">
        <f t="shared" si="43"/>
        <v>1.9035532994923858</v>
      </c>
      <c r="Q52" s="100">
        <f t="shared" si="44"/>
        <v>1.1055499547065388</v>
      </c>
      <c r="R52" s="97">
        <f t="shared" si="45"/>
        <v>2.7642592953085461</v>
      </c>
      <c r="S52" s="97">
        <f t="shared" si="56"/>
        <v>3.1371923911888389</v>
      </c>
      <c r="T52" s="99">
        <f t="shared" si="46"/>
        <v>3.6802030456852792</v>
      </c>
      <c r="U52" s="100">
        <f t="shared" si="47"/>
        <v>3.0554979199125576</v>
      </c>
      <c r="V52" s="97">
        <f t="shared" si="48"/>
        <v>15.695892544286549</v>
      </c>
      <c r="W52" s="97">
        <f t="shared" si="57"/>
        <v>9.0588331739308661</v>
      </c>
      <c r="X52" s="99">
        <f t="shared" si="49"/>
        <v>5.5837563451776653</v>
      </c>
      <c r="Y52" s="100">
        <f t="shared" si="50"/>
        <v>4.1610478746190962</v>
      </c>
      <c r="Z52" s="97">
        <f t="shared" si="51"/>
        <v>18.460151839595092</v>
      </c>
      <c r="AA52" s="98">
        <f t="shared" si="58"/>
        <v>12.196025565119704</v>
      </c>
      <c r="AC52" s="74" t="s">
        <v>41</v>
      </c>
      <c r="AD52" s="99">
        <v>2.0573108008817047</v>
      </c>
      <c r="AE52" s="100">
        <v>2.8437376302841479</v>
      </c>
      <c r="AF52" s="97">
        <v>5.0736209097269338</v>
      </c>
      <c r="AG52" s="97">
        <v>6.0730583881856619</v>
      </c>
      <c r="AH52" s="99">
        <v>1.6164584864070537</v>
      </c>
      <c r="AI52" s="100">
        <v>3.1673549282596198</v>
      </c>
      <c r="AJ52" s="97">
        <v>4.0199243907793774</v>
      </c>
      <c r="AK52" s="97">
        <v>2.773233167462271</v>
      </c>
      <c r="AL52" s="99">
        <v>3.6737692872887582</v>
      </c>
      <c r="AM52" s="100">
        <v>6.01109255854377</v>
      </c>
      <c r="AN52" s="97">
        <v>9.093545300506312</v>
      </c>
      <c r="AO52" s="98">
        <v>8.846291555647932</v>
      </c>
    </row>
    <row r="53" spans="1:41" ht="15.75" thickBot="1">
      <c r="A53" s="74" t="s">
        <v>42</v>
      </c>
      <c r="B53" s="99">
        <f t="shared" si="52"/>
        <v>0.42979942693409739</v>
      </c>
      <c r="C53" s="100">
        <f t="shared" si="53"/>
        <v>0.70237396072189806</v>
      </c>
      <c r="D53" s="97">
        <f t="shared" si="54"/>
        <v>0.88295729660447986</v>
      </c>
      <c r="E53" s="97">
        <f t="shared" si="55"/>
        <v>0.92551367957080211</v>
      </c>
      <c r="F53" s="99">
        <f t="shared" si="35"/>
        <v>7.7363896848137532</v>
      </c>
      <c r="G53" s="100">
        <f t="shared" si="36"/>
        <v>93.313541766713342</v>
      </c>
      <c r="H53" s="97">
        <f t="shared" si="37"/>
        <v>37.917110710052228</v>
      </c>
      <c r="I53" s="97">
        <f t="shared" si="38"/>
        <v>31.248689947825461</v>
      </c>
      <c r="J53" s="99">
        <f t="shared" si="39"/>
        <v>8.1661891117478511</v>
      </c>
      <c r="K53" s="100">
        <f t="shared" si="40"/>
        <v>94.015915727435228</v>
      </c>
      <c r="L53" s="97">
        <f t="shared" si="41"/>
        <v>38.800068006656709</v>
      </c>
      <c r="M53" s="98">
        <f t="shared" si="42"/>
        <v>32.17420362739626</v>
      </c>
      <c r="O53" s="74" t="s">
        <v>42</v>
      </c>
      <c r="P53" s="99">
        <f t="shared" si="43"/>
        <v>0.76142131979695427</v>
      </c>
      <c r="Q53" s="100">
        <f t="shared" si="44"/>
        <v>2.4261260354394332</v>
      </c>
      <c r="R53" s="97">
        <f t="shared" si="45"/>
        <v>3.6791901888261642</v>
      </c>
      <c r="S53" s="97">
        <f t="shared" si="56"/>
        <v>5.2511727467322498</v>
      </c>
      <c r="T53" s="99">
        <f t="shared" si="46"/>
        <v>4.9492385786802027</v>
      </c>
      <c r="U53" s="100">
        <f t="shared" si="47"/>
        <v>89.003787269256605</v>
      </c>
      <c r="V53" s="97">
        <f t="shared" si="48"/>
        <v>22.51555956415131</v>
      </c>
      <c r="W53" s="97">
        <f t="shared" si="57"/>
        <v>21.328588541936643</v>
      </c>
      <c r="X53" s="99">
        <f t="shared" si="49"/>
        <v>5.7106598984771573</v>
      </c>
      <c r="Y53" s="100">
        <f t="shared" si="50"/>
        <v>91.429913304696029</v>
      </c>
      <c r="Z53" s="97">
        <f t="shared" si="51"/>
        <v>26.194749752977479</v>
      </c>
      <c r="AA53" s="98">
        <f t="shared" si="58"/>
        <v>26.579761288668887</v>
      </c>
      <c r="AC53" s="74" t="s">
        <v>42</v>
      </c>
      <c r="AD53" s="99">
        <v>0.29390154298310067</v>
      </c>
      <c r="AE53" s="100">
        <v>1.5016191447372689</v>
      </c>
      <c r="AF53" s="97">
        <v>1.428985690079563</v>
      </c>
      <c r="AG53" s="97">
        <v>0.52772940110833644</v>
      </c>
      <c r="AH53" s="99">
        <v>2.7920646583394562</v>
      </c>
      <c r="AI53" s="100">
        <v>82.28457036568102</v>
      </c>
      <c r="AJ53" s="97">
        <v>13.153413449873135</v>
      </c>
      <c r="AK53" s="97">
        <v>11.919670061758671</v>
      </c>
      <c r="AL53" s="99">
        <v>3.0859662013225568</v>
      </c>
      <c r="AM53" s="100">
        <v>83.786189510418282</v>
      </c>
      <c r="AN53" s="97">
        <v>14.582399139952697</v>
      </c>
      <c r="AO53" s="98">
        <v>12.447399462867009</v>
      </c>
    </row>
    <row r="54" spans="1:41" ht="15.75" thickBot="1">
      <c r="A54" s="81" t="s">
        <v>3</v>
      </c>
      <c r="B54" s="101">
        <f t="shared" si="52"/>
        <v>73.92550143266476</v>
      </c>
      <c r="C54" s="102">
        <f t="shared" si="53"/>
        <v>3.5576250002514587</v>
      </c>
      <c r="D54" s="103">
        <f t="shared" si="54"/>
        <v>44.147301926286154</v>
      </c>
      <c r="E54" s="103">
        <f t="shared" si="55"/>
        <v>49.172391443075369</v>
      </c>
      <c r="F54" s="101">
        <f t="shared" si="35"/>
        <v>26.074498567335244</v>
      </c>
      <c r="G54" s="102">
        <f t="shared" si="36"/>
        <v>96.442374999748552</v>
      </c>
      <c r="H54" s="103">
        <f t="shared" si="37"/>
        <v>55.852698073713853</v>
      </c>
      <c r="I54" s="103">
        <f t="shared" si="38"/>
        <v>50.827608556924616</v>
      </c>
      <c r="J54" s="101">
        <f t="shared" si="39"/>
        <v>100</v>
      </c>
      <c r="K54" s="102">
        <f t="shared" si="40"/>
        <v>100</v>
      </c>
      <c r="L54" s="103">
        <f t="shared" si="41"/>
        <v>99.999999999999986</v>
      </c>
      <c r="M54" s="104">
        <f t="shared" si="42"/>
        <v>100</v>
      </c>
      <c r="O54" s="81" t="s">
        <v>3</v>
      </c>
      <c r="P54" s="101">
        <f t="shared" si="43"/>
        <v>83.3756345177665</v>
      </c>
      <c r="Q54" s="102">
        <f t="shared" si="44"/>
        <v>7.2288293351951705</v>
      </c>
      <c r="R54" s="103">
        <f t="shared" si="45"/>
        <v>47.982363655421857</v>
      </c>
      <c r="S54" s="103">
        <f t="shared" si="56"/>
        <v>57.271544626374535</v>
      </c>
      <c r="T54" s="101">
        <f t="shared" si="46"/>
        <v>16.624365482233504</v>
      </c>
      <c r="U54" s="102">
        <f t="shared" si="47"/>
        <v>92.771170664804842</v>
      </c>
      <c r="V54" s="103">
        <f t="shared" si="48"/>
        <v>52.017636344578136</v>
      </c>
      <c r="W54" s="103">
        <f t="shared" si="57"/>
        <v>42.728455373625479</v>
      </c>
      <c r="X54" s="101">
        <f t="shared" si="49"/>
        <v>100</v>
      </c>
      <c r="Y54" s="102">
        <f t="shared" si="50"/>
        <v>99.999999999999986</v>
      </c>
      <c r="Z54" s="103">
        <f t="shared" si="51"/>
        <v>100</v>
      </c>
      <c r="AA54" s="104">
        <f t="shared" si="58"/>
        <v>100</v>
      </c>
      <c r="AC54" s="81" t="s">
        <v>3</v>
      </c>
      <c r="AD54" s="101">
        <v>90.742101396032325</v>
      </c>
      <c r="AE54" s="102">
        <v>13.425227730462627</v>
      </c>
      <c r="AF54" s="103">
        <v>74.088206812046934</v>
      </c>
      <c r="AG54" s="103">
        <v>77.392936689236393</v>
      </c>
      <c r="AH54" s="101">
        <v>9.2578986039676714</v>
      </c>
      <c r="AI54" s="102">
        <v>86.574772269537377</v>
      </c>
      <c r="AJ54" s="103">
        <v>25.911793187953059</v>
      </c>
      <c r="AK54" s="103">
        <v>22.607063310763628</v>
      </c>
      <c r="AL54" s="101">
        <v>100</v>
      </c>
      <c r="AM54" s="102">
        <v>100</v>
      </c>
      <c r="AN54" s="103">
        <v>100.00000000000001</v>
      </c>
      <c r="AO54" s="104">
        <v>100</v>
      </c>
    </row>
    <row r="55" spans="1:41">
      <c r="A55" s="93"/>
      <c r="O55" s="93"/>
    </row>
    <row r="57" spans="1:41" ht="16.5" thickBot="1">
      <c r="A57" s="105" t="s">
        <v>184</v>
      </c>
      <c r="O57" s="105" t="s">
        <v>127</v>
      </c>
    </row>
    <row r="58" spans="1:41" ht="15" customHeight="1">
      <c r="A58" s="304" t="s">
        <v>29</v>
      </c>
      <c r="B58" s="307" t="s">
        <v>1</v>
      </c>
      <c r="C58" s="307"/>
      <c r="D58" s="307"/>
      <c r="E58" s="307"/>
      <c r="F58" s="307" t="s">
        <v>2</v>
      </c>
      <c r="G58" s="307"/>
      <c r="H58" s="307"/>
      <c r="I58" s="307"/>
      <c r="J58" s="307" t="s">
        <v>3</v>
      </c>
      <c r="K58" s="307"/>
      <c r="L58" s="307"/>
      <c r="M58" s="308"/>
      <c r="O58" s="304" t="s">
        <v>29</v>
      </c>
      <c r="P58" s="307" t="s">
        <v>1</v>
      </c>
      <c r="Q58" s="307"/>
      <c r="R58" s="307"/>
      <c r="S58" s="307"/>
      <c r="T58" s="307" t="s">
        <v>2</v>
      </c>
      <c r="U58" s="307"/>
      <c r="V58" s="307"/>
      <c r="W58" s="307"/>
      <c r="X58" s="307" t="s">
        <v>3</v>
      </c>
      <c r="Y58" s="307"/>
      <c r="Z58" s="307"/>
      <c r="AA58" s="308"/>
    </row>
    <row r="59" spans="1:41" ht="15" customHeight="1">
      <c r="A59" s="305"/>
      <c r="B59" s="309" t="s">
        <v>114</v>
      </c>
      <c r="C59" s="310"/>
      <c r="D59" s="309" t="s">
        <v>115</v>
      </c>
      <c r="E59" s="310"/>
      <c r="F59" s="309" t="s">
        <v>114</v>
      </c>
      <c r="G59" s="310"/>
      <c r="H59" s="309" t="s">
        <v>115</v>
      </c>
      <c r="I59" s="310"/>
      <c r="J59" s="309" t="s">
        <v>114</v>
      </c>
      <c r="K59" s="310"/>
      <c r="L59" s="309" t="s">
        <v>115</v>
      </c>
      <c r="M59" s="333"/>
      <c r="O59" s="305"/>
      <c r="P59" s="309" t="s">
        <v>114</v>
      </c>
      <c r="Q59" s="310"/>
      <c r="R59" s="309" t="s">
        <v>115</v>
      </c>
      <c r="S59" s="310"/>
      <c r="T59" s="309" t="s">
        <v>114</v>
      </c>
      <c r="U59" s="310"/>
      <c r="V59" s="309" t="s">
        <v>115</v>
      </c>
      <c r="W59" s="310"/>
      <c r="X59" s="309" t="s">
        <v>114</v>
      </c>
      <c r="Y59" s="310"/>
      <c r="Z59" s="309" t="s">
        <v>115</v>
      </c>
      <c r="AA59" s="333"/>
    </row>
    <row r="60" spans="1:41" ht="45.75" thickBot="1">
      <c r="A60" s="306"/>
      <c r="B60" s="69" t="s">
        <v>31</v>
      </c>
      <c r="C60" s="69" t="s">
        <v>32</v>
      </c>
      <c r="D60" s="70" t="s">
        <v>8</v>
      </c>
      <c r="E60" s="71" t="s">
        <v>9</v>
      </c>
      <c r="F60" s="69" t="s">
        <v>31</v>
      </c>
      <c r="G60" s="69" t="s">
        <v>32</v>
      </c>
      <c r="H60" s="70" t="s">
        <v>8</v>
      </c>
      <c r="I60" s="71" t="s">
        <v>9</v>
      </c>
      <c r="J60" s="69" t="s">
        <v>31</v>
      </c>
      <c r="K60" s="69" t="s">
        <v>32</v>
      </c>
      <c r="L60" s="70" t="s">
        <v>8</v>
      </c>
      <c r="M60" s="71" t="s">
        <v>9</v>
      </c>
      <c r="O60" s="306"/>
      <c r="P60" s="69" t="s">
        <v>31</v>
      </c>
      <c r="Q60" s="69" t="s">
        <v>32</v>
      </c>
      <c r="R60" s="70" t="s">
        <v>8</v>
      </c>
      <c r="S60" s="71" t="s">
        <v>9</v>
      </c>
      <c r="T60" s="69" t="s">
        <v>31</v>
      </c>
      <c r="U60" s="69" t="s">
        <v>32</v>
      </c>
      <c r="V60" s="70" t="s">
        <v>8</v>
      </c>
      <c r="W60" s="71" t="s">
        <v>9</v>
      </c>
      <c r="X60" s="72" t="s">
        <v>31</v>
      </c>
      <c r="Y60" s="72" t="s">
        <v>32</v>
      </c>
      <c r="Z60" s="70" t="s">
        <v>8</v>
      </c>
      <c r="AA60" s="73" t="s">
        <v>9</v>
      </c>
    </row>
    <row r="61" spans="1:41">
      <c r="A61" s="74" t="s">
        <v>33</v>
      </c>
      <c r="B61" s="75">
        <f>IF(AND(ISBLANK(B7),ISBLANK(P7)),"",B7-P7)</f>
        <v>-29</v>
      </c>
      <c r="C61" s="76">
        <f t="shared" ref="C61:M71" si="59">IF(AND(ISBLANK(C7),ISBLANK(Q7)),"",C7-Q7)</f>
        <v>-4.4937462687734042</v>
      </c>
      <c r="D61" s="77">
        <f t="shared" si="59"/>
        <v>4.0321614026614139</v>
      </c>
      <c r="E61" s="77">
        <f t="shared" si="59"/>
        <v>-103.97590410602743</v>
      </c>
      <c r="F61" s="75">
        <f t="shared" si="59"/>
        <v>38</v>
      </c>
      <c r="G61" s="76">
        <f t="shared" si="59"/>
        <v>6.5366710000000037</v>
      </c>
      <c r="H61" s="77">
        <f t="shared" si="59"/>
        <v>21.519750000000013</v>
      </c>
      <c r="I61" s="77">
        <f t="shared" si="59"/>
        <v>1036.9000000000001</v>
      </c>
      <c r="J61" s="75">
        <f t="shared" si="59"/>
        <v>9</v>
      </c>
      <c r="K61" s="76">
        <f t="shared" si="59"/>
        <v>2.0429247312265986</v>
      </c>
      <c r="L61" s="77">
        <f t="shared" si="59"/>
        <v>25.551911402661425</v>
      </c>
      <c r="M61" s="78">
        <f t="shared" si="59"/>
        <v>932.92409589397266</v>
      </c>
      <c r="O61" s="74" t="s">
        <v>33</v>
      </c>
      <c r="P61" s="75">
        <f>P7-AD7</f>
        <v>9</v>
      </c>
      <c r="Q61" s="76">
        <f t="shared" ref="Q61:AA61" si="60">Q7-AE7</f>
        <v>-1.2274939001698044</v>
      </c>
      <c r="R61" s="77">
        <f t="shared" si="60"/>
        <v>6.1505160542041493</v>
      </c>
      <c r="S61" s="77">
        <f t="shared" si="60"/>
        <v>318.22798730157012</v>
      </c>
      <c r="T61" s="75">
        <f t="shared" si="60"/>
        <v>5</v>
      </c>
      <c r="U61" s="76">
        <f t="shared" si="60"/>
        <v>1.92</v>
      </c>
      <c r="V61" s="77">
        <f t="shared" si="60"/>
        <v>1.45</v>
      </c>
      <c r="W61" s="77">
        <f t="shared" si="60"/>
        <v>112.75</v>
      </c>
      <c r="X61" s="75">
        <f t="shared" si="60"/>
        <v>14</v>
      </c>
      <c r="Y61" s="76">
        <f t="shared" si="60"/>
        <v>0.69250609983019729</v>
      </c>
      <c r="Z61" s="77">
        <f t="shared" si="60"/>
        <v>7.6005160542041503</v>
      </c>
      <c r="AA61" s="78">
        <f t="shared" si="60"/>
        <v>430.97798730157012</v>
      </c>
    </row>
    <row r="62" spans="1:41">
      <c r="A62" s="74" t="s">
        <v>34</v>
      </c>
      <c r="B62" s="79">
        <f t="shared" ref="B62:B71" si="61">IF(AND(ISBLANK(B8),ISBLANK(P8)),"",B8-P8)</f>
        <v>2</v>
      </c>
      <c r="C62" s="80">
        <f t="shared" si="59"/>
        <v>2.0584483411722374</v>
      </c>
      <c r="D62" s="77">
        <f t="shared" si="59"/>
        <v>10.032675497524652</v>
      </c>
      <c r="E62" s="77">
        <f t="shared" si="59"/>
        <v>656.68242912615369</v>
      </c>
      <c r="F62" s="79">
        <f t="shared" si="59"/>
        <v>2</v>
      </c>
      <c r="G62" s="80">
        <f t="shared" si="59"/>
        <v>1.978475</v>
      </c>
      <c r="H62" s="77">
        <f t="shared" si="59"/>
        <v>0.16800000000000004</v>
      </c>
      <c r="I62" s="77">
        <f t="shared" si="59"/>
        <v>39.599999999999994</v>
      </c>
      <c r="J62" s="79">
        <f t="shared" si="59"/>
        <v>4</v>
      </c>
      <c r="K62" s="80">
        <f t="shared" si="59"/>
        <v>4.0369233411722369</v>
      </c>
      <c r="L62" s="77">
        <f t="shared" si="59"/>
        <v>10.200675497524653</v>
      </c>
      <c r="M62" s="78">
        <f t="shared" si="59"/>
        <v>696.28242912615383</v>
      </c>
      <c r="O62" s="74" t="s">
        <v>34</v>
      </c>
      <c r="P62" s="79">
        <f t="shared" ref="P62:AA71" si="62">P8-AD8</f>
        <v>-9</v>
      </c>
      <c r="Q62" s="80">
        <f t="shared" si="62"/>
        <v>-4.6417560334799255</v>
      </c>
      <c r="R62" s="77">
        <f t="shared" si="62"/>
        <v>-1.4244237026528577</v>
      </c>
      <c r="S62" s="77">
        <f t="shared" si="62"/>
        <v>-103.03517015179455</v>
      </c>
      <c r="T62" s="79">
        <f t="shared" si="62"/>
        <v>-1</v>
      </c>
      <c r="U62" s="80">
        <f t="shared" si="62"/>
        <v>-0.87000000000000011</v>
      </c>
      <c r="V62" s="77">
        <f t="shared" si="62"/>
        <v>9.9999999999999978E-2</v>
      </c>
      <c r="W62" s="77">
        <f t="shared" si="62"/>
        <v>40</v>
      </c>
      <c r="X62" s="79">
        <f t="shared" si="62"/>
        <v>-10</v>
      </c>
      <c r="Y62" s="80">
        <f t="shared" si="62"/>
        <v>-5.5117560334799265</v>
      </c>
      <c r="Z62" s="77">
        <f t="shared" si="62"/>
        <v>-1.3244237026528576</v>
      </c>
      <c r="AA62" s="78">
        <f t="shared" si="62"/>
        <v>-63.035170151794546</v>
      </c>
    </row>
    <row r="63" spans="1:41">
      <c r="A63" s="74" t="s">
        <v>35</v>
      </c>
      <c r="B63" s="79">
        <f t="shared" si="61"/>
        <v>-28</v>
      </c>
      <c r="C63" s="80">
        <f t="shared" si="59"/>
        <v>-42.400218386896135</v>
      </c>
      <c r="D63" s="77">
        <f t="shared" si="59"/>
        <v>6.2927586460709151</v>
      </c>
      <c r="E63" s="77">
        <f t="shared" si="59"/>
        <v>212.33313959154111</v>
      </c>
      <c r="F63" s="79">
        <f t="shared" si="59"/>
        <v>1</v>
      </c>
      <c r="G63" s="80">
        <f t="shared" si="59"/>
        <v>1.6400000000000001</v>
      </c>
      <c r="H63" s="77">
        <f t="shared" si="59"/>
        <v>1.1599999999999999</v>
      </c>
      <c r="I63" s="77">
        <f t="shared" si="59"/>
        <v>115</v>
      </c>
      <c r="J63" s="79">
        <f t="shared" si="59"/>
        <v>-27</v>
      </c>
      <c r="K63" s="80">
        <f t="shared" si="59"/>
        <v>-40.760218386896128</v>
      </c>
      <c r="L63" s="77">
        <f t="shared" si="59"/>
        <v>7.4527586460709152</v>
      </c>
      <c r="M63" s="78">
        <f t="shared" si="59"/>
        <v>327.33313959154111</v>
      </c>
      <c r="O63" s="74" t="s">
        <v>35</v>
      </c>
      <c r="P63" s="79">
        <f t="shared" si="62"/>
        <v>-25</v>
      </c>
      <c r="Q63" s="80">
        <f t="shared" si="62"/>
        <v>-31.761247547169759</v>
      </c>
      <c r="R63" s="77">
        <f t="shared" si="62"/>
        <v>5.1422624528301935</v>
      </c>
      <c r="S63" s="77">
        <f t="shared" si="62"/>
        <v>352.4870801886791</v>
      </c>
      <c r="T63" s="79">
        <f t="shared" si="62"/>
        <v>-4</v>
      </c>
      <c r="U63" s="80">
        <f t="shared" si="62"/>
        <v>-6.8599999999999994</v>
      </c>
      <c r="V63" s="77">
        <f t="shared" si="62"/>
        <v>-1.75</v>
      </c>
      <c r="W63" s="77">
        <f t="shared" si="62"/>
        <v>-225</v>
      </c>
      <c r="X63" s="79">
        <f t="shared" si="62"/>
        <v>-29</v>
      </c>
      <c r="Y63" s="80">
        <f t="shared" si="62"/>
        <v>-38.621247547169787</v>
      </c>
      <c r="Z63" s="77">
        <f t="shared" si="62"/>
        <v>3.3922624528301952</v>
      </c>
      <c r="AA63" s="78">
        <f t="shared" si="62"/>
        <v>127.4870801886791</v>
      </c>
    </row>
    <row r="64" spans="1:41">
      <c r="A64" s="74" t="s">
        <v>36</v>
      </c>
      <c r="B64" s="79">
        <f t="shared" si="61"/>
        <v>-12</v>
      </c>
      <c r="C64" s="80">
        <f t="shared" si="59"/>
        <v>-45.277465100590916</v>
      </c>
      <c r="D64" s="77">
        <f t="shared" si="59"/>
        <v>29.230435064221176</v>
      </c>
      <c r="E64" s="77">
        <f t="shared" si="59"/>
        <v>3279.5684160381738</v>
      </c>
      <c r="F64" s="79">
        <f t="shared" si="59"/>
        <v>3</v>
      </c>
      <c r="G64" s="80">
        <f t="shared" si="59"/>
        <v>7.2599999999999962</v>
      </c>
      <c r="H64" s="77">
        <f t="shared" si="59"/>
        <v>5.3449999999999989</v>
      </c>
      <c r="I64" s="77">
        <f t="shared" si="59"/>
        <v>-139</v>
      </c>
      <c r="J64" s="79">
        <f t="shared" si="59"/>
        <v>-9</v>
      </c>
      <c r="K64" s="80">
        <f t="shared" si="59"/>
        <v>-38.017465100590925</v>
      </c>
      <c r="L64" s="77">
        <f t="shared" si="59"/>
        <v>34.575435064221175</v>
      </c>
      <c r="M64" s="78">
        <f t="shared" si="59"/>
        <v>3140.5684160381738</v>
      </c>
      <c r="O64" s="74" t="s">
        <v>36</v>
      </c>
      <c r="P64" s="79">
        <f t="shared" si="62"/>
        <v>-144</v>
      </c>
      <c r="Q64" s="80">
        <f t="shared" si="62"/>
        <v>-492.32266310453679</v>
      </c>
      <c r="R64" s="77">
        <f t="shared" si="62"/>
        <v>-5.433040705246782</v>
      </c>
      <c r="S64" s="77">
        <f t="shared" si="62"/>
        <v>-3535.2950442433007</v>
      </c>
      <c r="T64" s="79">
        <f t="shared" si="62"/>
        <v>0</v>
      </c>
      <c r="U64" s="80">
        <f t="shared" si="62"/>
        <v>2.3600000000000012</v>
      </c>
      <c r="V64" s="77">
        <f t="shared" si="62"/>
        <v>2.8</v>
      </c>
      <c r="W64" s="77">
        <f t="shared" si="62"/>
        <v>437</v>
      </c>
      <c r="X64" s="79">
        <f t="shared" si="62"/>
        <v>-144</v>
      </c>
      <c r="Y64" s="80">
        <f t="shared" si="62"/>
        <v>-489.96266310453689</v>
      </c>
      <c r="Z64" s="77">
        <f t="shared" si="62"/>
        <v>-2.6330407052467919</v>
      </c>
      <c r="AA64" s="78">
        <f t="shared" si="62"/>
        <v>-3098.2950442433007</v>
      </c>
    </row>
    <row r="65" spans="1:27">
      <c r="A65" s="74" t="s">
        <v>37</v>
      </c>
      <c r="B65" s="79">
        <f t="shared" si="61"/>
        <v>-33</v>
      </c>
      <c r="C65" s="80">
        <f t="shared" si="59"/>
        <v>-246.44837939678996</v>
      </c>
      <c r="D65" s="77">
        <f t="shared" si="59"/>
        <v>4.6329548205681021</v>
      </c>
      <c r="E65" s="77">
        <f t="shared" si="59"/>
        <v>1332.5527476671659</v>
      </c>
      <c r="F65" s="79">
        <f t="shared" si="59"/>
        <v>-4</v>
      </c>
      <c r="G65" s="80">
        <f t="shared" si="59"/>
        <v>-39.584916961789375</v>
      </c>
      <c r="H65" s="77">
        <f t="shared" si="59"/>
        <v>27.22170246971109</v>
      </c>
      <c r="I65" s="77">
        <f t="shared" si="59"/>
        <v>1792.1134669151911</v>
      </c>
      <c r="J65" s="79">
        <f t="shared" si="59"/>
        <v>-37</v>
      </c>
      <c r="K65" s="80">
        <f t="shared" si="59"/>
        <v>-286.03329635857961</v>
      </c>
      <c r="L65" s="77">
        <f t="shared" si="59"/>
        <v>31.854657290279221</v>
      </c>
      <c r="M65" s="78">
        <f t="shared" si="59"/>
        <v>3124.6662145823575</v>
      </c>
      <c r="O65" s="74" t="s">
        <v>37</v>
      </c>
      <c r="P65" s="79">
        <f t="shared" si="62"/>
        <v>-128</v>
      </c>
      <c r="Q65" s="80">
        <f t="shared" si="62"/>
        <v>-916.95958613588482</v>
      </c>
      <c r="R65" s="77">
        <f t="shared" si="62"/>
        <v>-6.9358671689802236</v>
      </c>
      <c r="S65" s="77">
        <f t="shared" si="62"/>
        <v>-2423.2254733758564</v>
      </c>
      <c r="T65" s="79">
        <f t="shared" si="62"/>
        <v>7</v>
      </c>
      <c r="U65" s="80">
        <f t="shared" si="62"/>
        <v>52.36</v>
      </c>
      <c r="V65" s="77">
        <f t="shared" si="62"/>
        <v>4.6999999999999993</v>
      </c>
      <c r="W65" s="77">
        <f t="shared" si="62"/>
        <v>255</v>
      </c>
      <c r="X65" s="79">
        <f t="shared" si="62"/>
        <v>-121</v>
      </c>
      <c r="Y65" s="80">
        <f t="shared" si="62"/>
        <v>-864.59958613588469</v>
      </c>
      <c r="Z65" s="77">
        <f t="shared" si="62"/>
        <v>-2.2358671689802634</v>
      </c>
      <c r="AA65" s="78">
        <f t="shared" si="62"/>
        <v>-2168.2254733758564</v>
      </c>
    </row>
    <row r="66" spans="1:27">
      <c r="A66" s="74" t="s">
        <v>38</v>
      </c>
      <c r="B66" s="79">
        <f t="shared" si="61"/>
        <v>-13</v>
      </c>
      <c r="C66" s="80">
        <f t="shared" si="59"/>
        <v>-191.96961243622309</v>
      </c>
      <c r="D66" s="77">
        <f t="shared" si="59"/>
        <v>-4.5740662999175328</v>
      </c>
      <c r="E66" s="77">
        <f t="shared" si="59"/>
        <v>1369.7129167773419</v>
      </c>
      <c r="F66" s="79">
        <f t="shared" si="59"/>
        <v>-8</v>
      </c>
      <c r="G66" s="80">
        <f t="shared" si="59"/>
        <v>-127.42000000000002</v>
      </c>
      <c r="H66" s="77">
        <f t="shared" si="59"/>
        <v>1.2999999999999989</v>
      </c>
      <c r="I66" s="77">
        <f t="shared" si="59"/>
        <v>1719</v>
      </c>
      <c r="J66" s="79">
        <f t="shared" si="59"/>
        <v>-21</v>
      </c>
      <c r="K66" s="80">
        <f t="shared" si="59"/>
        <v>-319.38961243622316</v>
      </c>
      <c r="L66" s="77">
        <f t="shared" si="59"/>
        <v>-3.2740662999175072</v>
      </c>
      <c r="M66" s="78">
        <f t="shared" si="59"/>
        <v>3088.7129167773419</v>
      </c>
      <c r="O66" s="74" t="s">
        <v>38</v>
      </c>
      <c r="P66" s="79">
        <f t="shared" si="62"/>
        <v>-149</v>
      </c>
      <c r="Q66" s="80">
        <f t="shared" si="62"/>
        <v>-2023.3780250637762</v>
      </c>
      <c r="R66" s="77">
        <f t="shared" si="62"/>
        <v>-1.9752641167490879</v>
      </c>
      <c r="S66" s="77">
        <f t="shared" si="62"/>
        <v>-3118.1772376106728</v>
      </c>
      <c r="T66" s="79">
        <f t="shared" si="62"/>
        <v>-1</v>
      </c>
      <c r="U66" s="80">
        <f t="shared" si="62"/>
        <v>-1.7300000000000182</v>
      </c>
      <c r="V66" s="77">
        <f t="shared" si="62"/>
        <v>-0.94999999999999929</v>
      </c>
      <c r="W66" s="77">
        <f t="shared" si="62"/>
        <v>-623</v>
      </c>
      <c r="X66" s="79">
        <f t="shared" si="62"/>
        <v>-150</v>
      </c>
      <c r="Y66" s="80">
        <f t="shared" si="62"/>
        <v>-2025.1080250637769</v>
      </c>
      <c r="Z66" s="77">
        <f t="shared" si="62"/>
        <v>-2.9252641167490765</v>
      </c>
      <c r="AA66" s="78">
        <f t="shared" si="62"/>
        <v>-3741.1772376106728</v>
      </c>
    </row>
    <row r="67" spans="1:27">
      <c r="A67" s="74" t="s">
        <v>39</v>
      </c>
      <c r="B67" s="79">
        <f t="shared" si="61"/>
        <v>-22</v>
      </c>
      <c r="C67" s="80">
        <f t="shared" si="59"/>
        <v>-740.21615750436604</v>
      </c>
      <c r="D67" s="77">
        <f t="shared" si="59"/>
        <v>44.330833333333274</v>
      </c>
      <c r="E67" s="77">
        <f t="shared" si="59"/>
        <v>1573</v>
      </c>
      <c r="F67" s="79">
        <f t="shared" si="59"/>
        <v>-5</v>
      </c>
      <c r="G67" s="80">
        <f t="shared" si="59"/>
        <v>-190.07206247682169</v>
      </c>
      <c r="H67" s="77">
        <f t="shared" si="59"/>
        <v>-46.348873239436621</v>
      </c>
      <c r="I67" s="77">
        <f t="shared" si="59"/>
        <v>-751.94835680751203</v>
      </c>
      <c r="J67" s="79">
        <f t="shared" si="59"/>
        <v>-27</v>
      </c>
      <c r="K67" s="80">
        <f t="shared" si="59"/>
        <v>-930.28821998118792</v>
      </c>
      <c r="L67" s="77">
        <f t="shared" si="59"/>
        <v>-2.0180399061033256</v>
      </c>
      <c r="M67" s="78">
        <f t="shared" si="59"/>
        <v>821.05164319248797</v>
      </c>
      <c r="O67" s="74" t="s">
        <v>39</v>
      </c>
      <c r="P67" s="79">
        <f t="shared" si="62"/>
        <v>-94</v>
      </c>
      <c r="Q67" s="80">
        <f t="shared" si="62"/>
        <v>-2853.6562424956333</v>
      </c>
      <c r="R67" s="77">
        <f t="shared" si="62"/>
        <v>-20.620513333333292</v>
      </c>
      <c r="S67" s="77">
        <f t="shared" si="62"/>
        <v>-4291.8438999999998</v>
      </c>
      <c r="T67" s="79">
        <f t="shared" si="62"/>
        <v>-5</v>
      </c>
      <c r="U67" s="80">
        <f t="shared" si="62"/>
        <v>-214.32732296918766</v>
      </c>
      <c r="V67" s="77">
        <f t="shared" si="62"/>
        <v>45.860059999999997</v>
      </c>
      <c r="W67" s="77">
        <f t="shared" si="62"/>
        <v>1953.1743999999999</v>
      </c>
      <c r="X67" s="79">
        <f t="shared" si="62"/>
        <v>-99</v>
      </c>
      <c r="Y67" s="80">
        <f t="shared" si="62"/>
        <v>-3067.9835654648218</v>
      </c>
      <c r="Z67" s="77">
        <f t="shared" si="62"/>
        <v>25.239546666666712</v>
      </c>
      <c r="AA67" s="78">
        <f t="shared" si="62"/>
        <v>-2338.6695</v>
      </c>
    </row>
    <row r="68" spans="1:27">
      <c r="A68" s="74" t="s">
        <v>40</v>
      </c>
      <c r="B68" s="79">
        <f t="shared" si="61"/>
        <v>4</v>
      </c>
      <c r="C68" s="80">
        <f t="shared" si="59"/>
        <v>194.81731199930005</v>
      </c>
      <c r="D68" s="77">
        <f t="shared" si="59"/>
        <v>106.1381428145568</v>
      </c>
      <c r="E68" s="77">
        <f t="shared" si="59"/>
        <v>1897.7470143542719</v>
      </c>
      <c r="F68" s="79">
        <f t="shared" si="59"/>
        <v>5</v>
      </c>
      <c r="G68" s="80">
        <f t="shared" si="59"/>
        <v>363.02094778706305</v>
      </c>
      <c r="H68" s="77">
        <f t="shared" si="59"/>
        <v>8.7102631578947367</v>
      </c>
      <c r="I68" s="77">
        <f t="shared" si="59"/>
        <v>536.5877192982457</v>
      </c>
      <c r="J68" s="79">
        <f t="shared" si="59"/>
        <v>9</v>
      </c>
      <c r="K68" s="80">
        <f t="shared" si="59"/>
        <v>557.83825978636332</v>
      </c>
      <c r="L68" s="77">
        <f t="shared" si="59"/>
        <v>114.84840597245153</v>
      </c>
      <c r="M68" s="78">
        <f t="shared" si="59"/>
        <v>2434.3347336525176</v>
      </c>
      <c r="O68" s="74" t="s">
        <v>40</v>
      </c>
      <c r="P68" s="79">
        <f t="shared" si="62"/>
        <v>-27</v>
      </c>
      <c r="Q68" s="80">
        <f t="shared" si="62"/>
        <v>-1675.5406283708448</v>
      </c>
      <c r="R68" s="77">
        <f t="shared" si="62"/>
        <v>-16.36529528426783</v>
      </c>
      <c r="S68" s="77">
        <f t="shared" si="62"/>
        <v>-1681.6854812694623</v>
      </c>
      <c r="T68" s="79">
        <f t="shared" si="62"/>
        <v>-4</v>
      </c>
      <c r="U68" s="80">
        <f t="shared" si="62"/>
        <v>-240.40074058381651</v>
      </c>
      <c r="V68" s="77">
        <f t="shared" si="62"/>
        <v>29.094736842105263</v>
      </c>
      <c r="W68" s="77">
        <f t="shared" si="62"/>
        <v>960.4122807017543</v>
      </c>
      <c r="X68" s="79">
        <f t="shared" si="62"/>
        <v>-31</v>
      </c>
      <c r="Y68" s="80">
        <f t="shared" si="62"/>
        <v>-1915.9413689546604</v>
      </c>
      <c r="Z68" s="77">
        <f t="shared" si="62"/>
        <v>12.729441557837433</v>
      </c>
      <c r="AA68" s="78">
        <f t="shared" si="62"/>
        <v>-721.27320056770805</v>
      </c>
    </row>
    <row r="69" spans="1:27">
      <c r="A69" s="74" t="s">
        <v>41</v>
      </c>
      <c r="B69" s="79">
        <f t="shared" si="61"/>
        <v>-7</v>
      </c>
      <c r="C69" s="80">
        <f t="shared" si="59"/>
        <v>-1258.380210871064</v>
      </c>
      <c r="D69" s="77">
        <f t="shared" si="59"/>
        <v>-17.315000000000001</v>
      </c>
      <c r="E69" s="77">
        <f t="shared" si="59"/>
        <v>-1138</v>
      </c>
      <c r="F69" s="79">
        <f t="shared" si="59"/>
        <v>4</v>
      </c>
      <c r="G69" s="80">
        <f t="shared" si="59"/>
        <v>836.57297531142285</v>
      </c>
      <c r="H69" s="77">
        <f t="shared" si="59"/>
        <v>-57.703801524456352</v>
      </c>
      <c r="I69" s="77">
        <f t="shared" si="59"/>
        <v>-854.46705332081183</v>
      </c>
      <c r="J69" s="79">
        <f t="shared" si="59"/>
        <v>-3</v>
      </c>
      <c r="K69" s="80">
        <f t="shared" si="59"/>
        <v>-421.80723555963959</v>
      </c>
      <c r="L69" s="77">
        <f t="shared" si="59"/>
        <v>-75.018801524456336</v>
      </c>
      <c r="M69" s="78">
        <f t="shared" si="59"/>
        <v>-1992.4670533208118</v>
      </c>
      <c r="O69" s="74" t="s">
        <v>41</v>
      </c>
      <c r="P69" s="79">
        <f t="shared" si="62"/>
        <v>-13</v>
      </c>
      <c r="Q69" s="80">
        <f t="shared" si="62"/>
        <v>-2624.9761891289363</v>
      </c>
      <c r="R69" s="77">
        <f t="shared" si="62"/>
        <v>-6.75</v>
      </c>
      <c r="S69" s="77">
        <f t="shared" si="62"/>
        <v>-1938.25</v>
      </c>
      <c r="T69" s="79">
        <f t="shared" si="62"/>
        <v>7</v>
      </c>
      <c r="U69" s="80">
        <f t="shared" si="62"/>
        <v>1242.6193823536105</v>
      </c>
      <c r="V69" s="77">
        <f t="shared" si="62"/>
        <v>133.40959999999998</v>
      </c>
      <c r="W69" s="77">
        <f t="shared" si="62"/>
        <v>4138.3940000000002</v>
      </c>
      <c r="X69" s="79">
        <f t="shared" si="62"/>
        <v>-6</v>
      </c>
      <c r="Y69" s="80">
        <f t="shared" si="62"/>
        <v>-1382.3568067753313</v>
      </c>
      <c r="Z69" s="77">
        <f t="shared" si="62"/>
        <v>126.65959999999995</v>
      </c>
      <c r="AA69" s="78">
        <f t="shared" si="62"/>
        <v>2200.1440000000002</v>
      </c>
    </row>
    <row r="70" spans="1:27" ht="15.75" thickBot="1">
      <c r="A70" s="74" t="s">
        <v>42</v>
      </c>
      <c r="B70" s="79">
        <f t="shared" si="61"/>
        <v>-3</v>
      </c>
      <c r="C70" s="80">
        <f t="shared" si="59"/>
        <v>-3416.6012484311682</v>
      </c>
      <c r="D70" s="77">
        <f t="shared" si="59"/>
        <v>-24.780000000000005</v>
      </c>
      <c r="E70" s="77">
        <f t="shared" si="59"/>
        <v>-2627.5</v>
      </c>
      <c r="F70" s="79">
        <f t="shared" si="59"/>
        <v>15</v>
      </c>
      <c r="G70" s="80">
        <f t="shared" si="59"/>
        <v>78986.161386408581</v>
      </c>
      <c r="H70" s="77">
        <f t="shared" si="59"/>
        <v>327.79706385726865</v>
      </c>
      <c r="I70" s="77">
        <f t="shared" si="59"/>
        <v>14025.093464466267</v>
      </c>
      <c r="J70" s="79">
        <f t="shared" si="59"/>
        <v>12</v>
      </c>
      <c r="K70" s="80">
        <f t="shared" si="59"/>
        <v>75569.560137977416</v>
      </c>
      <c r="L70" s="77">
        <f t="shared" si="59"/>
        <v>303.01706385726857</v>
      </c>
      <c r="M70" s="78">
        <f t="shared" si="59"/>
        <v>11397.59346446627</v>
      </c>
      <c r="O70" s="74" t="s">
        <v>42</v>
      </c>
      <c r="P70" s="79">
        <f t="shared" si="62"/>
        <v>2</v>
      </c>
      <c r="Q70" s="80">
        <f t="shared" si="62"/>
        <v>2821.8068488396052</v>
      </c>
      <c r="R70" s="77">
        <f t="shared" si="62"/>
        <v>27.900000000000006</v>
      </c>
      <c r="S70" s="77">
        <f t="shared" si="62"/>
        <v>3111</v>
      </c>
      <c r="T70" s="79">
        <f t="shared" si="62"/>
        <v>1</v>
      </c>
      <c r="U70" s="80">
        <f t="shared" si="62"/>
        <v>54265.732788498077</v>
      </c>
      <c r="V70" s="77">
        <f t="shared" si="62"/>
        <v>140.19812896209052</v>
      </c>
      <c r="W70" s="77">
        <f t="shared" si="62"/>
        <v>6189.1800584590865</v>
      </c>
      <c r="X70" s="79">
        <f t="shared" si="62"/>
        <v>3</v>
      </c>
      <c r="Y70" s="80">
        <f t="shared" si="62"/>
        <v>57087.539637337672</v>
      </c>
      <c r="Z70" s="77">
        <f t="shared" si="62"/>
        <v>168.09812896209056</v>
      </c>
      <c r="AA70" s="78">
        <f t="shared" si="62"/>
        <v>9300.1800584590819</v>
      </c>
    </row>
    <row r="71" spans="1:27" ht="15.75" thickBot="1">
      <c r="A71" s="81" t="s">
        <v>3</v>
      </c>
      <c r="B71" s="82">
        <f t="shared" si="61"/>
        <v>-141</v>
      </c>
      <c r="C71" s="83">
        <f t="shared" si="59"/>
        <v>-5748.9112780553987</v>
      </c>
      <c r="D71" s="84">
        <f t="shared" si="59"/>
        <v>158.02089527901893</v>
      </c>
      <c r="E71" s="84">
        <f t="shared" si="59"/>
        <v>6452.1207594486041</v>
      </c>
      <c r="F71" s="82">
        <f t="shared" si="59"/>
        <v>51</v>
      </c>
      <c r="G71" s="83">
        <f t="shared" si="59"/>
        <v>79846.09347606849</v>
      </c>
      <c r="H71" s="84">
        <f t="shared" si="59"/>
        <v>289.16910472098152</v>
      </c>
      <c r="I71" s="84">
        <f t="shared" si="59"/>
        <v>17518.879240551381</v>
      </c>
      <c r="J71" s="82">
        <f t="shared" si="59"/>
        <v>-90</v>
      </c>
      <c r="K71" s="83">
        <f t="shared" si="59"/>
        <v>74097.182198013063</v>
      </c>
      <c r="L71" s="84">
        <f t="shared" si="59"/>
        <v>447.19000000000028</v>
      </c>
      <c r="M71" s="85">
        <f t="shared" si="59"/>
        <v>23971</v>
      </c>
      <c r="O71" s="81" t="s">
        <v>3</v>
      </c>
      <c r="P71" s="82">
        <f t="shared" si="62"/>
        <v>-578</v>
      </c>
      <c r="Q71" s="83">
        <f t="shared" si="62"/>
        <v>-7802.6569829408218</v>
      </c>
      <c r="R71" s="84">
        <f t="shared" si="62"/>
        <v>-20.311625804195671</v>
      </c>
      <c r="S71" s="84">
        <f t="shared" si="62"/>
        <v>-13309.797239160835</v>
      </c>
      <c r="T71" s="82">
        <f t="shared" si="62"/>
        <v>5</v>
      </c>
      <c r="U71" s="83">
        <f t="shared" si="62"/>
        <v>55100.804107298667</v>
      </c>
      <c r="V71" s="84">
        <f t="shared" si="62"/>
        <v>354.9125258041957</v>
      </c>
      <c r="W71" s="84">
        <f t="shared" si="62"/>
        <v>13237.910739160838</v>
      </c>
      <c r="X71" s="82">
        <f t="shared" si="62"/>
        <v>-573</v>
      </c>
      <c r="Y71" s="83">
        <f t="shared" si="62"/>
        <v>47298.147124357842</v>
      </c>
      <c r="Z71" s="84">
        <f t="shared" si="62"/>
        <v>334.60090000000002</v>
      </c>
      <c r="AA71" s="85">
        <f t="shared" si="62"/>
        <v>-71.886499999993248</v>
      </c>
    </row>
    <row r="72" spans="1:27">
      <c r="O72" s="93"/>
    </row>
    <row r="73" spans="1:27" ht="16.5" thickBot="1">
      <c r="A73" s="106" t="s">
        <v>185</v>
      </c>
      <c r="O73" s="106" t="s">
        <v>128</v>
      </c>
    </row>
    <row r="74" spans="1:27" ht="15" customHeight="1">
      <c r="A74" s="304" t="s">
        <v>29</v>
      </c>
      <c r="B74" s="307" t="s">
        <v>1</v>
      </c>
      <c r="C74" s="307"/>
      <c r="D74" s="307"/>
      <c r="E74" s="307"/>
      <c r="F74" s="307" t="s">
        <v>2</v>
      </c>
      <c r="G74" s="307"/>
      <c r="H74" s="307"/>
      <c r="I74" s="307"/>
      <c r="J74" s="307" t="s">
        <v>3</v>
      </c>
      <c r="K74" s="307"/>
      <c r="L74" s="307"/>
      <c r="M74" s="308"/>
      <c r="O74" s="304" t="s">
        <v>29</v>
      </c>
      <c r="P74" s="307" t="s">
        <v>1</v>
      </c>
      <c r="Q74" s="307"/>
      <c r="R74" s="307"/>
      <c r="S74" s="307"/>
      <c r="T74" s="307" t="s">
        <v>2</v>
      </c>
      <c r="U74" s="307"/>
      <c r="V74" s="307"/>
      <c r="W74" s="307"/>
      <c r="X74" s="307" t="s">
        <v>3</v>
      </c>
      <c r="Y74" s="307"/>
      <c r="Z74" s="307"/>
      <c r="AA74" s="308"/>
    </row>
    <row r="75" spans="1:27" ht="15" customHeight="1">
      <c r="A75" s="305"/>
      <c r="B75" s="309" t="s">
        <v>114</v>
      </c>
      <c r="C75" s="310"/>
      <c r="D75" s="309" t="s">
        <v>115</v>
      </c>
      <c r="E75" s="310"/>
      <c r="F75" s="309" t="s">
        <v>114</v>
      </c>
      <c r="G75" s="310"/>
      <c r="H75" s="309" t="s">
        <v>115</v>
      </c>
      <c r="I75" s="310"/>
      <c r="J75" s="309" t="s">
        <v>114</v>
      </c>
      <c r="K75" s="310"/>
      <c r="L75" s="309" t="s">
        <v>115</v>
      </c>
      <c r="M75" s="333"/>
      <c r="O75" s="305"/>
      <c r="P75" s="309" t="s">
        <v>114</v>
      </c>
      <c r="Q75" s="310"/>
      <c r="R75" s="309" t="s">
        <v>115</v>
      </c>
      <c r="S75" s="310"/>
      <c r="T75" s="309" t="s">
        <v>114</v>
      </c>
      <c r="U75" s="310"/>
      <c r="V75" s="309" t="s">
        <v>115</v>
      </c>
      <c r="W75" s="310"/>
      <c r="X75" s="309" t="s">
        <v>114</v>
      </c>
      <c r="Y75" s="310"/>
      <c r="Z75" s="309" t="s">
        <v>115</v>
      </c>
      <c r="AA75" s="333"/>
    </row>
    <row r="76" spans="1:27" ht="45.75" thickBot="1">
      <c r="A76" s="306"/>
      <c r="B76" s="69" t="s">
        <v>31</v>
      </c>
      <c r="C76" s="69" t="s">
        <v>32</v>
      </c>
      <c r="D76" s="70" t="s">
        <v>8</v>
      </c>
      <c r="E76" s="71" t="s">
        <v>9</v>
      </c>
      <c r="F76" s="69" t="s">
        <v>31</v>
      </c>
      <c r="G76" s="69" t="s">
        <v>32</v>
      </c>
      <c r="H76" s="70" t="s">
        <v>8</v>
      </c>
      <c r="I76" s="71" t="s">
        <v>9</v>
      </c>
      <c r="J76" s="69" t="s">
        <v>31</v>
      </c>
      <c r="K76" s="69" t="s">
        <v>32</v>
      </c>
      <c r="L76" s="70" t="s">
        <v>8</v>
      </c>
      <c r="M76" s="71" t="s">
        <v>9</v>
      </c>
      <c r="O76" s="306"/>
      <c r="P76" s="69" t="s">
        <v>31</v>
      </c>
      <c r="Q76" s="69" t="s">
        <v>32</v>
      </c>
      <c r="R76" s="70" t="s">
        <v>8</v>
      </c>
      <c r="S76" s="71" t="s">
        <v>9</v>
      </c>
      <c r="T76" s="69" t="s">
        <v>31</v>
      </c>
      <c r="U76" s="69" t="s">
        <v>32</v>
      </c>
      <c r="V76" s="70" t="s">
        <v>8</v>
      </c>
      <c r="W76" s="71" t="s">
        <v>9</v>
      </c>
      <c r="X76" s="72" t="s">
        <v>31</v>
      </c>
      <c r="Y76" s="72" t="s">
        <v>32</v>
      </c>
      <c r="Z76" s="70" t="s">
        <v>8</v>
      </c>
      <c r="AA76" s="73" t="s">
        <v>9</v>
      </c>
    </row>
    <row r="77" spans="1:27">
      <c r="A77" s="74" t="s">
        <v>33</v>
      </c>
      <c r="B77" s="95">
        <f>IF(P7=0,IF(B7=0,"","***"),B7*100/P7-100)</f>
        <v>-63.043478260869563</v>
      </c>
      <c r="C77" s="96">
        <f t="shared" ref="C77:M77" si="63">IF(Q7=0,IF(C7=0,"","***"),C7*100/Q7-100)</f>
        <v>-48.995750843527354</v>
      </c>
      <c r="D77" s="97">
        <f t="shared" si="63"/>
        <v>40.090348624234053</v>
      </c>
      <c r="E77" s="97">
        <f t="shared" si="63"/>
        <v>-14.467120781161313</v>
      </c>
      <c r="F77" s="95">
        <f t="shared" si="63"/>
        <v>760</v>
      </c>
      <c r="G77" s="96">
        <f t="shared" si="63"/>
        <v>340.45161458333354</v>
      </c>
      <c r="H77" s="97">
        <f t="shared" si="63"/>
        <v>1484.1206896551732</v>
      </c>
      <c r="I77" s="97">
        <f t="shared" si="63"/>
        <v>919.64523281596462</v>
      </c>
      <c r="J77" s="95">
        <f t="shared" si="63"/>
        <v>17.647058823529406</v>
      </c>
      <c r="K77" s="96">
        <f t="shared" si="63"/>
        <v>18.418489570850355</v>
      </c>
      <c r="L77" s="97">
        <f t="shared" si="63"/>
        <v>222.04213151371505</v>
      </c>
      <c r="M77" s="98">
        <f t="shared" si="63"/>
        <v>112.20381407844195</v>
      </c>
      <c r="O77" s="74" t="s">
        <v>33</v>
      </c>
      <c r="P77" s="95">
        <f>P7*100/AD7-100</f>
        <v>24.324324324324323</v>
      </c>
      <c r="Q77" s="96">
        <f t="shared" ref="Q77:AA77" si="64">Q7*100/AE7-100</f>
        <v>-11.80373394270525</v>
      </c>
      <c r="R77" s="97">
        <f t="shared" si="64"/>
        <v>157.41613633919565</v>
      </c>
      <c r="S77" s="97">
        <f t="shared" si="64"/>
        <v>79.462257948353596</v>
      </c>
      <c r="T77" s="95"/>
      <c r="U77" s="96"/>
      <c r="V77" s="97"/>
      <c r="W77" s="97"/>
      <c r="X77" s="95">
        <f t="shared" si="64"/>
        <v>37.837837837837839</v>
      </c>
      <c r="Y77" s="96">
        <f t="shared" si="64"/>
        <v>6.6592247464246981</v>
      </c>
      <c r="Z77" s="97">
        <f t="shared" si="64"/>
        <v>194.52739589534497</v>
      </c>
      <c r="AA77" s="98">
        <f t="shared" si="64"/>
        <v>107.61619142117064</v>
      </c>
    </row>
    <row r="78" spans="1:27">
      <c r="A78" s="74" t="s">
        <v>34</v>
      </c>
      <c r="B78" s="99">
        <f t="shared" ref="B78:B87" si="65">IF(P8=0,IF(B8=0,"","***"),B8*100/P8-100)</f>
        <v>8</v>
      </c>
      <c r="C78" s="100">
        <f t="shared" ref="C78:C87" si="66">IF(Q8=0,IF(C8=0,"","***"),C8*100/Q8-100)</f>
        <v>10.658221605550068</v>
      </c>
      <c r="D78" s="97">
        <f t="shared" ref="D78:D87" si="67">IF(R8=0,IF(D8=0,"","***"),D8*100/R8-100)</f>
        <v>491.26891036661425</v>
      </c>
      <c r="E78" s="97">
        <f t="shared" ref="E78:E87" si="68">IF(S8=0,IF(E8=0,"","***"),E8*100/S8-100)</f>
        <v>286.39578792017977</v>
      </c>
      <c r="F78" s="99">
        <f t="shared" ref="F78:F87" si="69">IF(T8=0,IF(F8=0,"","***"),F8*100/T8-100)</f>
        <v>200</v>
      </c>
      <c r="G78" s="100">
        <f t="shared" ref="G78:G87" si="70">IF(U8=0,IF(G8=0,"","***"),G8*100/U8-100)</f>
        <v>380.47596153846149</v>
      </c>
      <c r="H78" s="97">
        <f t="shared" ref="H78:H87" si="71">IF(V8=0,IF(H8=0,"","***"),H8*100/V8-100)</f>
        <v>28</v>
      </c>
      <c r="I78" s="97">
        <f t="shared" ref="I78:I87" si="72">IF(W8=0,IF(I8=0,"","***"),I8*100/W8-100)</f>
        <v>56.571428571428584</v>
      </c>
      <c r="J78" s="99">
        <f t="shared" ref="J78:J87" si="73">IF(X8=0,IF(J8=0,"","***"),J8*100/X8-100)</f>
        <v>15.384615384615387</v>
      </c>
      <c r="K78" s="100">
        <f t="shared" ref="K78:K87" si="74">IF(Y8=0,IF(K8=0,"","***"),K8*100/Y8-100)</f>
        <v>20.354327047995028</v>
      </c>
      <c r="L78" s="97">
        <f t="shared" ref="L78:L87" si="75">IF(Z8=0,IF(L8=0,"","***"),L8*100/Z8-100)</f>
        <v>386.06804149133376</v>
      </c>
      <c r="M78" s="98">
        <f t="shared" ref="M78:M87" si="76">IF(AA8=0,IF(M8=0,"","***"),M8*100/AA8-100)</f>
        <v>232.64323547891644</v>
      </c>
      <c r="O78" s="74" t="s">
        <v>34</v>
      </c>
      <c r="P78" s="99">
        <f t="shared" ref="P78:AA87" si="77">P8*100/AD8-100</f>
        <v>-26.470588235294116</v>
      </c>
      <c r="Q78" s="100">
        <f t="shared" si="77"/>
        <v>-19.376981980713524</v>
      </c>
      <c r="R78" s="97">
        <f t="shared" si="77"/>
        <v>-41.0896983993878</v>
      </c>
      <c r="S78" s="97">
        <f t="shared" si="77"/>
        <v>-31.004143252775521</v>
      </c>
      <c r="T78" s="99"/>
      <c r="U78" s="100"/>
      <c r="V78" s="97"/>
      <c r="W78" s="97"/>
      <c r="X78" s="99">
        <f t="shared" si="77"/>
        <v>-27.777777777777771</v>
      </c>
      <c r="Y78" s="100">
        <f t="shared" si="77"/>
        <v>-21.746916683684859</v>
      </c>
      <c r="Z78" s="97">
        <f t="shared" si="77"/>
        <v>-33.389225654407468</v>
      </c>
      <c r="AA78" s="98">
        <f t="shared" si="77"/>
        <v>-17.397310372808036</v>
      </c>
    </row>
    <row r="79" spans="1:27">
      <c r="A79" s="74" t="s">
        <v>35</v>
      </c>
      <c r="B79" s="99">
        <f t="shared" si="65"/>
        <v>-53.846153846153847</v>
      </c>
      <c r="C79" s="100">
        <f t="shared" si="66"/>
        <v>-54.542354106786433</v>
      </c>
      <c r="D79" s="97">
        <f t="shared" si="67"/>
        <v>35.784519021955077</v>
      </c>
      <c r="E79" s="97">
        <f t="shared" si="68"/>
        <v>13.515389975839568</v>
      </c>
      <c r="F79" s="99">
        <f t="shared" si="69"/>
        <v>100</v>
      </c>
      <c r="G79" s="100">
        <f t="shared" si="70"/>
        <v>102.5</v>
      </c>
      <c r="H79" s="97">
        <f t="shared" si="71"/>
        <v>1160</v>
      </c>
      <c r="I79" s="97">
        <f t="shared" si="72"/>
        <v>1150</v>
      </c>
      <c r="J79" s="99">
        <f t="shared" si="73"/>
        <v>-50.943396226415096</v>
      </c>
      <c r="K79" s="100">
        <f t="shared" si="74"/>
        <v>-51.375305734690201</v>
      </c>
      <c r="L79" s="97">
        <f t="shared" si="75"/>
        <v>42.141354902562483</v>
      </c>
      <c r="M79" s="98">
        <f t="shared" si="76"/>
        <v>20.703566876229758</v>
      </c>
      <c r="O79" s="74" t="s">
        <v>35</v>
      </c>
      <c r="P79" s="99">
        <f t="shared" si="77"/>
        <v>-32.467532467532465</v>
      </c>
      <c r="Q79" s="100">
        <f t="shared" si="77"/>
        <v>-29.005864458773075</v>
      </c>
      <c r="R79" s="97">
        <f t="shared" si="77"/>
        <v>41.326947240752901</v>
      </c>
      <c r="S79" s="97">
        <f t="shared" si="77"/>
        <v>28.92652640729051</v>
      </c>
      <c r="T79" s="99"/>
      <c r="U79" s="100"/>
      <c r="V79" s="97"/>
      <c r="W79" s="97"/>
      <c r="X79" s="99">
        <f t="shared" si="77"/>
        <v>-35.365853658536579</v>
      </c>
      <c r="Y79" s="100">
        <f t="shared" si="77"/>
        <v>-32.741135973199079</v>
      </c>
      <c r="Z79" s="97">
        <f t="shared" si="77"/>
        <v>23.733932229405113</v>
      </c>
      <c r="AA79" s="98">
        <f t="shared" si="77"/>
        <v>8.7706788979250376</v>
      </c>
    </row>
    <row r="80" spans="1:27">
      <c r="A80" s="74" t="s">
        <v>36</v>
      </c>
      <c r="B80" s="99">
        <f t="shared" si="65"/>
        <v>-10.714285714285708</v>
      </c>
      <c r="C80" s="100">
        <f t="shared" si="66"/>
        <v>-11.827278801904086</v>
      </c>
      <c r="D80" s="97">
        <f t="shared" si="67"/>
        <v>61.994508385221877</v>
      </c>
      <c r="E80" s="97">
        <f t="shared" si="68"/>
        <v>107.8796011734658</v>
      </c>
      <c r="F80" s="99">
        <f t="shared" si="69"/>
        <v>75</v>
      </c>
      <c r="G80" s="100">
        <f t="shared" si="70"/>
        <v>46.389776357827458</v>
      </c>
      <c r="H80" s="97">
        <f t="shared" si="71"/>
        <v>152.71428571428569</v>
      </c>
      <c r="I80" s="97">
        <f t="shared" si="72"/>
        <v>-28.367346938775512</v>
      </c>
      <c r="J80" s="99">
        <f t="shared" si="73"/>
        <v>-7.7586206896551744</v>
      </c>
      <c r="K80" s="100">
        <f t="shared" si="74"/>
        <v>-9.5408041112185629</v>
      </c>
      <c r="L80" s="97">
        <f t="shared" si="75"/>
        <v>68.263392379643875</v>
      </c>
      <c r="M80" s="98">
        <f t="shared" si="76"/>
        <v>88.967277027530372</v>
      </c>
      <c r="O80" s="74" t="s">
        <v>36</v>
      </c>
      <c r="P80" s="99">
        <f t="shared" si="77"/>
        <v>-56.25</v>
      </c>
      <c r="Q80" s="100">
        <f t="shared" si="77"/>
        <v>-56.256124768414047</v>
      </c>
      <c r="R80" s="97">
        <f t="shared" si="77"/>
        <v>-10.33229834624899</v>
      </c>
      <c r="S80" s="97">
        <f t="shared" si="77"/>
        <v>-53.766116900037531</v>
      </c>
      <c r="T80" s="99"/>
      <c r="U80" s="100"/>
      <c r="V80" s="97"/>
      <c r="W80" s="97"/>
      <c r="X80" s="99">
        <f t="shared" si="77"/>
        <v>-55.384615384615387</v>
      </c>
      <c r="Y80" s="100">
        <f t="shared" si="77"/>
        <v>-55.148960036979318</v>
      </c>
      <c r="Z80" s="97">
        <f t="shared" si="77"/>
        <v>-4.9416075520536538</v>
      </c>
      <c r="AA80" s="98">
        <f t="shared" si="77"/>
        <v>-46.743282507393481</v>
      </c>
    </row>
    <row r="81" spans="1:27">
      <c r="A81" s="74" t="s">
        <v>37</v>
      </c>
      <c r="B81" s="99">
        <f t="shared" si="65"/>
        <v>-23.07692307692308</v>
      </c>
      <c r="C81" s="100">
        <f t="shared" si="66"/>
        <v>-23.486376776819895</v>
      </c>
      <c r="D81" s="97">
        <f t="shared" si="67"/>
        <v>5.5799664868704468</v>
      </c>
      <c r="E81" s="97">
        <f t="shared" si="68"/>
        <v>19.758960636570578</v>
      </c>
      <c r="F81" s="99">
        <f t="shared" si="69"/>
        <v>-26.666666666666671</v>
      </c>
      <c r="G81" s="100">
        <f t="shared" si="70"/>
        <v>-33.715115375001602</v>
      </c>
      <c r="H81" s="97">
        <f t="shared" si="71"/>
        <v>230.69239381111095</v>
      </c>
      <c r="I81" s="97">
        <f t="shared" si="72"/>
        <v>343.97571341942245</v>
      </c>
      <c r="J81" s="99">
        <f t="shared" si="73"/>
        <v>-23.417721518987335</v>
      </c>
      <c r="K81" s="100">
        <f t="shared" si="74"/>
        <v>-24.515707679216703</v>
      </c>
      <c r="L81" s="97">
        <f t="shared" si="75"/>
        <v>33.591908938724288</v>
      </c>
      <c r="M81" s="98">
        <f t="shared" si="76"/>
        <v>43.009605478731999</v>
      </c>
      <c r="O81" s="74" t="s">
        <v>37</v>
      </c>
      <c r="P81" s="99">
        <f t="shared" si="77"/>
        <v>-47.232472324723247</v>
      </c>
      <c r="Q81" s="100">
        <f t="shared" si="77"/>
        <v>-46.634128111675253</v>
      </c>
      <c r="R81" s="97">
        <f t="shared" si="77"/>
        <v>-7.7095832076595485</v>
      </c>
      <c r="S81" s="97">
        <f t="shared" si="77"/>
        <v>-26.433452371076655</v>
      </c>
      <c r="T81" s="99">
        <f t="shared" si="77"/>
        <v>87.5</v>
      </c>
      <c r="U81" s="100">
        <f t="shared" si="77"/>
        <v>80.49192928516527</v>
      </c>
      <c r="V81" s="97">
        <f t="shared" si="77"/>
        <v>66.197183098591552</v>
      </c>
      <c r="W81" s="97">
        <f t="shared" si="77"/>
        <v>95.864661654135347</v>
      </c>
      <c r="X81" s="99">
        <f t="shared" si="77"/>
        <v>-43.369175627240146</v>
      </c>
      <c r="Y81" s="100">
        <f t="shared" si="77"/>
        <v>-42.563134171108651</v>
      </c>
      <c r="Z81" s="97">
        <f t="shared" si="77"/>
        <v>-2.3034924080480152</v>
      </c>
      <c r="AA81" s="98">
        <f t="shared" si="77"/>
        <v>-22.984881033869641</v>
      </c>
    </row>
    <row r="82" spans="1:27">
      <c r="A82" s="74" t="s">
        <v>38</v>
      </c>
      <c r="B82" s="99">
        <f t="shared" si="65"/>
        <v>-10.15625</v>
      </c>
      <c r="C82" s="100">
        <f t="shared" si="66"/>
        <v>-10.391234809989697</v>
      </c>
      <c r="D82" s="97">
        <f t="shared" si="67"/>
        <v>-3.4924319729657327</v>
      </c>
      <c r="E82" s="97">
        <f t="shared" si="68"/>
        <v>13.781421076593887</v>
      </c>
      <c r="F82" s="99">
        <f t="shared" si="69"/>
        <v>-61.53846153846154</v>
      </c>
      <c r="G82" s="100">
        <f t="shared" si="70"/>
        <v>-64.369790351098771</v>
      </c>
      <c r="H82" s="97">
        <f t="shared" si="71"/>
        <v>12.745098039215677</v>
      </c>
      <c r="I82" s="97">
        <f t="shared" si="72"/>
        <v>198.04147465437791</v>
      </c>
      <c r="J82" s="99">
        <f t="shared" si="73"/>
        <v>-14.893617021276597</v>
      </c>
      <c r="K82" s="100">
        <f t="shared" si="74"/>
        <v>-15.61525882106227</v>
      </c>
      <c r="L82" s="97">
        <f t="shared" si="75"/>
        <v>-2.3192233545972556</v>
      </c>
      <c r="M82" s="98">
        <f t="shared" si="76"/>
        <v>28.581101406926848</v>
      </c>
      <c r="O82" s="74" t="s">
        <v>38</v>
      </c>
      <c r="P82" s="99">
        <f t="shared" si="77"/>
        <v>-53.790613718411549</v>
      </c>
      <c r="Q82" s="100">
        <f t="shared" si="77"/>
        <v>-52.27290870284601</v>
      </c>
      <c r="R82" s="97">
        <f t="shared" si="77"/>
        <v>-1.4857634503593005</v>
      </c>
      <c r="S82" s="97">
        <f t="shared" si="77"/>
        <v>-23.881243333071097</v>
      </c>
      <c r="T82" s="99">
        <f t="shared" si="77"/>
        <v>-7.1428571428571388</v>
      </c>
      <c r="U82" s="100">
        <f t="shared" si="77"/>
        <v>-0.86638621794872961</v>
      </c>
      <c r="V82" s="97">
        <f t="shared" si="77"/>
        <v>-8.5201793721973047</v>
      </c>
      <c r="W82" s="97">
        <f t="shared" si="77"/>
        <v>-41.784037558685448</v>
      </c>
      <c r="X82" s="99">
        <f t="shared" si="77"/>
        <v>-51.546391752577321</v>
      </c>
      <c r="Y82" s="100">
        <f t="shared" si="77"/>
        <v>-49.751126816762678</v>
      </c>
      <c r="Z82" s="97">
        <f t="shared" si="77"/>
        <v>-2.0300790415374195</v>
      </c>
      <c r="AA82" s="98">
        <f t="shared" si="77"/>
        <v>-25.716068798413374</v>
      </c>
    </row>
    <row r="83" spans="1:27">
      <c r="A83" s="74" t="s">
        <v>39</v>
      </c>
      <c r="B83" s="99">
        <f t="shared" si="65"/>
        <v>-20.754716981132077</v>
      </c>
      <c r="C83" s="100">
        <f t="shared" si="66"/>
        <v>-22.134418439694755</v>
      </c>
      <c r="D83" s="97">
        <f t="shared" si="67"/>
        <v>45.987931809536917</v>
      </c>
      <c r="E83" s="97">
        <f t="shared" si="68"/>
        <v>21.124017995031224</v>
      </c>
      <c r="F83" s="99">
        <f t="shared" si="69"/>
        <v>-41.666666666666664</v>
      </c>
      <c r="G83" s="100">
        <f t="shared" si="70"/>
        <v>-48.525727934856</v>
      </c>
      <c r="H83" s="97">
        <f t="shared" si="71"/>
        <v>-66.21267605633804</v>
      </c>
      <c r="I83" s="97">
        <f t="shared" si="72"/>
        <v>-21.589100109317016</v>
      </c>
      <c r="J83" s="99">
        <f t="shared" si="73"/>
        <v>-22.881355932203391</v>
      </c>
      <c r="K83" s="100">
        <f t="shared" si="74"/>
        <v>-24.901451221363729</v>
      </c>
      <c r="L83" s="97">
        <f t="shared" si="75"/>
        <v>-1.2127886612932883</v>
      </c>
      <c r="M83" s="98">
        <f t="shared" si="76"/>
        <v>7.5122525567728502</v>
      </c>
      <c r="O83" s="74" t="s">
        <v>39</v>
      </c>
      <c r="P83" s="99">
        <f t="shared" si="77"/>
        <v>-47</v>
      </c>
      <c r="Q83" s="100">
        <f t="shared" si="77"/>
        <v>-46.042736460927642</v>
      </c>
      <c r="R83" s="97">
        <f t="shared" si="77"/>
        <v>-17.621782829951371</v>
      </c>
      <c r="S83" s="97">
        <f t="shared" si="77"/>
        <v>-36.562601475664721</v>
      </c>
      <c r="T83" s="99">
        <f t="shared" si="77"/>
        <v>-29.411764705882348</v>
      </c>
      <c r="U83" s="100">
        <f t="shared" si="77"/>
        <v>-35.366336986374833</v>
      </c>
      <c r="V83" s="97">
        <f t="shared" si="77"/>
        <v>189.97586572294711</v>
      </c>
      <c r="W83" s="97">
        <f t="shared" si="77"/>
        <v>127.67301057061667</v>
      </c>
      <c r="X83" s="99">
        <f t="shared" si="77"/>
        <v>-45.622119815668199</v>
      </c>
      <c r="Y83" s="100">
        <f t="shared" si="77"/>
        <v>-45.091788596757937</v>
      </c>
      <c r="Z83" s="97">
        <f t="shared" si="77"/>
        <v>17.880463037689296</v>
      </c>
      <c r="AA83" s="98">
        <f t="shared" si="77"/>
        <v>-17.626165387772588</v>
      </c>
    </row>
    <row r="84" spans="1:27">
      <c r="A84" s="74" t="s">
        <v>40</v>
      </c>
      <c r="B84" s="99">
        <f t="shared" si="65"/>
        <v>16.666666666666671</v>
      </c>
      <c r="C84" s="100">
        <f t="shared" si="66"/>
        <v>11.364225484193824</v>
      </c>
      <c r="D84" s="97">
        <f t="shared" si="67"/>
        <v>268.43297569284857</v>
      </c>
      <c r="E84" s="97">
        <f t="shared" si="68"/>
        <v>75.56561816478191</v>
      </c>
      <c r="F84" s="99">
        <f t="shared" si="69"/>
        <v>41.666666666666657</v>
      </c>
      <c r="G84" s="100">
        <f t="shared" si="70"/>
        <v>40.371579934658627</v>
      </c>
      <c r="H84" s="97">
        <f t="shared" si="71"/>
        <v>19.708824580207207</v>
      </c>
      <c r="I84" s="97">
        <f t="shared" si="72"/>
        <v>20.84311527413854</v>
      </c>
      <c r="J84" s="99">
        <f t="shared" si="73"/>
        <v>25</v>
      </c>
      <c r="K84" s="100">
        <f t="shared" si="74"/>
        <v>21.344468217304708</v>
      </c>
      <c r="L84" s="97">
        <f t="shared" si="75"/>
        <v>137.15757759961645</v>
      </c>
      <c r="M84" s="98">
        <f t="shared" si="76"/>
        <v>47.865308748843745</v>
      </c>
      <c r="O84" s="74" t="s">
        <v>40</v>
      </c>
      <c r="P84" s="99">
        <f t="shared" si="77"/>
        <v>-52.941176470588232</v>
      </c>
      <c r="Q84" s="100">
        <f t="shared" si="77"/>
        <v>-49.428250354370114</v>
      </c>
      <c r="R84" s="97">
        <f t="shared" si="77"/>
        <v>-29.273297089122011</v>
      </c>
      <c r="S84" s="97">
        <f t="shared" si="77"/>
        <v>-40.10625808671351</v>
      </c>
      <c r="T84" s="99">
        <f t="shared" si="77"/>
        <v>-25</v>
      </c>
      <c r="U84" s="100">
        <f t="shared" si="77"/>
        <v>-21.095186081415974</v>
      </c>
      <c r="V84" s="97">
        <f t="shared" si="77"/>
        <v>192.68037643778325</v>
      </c>
      <c r="W84" s="97">
        <f t="shared" si="77"/>
        <v>59.505097936911653</v>
      </c>
      <c r="X84" s="99">
        <f t="shared" si="77"/>
        <v>-46.268656716417908</v>
      </c>
      <c r="Y84" s="100">
        <f t="shared" si="77"/>
        <v>-42.299702273721856</v>
      </c>
      <c r="Z84" s="97">
        <f t="shared" si="77"/>
        <v>17.927477928148136</v>
      </c>
      <c r="AA84" s="98">
        <f t="shared" si="77"/>
        <v>-12.420593854353669</v>
      </c>
    </row>
    <row r="85" spans="1:27">
      <c r="A85" s="74" t="s">
        <v>41</v>
      </c>
      <c r="B85" s="99">
        <f t="shared" si="65"/>
        <v>-46.666666666666664</v>
      </c>
      <c r="C85" s="100">
        <f t="shared" si="66"/>
        <v>-49.83545429562394</v>
      </c>
      <c r="D85" s="97">
        <f t="shared" si="67"/>
        <v>-60.968309859154935</v>
      </c>
      <c r="E85" s="97">
        <f t="shared" si="68"/>
        <v>-55.068957173965643</v>
      </c>
      <c r="F85" s="99">
        <f t="shared" si="69"/>
        <v>13.793103448275858</v>
      </c>
      <c r="G85" s="100">
        <f t="shared" si="70"/>
        <v>11.987448415506108</v>
      </c>
      <c r="H85" s="97">
        <f t="shared" si="71"/>
        <v>-35.783172923941493</v>
      </c>
      <c r="I85" s="97">
        <f t="shared" si="72"/>
        <v>-14.319531308793813</v>
      </c>
      <c r="J85" s="99">
        <f t="shared" si="73"/>
        <v>-6.818181818181813</v>
      </c>
      <c r="K85" s="100">
        <f t="shared" si="74"/>
        <v>-4.4382956161876166</v>
      </c>
      <c r="L85" s="97">
        <f t="shared" si="75"/>
        <v>-39.554444660041653</v>
      </c>
      <c r="M85" s="98">
        <f t="shared" si="76"/>
        <v>-24.80153530976493</v>
      </c>
      <c r="O85" s="74" t="s">
        <v>41</v>
      </c>
      <c r="P85" s="99">
        <f t="shared" si="77"/>
        <v>-46.428571428571431</v>
      </c>
      <c r="Q85" s="100">
        <f t="shared" si="77"/>
        <v>-50.969952214972984</v>
      </c>
      <c r="R85" s="97">
        <f t="shared" si="77"/>
        <v>-19.203413940256041</v>
      </c>
      <c r="S85" s="97">
        <f t="shared" si="77"/>
        <v>-48.39877645296211</v>
      </c>
      <c r="T85" s="99">
        <f t="shared" si="77"/>
        <v>31.818181818181813</v>
      </c>
      <c r="U85" s="100">
        <f t="shared" si="77"/>
        <v>21.663058578702575</v>
      </c>
      <c r="V85" s="97">
        <f t="shared" si="77"/>
        <v>479.02908438061024</v>
      </c>
      <c r="W85" s="97">
        <f t="shared" si="77"/>
        <v>226.29632262474371</v>
      </c>
      <c r="X85" s="99">
        <f t="shared" si="77"/>
        <v>-12</v>
      </c>
      <c r="Y85" s="100">
        <f t="shared" si="77"/>
        <v>-12.698286548355043</v>
      </c>
      <c r="Z85" s="97">
        <f t="shared" si="77"/>
        <v>201.046984126984</v>
      </c>
      <c r="AA85" s="98">
        <f t="shared" si="77"/>
        <v>37.715676694951583</v>
      </c>
    </row>
    <row r="86" spans="1:27" ht="15.75" thickBot="1">
      <c r="A86" s="74" t="s">
        <v>42</v>
      </c>
      <c r="B86" s="99">
        <f t="shared" si="65"/>
        <v>-50</v>
      </c>
      <c r="C86" s="100">
        <f t="shared" si="66"/>
        <v>-61.657491194246361</v>
      </c>
      <c r="D86" s="97">
        <f t="shared" si="67"/>
        <v>-65.555555555555557</v>
      </c>
      <c r="E86" s="97">
        <f t="shared" si="68"/>
        <v>-75.96126047990748</v>
      </c>
      <c r="F86" s="99">
        <f t="shared" si="69"/>
        <v>38.461538461538453</v>
      </c>
      <c r="G86" s="100">
        <f t="shared" si="70"/>
        <v>38.855046579873743</v>
      </c>
      <c r="H86" s="97">
        <f t="shared" si="71"/>
        <v>141.70420997035512</v>
      </c>
      <c r="I86" s="97">
        <f t="shared" si="72"/>
        <v>99.827315241480505</v>
      </c>
      <c r="J86" s="99">
        <f t="shared" si="73"/>
        <v>26.666666666666671</v>
      </c>
      <c r="K86" s="100">
        <f t="shared" si="74"/>
        <v>36.187909797525322</v>
      </c>
      <c r="L86" s="97">
        <f t="shared" si="75"/>
        <v>112.5934872853764</v>
      </c>
      <c r="M86" s="98">
        <f t="shared" si="76"/>
        <v>65.098027495448292</v>
      </c>
      <c r="O86" s="74" t="s">
        <v>42</v>
      </c>
      <c r="P86" s="99">
        <f t="shared" si="77"/>
        <v>50</v>
      </c>
      <c r="Q86" s="100">
        <f t="shared" si="77"/>
        <v>103.76380039345443</v>
      </c>
      <c r="R86" s="97">
        <f t="shared" si="77"/>
        <v>281.81818181818187</v>
      </c>
      <c r="S86" s="97">
        <f t="shared" si="77"/>
        <v>893.9655172413793</v>
      </c>
      <c r="T86" s="99">
        <f t="shared" si="77"/>
        <v>2.6315789473684248</v>
      </c>
      <c r="U86" s="100">
        <f t="shared" si="77"/>
        <v>36.41544731910858</v>
      </c>
      <c r="V86" s="97">
        <f t="shared" si="77"/>
        <v>153.84962124953955</v>
      </c>
      <c r="W86" s="97">
        <f t="shared" si="77"/>
        <v>78.741000704998186</v>
      </c>
      <c r="X86" s="99">
        <f t="shared" si="77"/>
        <v>7.1428571428571388</v>
      </c>
      <c r="Y86" s="100">
        <f t="shared" si="77"/>
        <v>37.622466959623267</v>
      </c>
      <c r="Z86" s="97">
        <f t="shared" si="77"/>
        <v>166.38975542620307</v>
      </c>
      <c r="AA86" s="98">
        <f t="shared" si="77"/>
        <v>113.30387845018501</v>
      </c>
    </row>
    <row r="87" spans="1:27" ht="15.75" thickBot="1">
      <c r="A87" s="81" t="s">
        <v>3</v>
      </c>
      <c r="B87" s="101">
        <f t="shared" si="65"/>
        <v>-21.461187214611869</v>
      </c>
      <c r="C87" s="102">
        <f t="shared" si="66"/>
        <v>-34.819501356788209</v>
      </c>
      <c r="D87" s="103">
        <f t="shared" si="67"/>
        <v>32.054818243608253</v>
      </c>
      <c r="E87" s="103">
        <f t="shared" si="68"/>
        <v>17.102883374859729</v>
      </c>
      <c r="F87" s="101">
        <f t="shared" si="69"/>
        <v>38.931297709923655</v>
      </c>
      <c r="G87" s="102">
        <f t="shared" si="70"/>
        <v>37.683006794694705</v>
      </c>
      <c r="H87" s="103">
        <f t="shared" si="71"/>
        <v>54.108029088090319</v>
      </c>
      <c r="I87" s="103">
        <f t="shared" si="72"/>
        <v>62.243623770866492</v>
      </c>
      <c r="J87" s="101">
        <f t="shared" si="73"/>
        <v>-11.421319796954322</v>
      </c>
      <c r="K87" s="102">
        <f t="shared" si="74"/>
        <v>32.441924216688022</v>
      </c>
      <c r="L87" s="103">
        <f t="shared" si="75"/>
        <v>43.526377262993975</v>
      </c>
      <c r="M87" s="104">
        <f t="shared" si="76"/>
        <v>36.390824490291635</v>
      </c>
      <c r="O87" s="81" t="s">
        <v>3</v>
      </c>
      <c r="P87" s="101">
        <f t="shared" si="77"/>
        <v>-46.801619433198383</v>
      </c>
      <c r="Q87" s="102">
        <f t="shared" si="77"/>
        <v>-32.092181281359643</v>
      </c>
      <c r="R87" s="103">
        <f t="shared" si="77"/>
        <v>-3.9572026270596581</v>
      </c>
      <c r="S87" s="103">
        <f t="shared" si="77"/>
        <v>-26.079674079524622</v>
      </c>
      <c r="T87" s="101">
        <f t="shared" si="77"/>
        <v>3.9682539682539613</v>
      </c>
      <c r="U87" s="102">
        <f t="shared" si="77"/>
        <v>35.143495992823375</v>
      </c>
      <c r="V87" s="103">
        <f t="shared" si="77"/>
        <v>197.70449496650957</v>
      </c>
      <c r="W87" s="103">
        <f t="shared" si="77"/>
        <v>88.798850600271578</v>
      </c>
      <c r="X87" s="101">
        <f t="shared" si="77"/>
        <v>-42.10139603232917</v>
      </c>
      <c r="Y87" s="102">
        <f t="shared" si="77"/>
        <v>26.116953202645377</v>
      </c>
      <c r="Z87" s="103">
        <f t="shared" si="77"/>
        <v>48.296959392701297</v>
      </c>
      <c r="AA87" s="104">
        <f t="shared" si="77"/>
        <v>-0.10901327469187549</v>
      </c>
    </row>
  </sheetData>
  <mergeCells count="79">
    <mergeCell ref="O74:O76"/>
    <mergeCell ref="P74:S74"/>
    <mergeCell ref="T74:W74"/>
    <mergeCell ref="X74:AA74"/>
    <mergeCell ref="P75:Q75"/>
    <mergeCell ref="R75:S75"/>
    <mergeCell ref="T75:U75"/>
    <mergeCell ref="V75:W75"/>
    <mergeCell ref="X75:Y75"/>
    <mergeCell ref="Z75:AA75"/>
    <mergeCell ref="O31:AA31"/>
    <mergeCell ref="AC31:AO31"/>
    <mergeCell ref="O43:AA43"/>
    <mergeCell ref="AC43:AO43"/>
    <mergeCell ref="O58:O60"/>
    <mergeCell ref="P58:S58"/>
    <mergeCell ref="T58:W58"/>
    <mergeCell ref="X58:AA58"/>
    <mergeCell ref="P59:Q59"/>
    <mergeCell ref="R59:S59"/>
    <mergeCell ref="T59:U59"/>
    <mergeCell ref="V59:W59"/>
    <mergeCell ref="X59:Y59"/>
    <mergeCell ref="Z59:AA59"/>
    <mergeCell ref="AJ5:AK5"/>
    <mergeCell ref="AL5:AM5"/>
    <mergeCell ref="AN5:AO5"/>
    <mergeCell ref="O19:AA19"/>
    <mergeCell ref="AC19:AO19"/>
    <mergeCell ref="O4:O6"/>
    <mergeCell ref="AH4:AK4"/>
    <mergeCell ref="AL4:AO4"/>
    <mergeCell ref="P5:Q5"/>
    <mergeCell ref="R5:S5"/>
    <mergeCell ref="T5:U5"/>
    <mergeCell ref="V5:W5"/>
    <mergeCell ref="X5:Y5"/>
    <mergeCell ref="Z5:AA5"/>
    <mergeCell ref="AD5:AE5"/>
    <mergeCell ref="AF5:AG5"/>
    <mergeCell ref="AH5:AI5"/>
    <mergeCell ref="A4:A6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P4:S4"/>
    <mergeCell ref="T4:W4"/>
    <mergeCell ref="X4:AA4"/>
    <mergeCell ref="AC4:AC6"/>
    <mergeCell ref="AD4:AG4"/>
    <mergeCell ref="A19:M19"/>
    <mergeCell ref="A31:M31"/>
    <mergeCell ref="A43:M43"/>
    <mergeCell ref="A58:A60"/>
    <mergeCell ref="B58:E58"/>
    <mergeCell ref="F58:I58"/>
    <mergeCell ref="J58:M58"/>
    <mergeCell ref="B59:C59"/>
    <mergeCell ref="D59:E59"/>
    <mergeCell ref="F59:G59"/>
    <mergeCell ref="H59:I59"/>
    <mergeCell ref="J59:K59"/>
    <mergeCell ref="L59:M59"/>
    <mergeCell ref="F75:G75"/>
    <mergeCell ref="H75:I75"/>
    <mergeCell ref="J75:K75"/>
    <mergeCell ref="L75:M75"/>
    <mergeCell ref="A74:A76"/>
    <mergeCell ref="B74:E74"/>
    <mergeCell ref="F74:I74"/>
    <mergeCell ref="J74:M74"/>
    <mergeCell ref="B75:C75"/>
    <mergeCell ref="D75:E75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eht28">
    <tabColor theme="9" tint="0.39997558519241921"/>
  </sheetPr>
  <dimension ref="A1:AX33"/>
  <sheetViews>
    <sheetView workbookViewId="0">
      <selection activeCell="G7" sqref="G7:H16"/>
    </sheetView>
  </sheetViews>
  <sheetFormatPr defaultRowHeight="15"/>
  <cols>
    <col min="18" max="18" width="10.28515625" customWidth="1"/>
    <col min="20" max="20" width="8.140625" customWidth="1"/>
    <col min="21" max="21" width="7.7109375" customWidth="1"/>
    <col min="22" max="22" width="8.85546875" customWidth="1"/>
    <col min="23" max="23" width="10.5703125" customWidth="1"/>
    <col min="24" max="24" width="9" customWidth="1"/>
    <col min="25" max="25" width="7.5703125" bestFit="1" customWidth="1"/>
    <col min="27" max="27" width="9.140625" customWidth="1"/>
    <col min="28" max="28" width="9.42578125" customWidth="1"/>
    <col min="32" max="32" width="8.42578125" customWidth="1"/>
    <col min="33" max="33" width="9.7109375" customWidth="1"/>
  </cols>
  <sheetData>
    <row r="1" spans="1:50">
      <c r="A1" t="s">
        <v>214</v>
      </c>
      <c r="R1" t="s">
        <v>180</v>
      </c>
      <c r="AI1" t="s">
        <v>181</v>
      </c>
    </row>
    <row r="2" spans="1:50" s="200" customFormat="1" ht="15.75" customHeight="1">
      <c r="A2" s="1" t="s">
        <v>182</v>
      </c>
      <c r="R2" s="1" t="s">
        <v>125</v>
      </c>
      <c r="AI2" s="1" t="s">
        <v>126</v>
      </c>
    </row>
    <row r="3" spans="1:50" ht="15.75" thickBot="1"/>
    <row r="4" spans="1:50" ht="15.75" customHeight="1">
      <c r="A4" s="314" t="s">
        <v>29</v>
      </c>
      <c r="B4" s="317" t="s">
        <v>1</v>
      </c>
      <c r="C4" s="318"/>
      <c r="D4" s="318"/>
      <c r="E4" s="318"/>
      <c r="F4" s="319"/>
      <c r="G4" s="318" t="s">
        <v>2</v>
      </c>
      <c r="H4" s="318"/>
      <c r="I4" s="318"/>
      <c r="J4" s="318"/>
      <c r="K4" s="318"/>
      <c r="L4" s="317" t="s">
        <v>3</v>
      </c>
      <c r="M4" s="318"/>
      <c r="N4" s="318"/>
      <c r="O4" s="318"/>
      <c r="P4" s="319"/>
      <c r="R4" s="314" t="s">
        <v>29</v>
      </c>
      <c r="S4" s="317" t="s">
        <v>1</v>
      </c>
      <c r="T4" s="318"/>
      <c r="U4" s="318"/>
      <c r="V4" s="318"/>
      <c r="W4" s="319"/>
      <c r="X4" s="318" t="s">
        <v>2</v>
      </c>
      <c r="Y4" s="318"/>
      <c r="Z4" s="318"/>
      <c r="AA4" s="318"/>
      <c r="AB4" s="318"/>
      <c r="AC4" s="317" t="s">
        <v>3</v>
      </c>
      <c r="AD4" s="318"/>
      <c r="AE4" s="318"/>
      <c r="AF4" s="318"/>
      <c r="AG4" s="319"/>
      <c r="AI4" s="314" t="s">
        <v>29</v>
      </c>
      <c r="AJ4" s="317" t="s">
        <v>1</v>
      </c>
      <c r="AK4" s="318"/>
      <c r="AL4" s="318"/>
      <c r="AM4" s="318"/>
      <c r="AN4" s="319"/>
      <c r="AO4" s="318" t="s">
        <v>2</v>
      </c>
      <c r="AP4" s="318"/>
      <c r="AQ4" s="318"/>
      <c r="AR4" s="318"/>
      <c r="AS4" s="318"/>
      <c r="AT4" s="317" t="s">
        <v>3</v>
      </c>
      <c r="AU4" s="318"/>
      <c r="AV4" s="318"/>
      <c r="AW4" s="318"/>
      <c r="AX4" s="319"/>
    </row>
    <row r="5" spans="1:50" ht="45" customHeight="1">
      <c r="A5" s="315"/>
      <c r="B5" s="320" t="s">
        <v>3</v>
      </c>
      <c r="C5" s="310"/>
      <c r="D5" s="309" t="s">
        <v>114</v>
      </c>
      <c r="E5" s="310"/>
      <c r="F5" s="321" t="s">
        <v>117</v>
      </c>
      <c r="G5" s="320" t="s">
        <v>3</v>
      </c>
      <c r="H5" s="310"/>
      <c r="I5" s="309" t="s">
        <v>114</v>
      </c>
      <c r="J5" s="310"/>
      <c r="K5" s="321" t="s">
        <v>117</v>
      </c>
      <c r="L5" s="320" t="s">
        <v>3</v>
      </c>
      <c r="M5" s="310"/>
      <c r="N5" s="309" t="s">
        <v>114</v>
      </c>
      <c r="O5" s="310"/>
      <c r="P5" s="321" t="s">
        <v>117</v>
      </c>
      <c r="R5" s="315"/>
      <c r="S5" s="320" t="s">
        <v>3</v>
      </c>
      <c r="T5" s="310"/>
      <c r="U5" s="309" t="s">
        <v>114</v>
      </c>
      <c r="V5" s="310"/>
      <c r="W5" s="321" t="s">
        <v>117</v>
      </c>
      <c r="X5" s="320" t="s">
        <v>3</v>
      </c>
      <c r="Y5" s="310"/>
      <c r="Z5" s="309" t="s">
        <v>114</v>
      </c>
      <c r="AA5" s="310"/>
      <c r="AB5" s="321" t="s">
        <v>117</v>
      </c>
      <c r="AC5" s="320" t="s">
        <v>3</v>
      </c>
      <c r="AD5" s="310"/>
      <c r="AE5" s="309" t="s">
        <v>114</v>
      </c>
      <c r="AF5" s="310"/>
      <c r="AG5" s="321" t="s">
        <v>117</v>
      </c>
      <c r="AI5" s="315"/>
      <c r="AJ5" s="320" t="s">
        <v>3</v>
      </c>
      <c r="AK5" s="310"/>
      <c r="AL5" s="309" t="s">
        <v>30</v>
      </c>
      <c r="AM5" s="310"/>
      <c r="AN5" s="321" t="s">
        <v>118</v>
      </c>
      <c r="AO5" s="326" t="s">
        <v>3</v>
      </c>
      <c r="AP5" s="310"/>
      <c r="AQ5" s="309" t="s">
        <v>30</v>
      </c>
      <c r="AR5" s="310"/>
      <c r="AS5" s="321" t="s">
        <v>118</v>
      </c>
      <c r="AT5" s="320" t="s">
        <v>3</v>
      </c>
      <c r="AU5" s="310"/>
      <c r="AV5" s="309" t="s">
        <v>30</v>
      </c>
      <c r="AW5" s="310"/>
      <c r="AX5" s="321" t="s">
        <v>118</v>
      </c>
    </row>
    <row r="6" spans="1:50" ht="44.25" customHeight="1" thickBot="1">
      <c r="A6" s="316"/>
      <c r="B6" s="203" t="s">
        <v>26</v>
      </c>
      <c r="C6" s="108" t="s">
        <v>49</v>
      </c>
      <c r="D6" s="69" t="s">
        <v>31</v>
      </c>
      <c r="E6" s="69" t="s">
        <v>32</v>
      </c>
      <c r="F6" s="322"/>
      <c r="G6" s="203" t="s">
        <v>26</v>
      </c>
      <c r="H6" s="108" t="s">
        <v>49</v>
      </c>
      <c r="I6" s="69" t="s">
        <v>31</v>
      </c>
      <c r="J6" s="69" t="s">
        <v>32</v>
      </c>
      <c r="K6" s="322"/>
      <c r="L6" s="203" t="s">
        <v>26</v>
      </c>
      <c r="M6" s="108" t="s">
        <v>49</v>
      </c>
      <c r="N6" s="69" t="s">
        <v>31</v>
      </c>
      <c r="O6" s="69" t="s">
        <v>32</v>
      </c>
      <c r="P6" s="322"/>
      <c r="R6" s="316"/>
      <c r="S6" s="107" t="s">
        <v>26</v>
      </c>
      <c r="T6" s="108" t="s">
        <v>49</v>
      </c>
      <c r="U6" s="69" t="s">
        <v>31</v>
      </c>
      <c r="V6" s="69" t="s">
        <v>32</v>
      </c>
      <c r="W6" s="322"/>
      <c r="X6" s="107" t="s">
        <v>26</v>
      </c>
      <c r="Y6" s="108" t="s">
        <v>49</v>
      </c>
      <c r="Z6" s="69" t="s">
        <v>31</v>
      </c>
      <c r="AA6" s="69" t="s">
        <v>32</v>
      </c>
      <c r="AB6" s="322"/>
      <c r="AC6" s="107" t="s">
        <v>26</v>
      </c>
      <c r="AD6" s="108" t="s">
        <v>49</v>
      </c>
      <c r="AE6" s="69" t="s">
        <v>31</v>
      </c>
      <c r="AF6" s="69" t="s">
        <v>32</v>
      </c>
      <c r="AG6" s="322"/>
      <c r="AI6" s="316"/>
      <c r="AJ6" s="107" t="s">
        <v>26</v>
      </c>
      <c r="AK6" s="108" t="s">
        <v>49</v>
      </c>
      <c r="AL6" s="69" t="s">
        <v>31</v>
      </c>
      <c r="AM6" s="69" t="s">
        <v>32</v>
      </c>
      <c r="AN6" s="322"/>
      <c r="AO6" s="108" t="s">
        <v>26</v>
      </c>
      <c r="AP6" s="108" t="s">
        <v>49</v>
      </c>
      <c r="AQ6" s="69" t="s">
        <v>31</v>
      </c>
      <c r="AR6" s="69" t="s">
        <v>32</v>
      </c>
      <c r="AS6" s="322"/>
      <c r="AT6" s="107" t="s">
        <v>26</v>
      </c>
      <c r="AU6" s="108" t="s">
        <v>49</v>
      </c>
      <c r="AV6" s="69" t="s">
        <v>31</v>
      </c>
      <c r="AW6" s="69" t="s">
        <v>32</v>
      </c>
      <c r="AX6" s="322"/>
    </row>
    <row r="7" spans="1:50">
      <c r="A7" s="74" t="s">
        <v>33</v>
      </c>
      <c r="B7" s="109">
        <v>15987</v>
      </c>
      <c r="C7" s="110">
        <v>3935.3326843867039</v>
      </c>
      <c r="D7" s="75">
        <v>17</v>
      </c>
      <c r="E7" s="76">
        <v>4.6779598310567954</v>
      </c>
      <c r="F7" s="78">
        <v>14.089847456865563</v>
      </c>
      <c r="G7" s="77">
        <v>985</v>
      </c>
      <c r="H7" s="77">
        <v>236.35961317325913</v>
      </c>
      <c r="I7" s="75">
        <v>43</v>
      </c>
      <c r="J7" s="76">
        <v>8.4566710000000036</v>
      </c>
      <c r="K7" s="77">
        <v>22.969750000000012</v>
      </c>
      <c r="L7" s="111">
        <f>B7+G7</f>
        <v>16972</v>
      </c>
      <c r="M7" s="77">
        <f t="shared" ref="M7:P7" si="0">C7+H7</f>
        <v>4171.6922975599628</v>
      </c>
      <c r="N7" s="75">
        <f t="shared" si="0"/>
        <v>60</v>
      </c>
      <c r="O7" s="76">
        <f t="shared" si="0"/>
        <v>13.1346308310568</v>
      </c>
      <c r="P7" s="78">
        <f t="shared" si="0"/>
        <v>37.059597456865575</v>
      </c>
      <c r="R7" s="74" t="s">
        <v>33</v>
      </c>
      <c r="S7" s="109">
        <v>24525</v>
      </c>
      <c r="T7" s="110">
        <v>5419.2638361821264</v>
      </c>
      <c r="U7" s="75">
        <v>46</v>
      </c>
      <c r="V7" s="76">
        <v>9.1717060998301996</v>
      </c>
      <c r="W7" s="78">
        <v>10.057686054204149</v>
      </c>
      <c r="X7" s="77">
        <v>1142</v>
      </c>
      <c r="Y7" s="77">
        <v>296.26461856791479</v>
      </c>
      <c r="Z7" s="75">
        <v>5</v>
      </c>
      <c r="AA7" s="76">
        <v>1.92</v>
      </c>
      <c r="AB7" s="77">
        <v>1.45</v>
      </c>
      <c r="AC7" s="111">
        <v>25667</v>
      </c>
      <c r="AD7" s="77">
        <v>5715.5284547500141</v>
      </c>
      <c r="AE7" s="75">
        <v>51</v>
      </c>
      <c r="AF7" s="76">
        <v>11.091706099830201</v>
      </c>
      <c r="AG7" s="78">
        <v>11.50768605420415</v>
      </c>
      <c r="AI7" s="74" t="s">
        <v>33</v>
      </c>
      <c r="AJ7" s="109">
        <v>9489</v>
      </c>
      <c r="AK7" s="110">
        <v>2533.5218800000189</v>
      </c>
      <c r="AL7" s="75">
        <v>37</v>
      </c>
      <c r="AM7" s="76">
        <v>10.399200000000004</v>
      </c>
      <c r="AN7" s="78">
        <v>3.9071699999999998</v>
      </c>
      <c r="AO7" s="77">
        <v>362</v>
      </c>
      <c r="AP7" s="77">
        <v>103.17764499999994</v>
      </c>
      <c r="AQ7" s="75"/>
      <c r="AR7" s="76"/>
      <c r="AS7" s="77"/>
      <c r="AT7" s="111">
        <v>9851</v>
      </c>
      <c r="AU7" s="77">
        <v>2636.6995250000186</v>
      </c>
      <c r="AV7" s="75">
        <v>37</v>
      </c>
      <c r="AW7" s="76">
        <v>10.399200000000004</v>
      </c>
      <c r="AX7" s="78">
        <v>3.9071699999999998</v>
      </c>
    </row>
    <row r="8" spans="1:50">
      <c r="A8" s="74" t="s">
        <v>34</v>
      </c>
      <c r="B8" s="109">
        <v>10281</v>
      </c>
      <c r="C8" s="110">
        <v>7651.7666023835736</v>
      </c>
      <c r="D8" s="79">
        <v>27</v>
      </c>
      <c r="E8" s="80">
        <v>21.371692307692307</v>
      </c>
      <c r="F8" s="78">
        <v>12.074871794871795</v>
      </c>
      <c r="G8" s="77">
        <v>571</v>
      </c>
      <c r="H8" s="77">
        <v>424.85219887753857</v>
      </c>
      <c r="I8" s="79">
        <v>3</v>
      </c>
      <c r="J8" s="80">
        <v>2.498475</v>
      </c>
      <c r="K8" s="77">
        <v>0.76800000000000002</v>
      </c>
      <c r="L8" s="111">
        <f t="shared" ref="L8:L16" si="1">B8+G8</f>
        <v>10852</v>
      </c>
      <c r="M8" s="77">
        <f t="shared" ref="M8:M16" si="2">C8+H8</f>
        <v>8076.6188012611119</v>
      </c>
      <c r="N8" s="79">
        <f t="shared" ref="N8:N16" si="3">D8+I8</f>
        <v>30</v>
      </c>
      <c r="O8" s="80">
        <f t="shared" ref="O8:O16" si="4">E8+J8</f>
        <v>23.870167307692306</v>
      </c>
      <c r="P8" s="78">
        <f t="shared" ref="P8:P16" si="5">F8+K8</f>
        <v>12.842871794871796</v>
      </c>
      <c r="R8" s="74" t="s">
        <v>34</v>
      </c>
      <c r="S8" s="109">
        <v>9769</v>
      </c>
      <c r="T8" s="110">
        <v>7314.5315620636684</v>
      </c>
      <c r="U8" s="79">
        <v>25</v>
      </c>
      <c r="V8" s="80">
        <v>19.313243966520069</v>
      </c>
      <c r="W8" s="78">
        <v>2.042196297347143</v>
      </c>
      <c r="X8" s="77">
        <v>580</v>
      </c>
      <c r="Y8" s="77">
        <v>433.7064965159845</v>
      </c>
      <c r="Z8" s="79">
        <v>1</v>
      </c>
      <c r="AA8" s="80">
        <v>0.52</v>
      </c>
      <c r="AB8" s="77">
        <v>0.6</v>
      </c>
      <c r="AC8" s="111">
        <v>10349</v>
      </c>
      <c r="AD8" s="77">
        <v>7748.2380585796518</v>
      </c>
      <c r="AE8" s="79">
        <v>26</v>
      </c>
      <c r="AF8" s="80">
        <v>19.833243966520069</v>
      </c>
      <c r="AG8" s="78">
        <v>2.6421962973471431</v>
      </c>
      <c r="AI8" s="74" t="s">
        <v>34</v>
      </c>
      <c r="AJ8" s="109">
        <v>7467</v>
      </c>
      <c r="AK8" s="110">
        <v>5365.5054850000179</v>
      </c>
      <c r="AL8" s="79">
        <v>34</v>
      </c>
      <c r="AM8" s="80">
        <v>23.954999999999995</v>
      </c>
      <c r="AN8" s="78">
        <v>3.4666200000000007</v>
      </c>
      <c r="AO8" s="77">
        <v>306</v>
      </c>
      <c r="AP8" s="77">
        <v>226.79174600000013</v>
      </c>
      <c r="AQ8" s="79">
        <v>2</v>
      </c>
      <c r="AR8" s="80">
        <v>1.3900000000000001</v>
      </c>
      <c r="AS8" s="77">
        <v>0.5</v>
      </c>
      <c r="AT8" s="111">
        <v>7773</v>
      </c>
      <c r="AU8" s="77">
        <v>5592.2972310000177</v>
      </c>
      <c r="AV8" s="79">
        <v>36</v>
      </c>
      <c r="AW8" s="80">
        <v>25.344999999999995</v>
      </c>
      <c r="AX8" s="78">
        <v>3.9666200000000007</v>
      </c>
    </row>
    <row r="9" spans="1:50">
      <c r="A9" s="74" t="s">
        <v>35</v>
      </c>
      <c r="B9" s="109">
        <v>14287</v>
      </c>
      <c r="C9" s="110">
        <v>21009.633134741307</v>
      </c>
      <c r="D9" s="79">
        <v>24</v>
      </c>
      <c r="E9" s="80">
        <v>35.337934065934071</v>
      </c>
      <c r="F9" s="78">
        <v>23.877901098901102</v>
      </c>
      <c r="G9" s="77">
        <v>703</v>
      </c>
      <c r="H9" s="77">
        <v>1026.8800822307139</v>
      </c>
      <c r="I9" s="112">
        <v>2</v>
      </c>
      <c r="J9" s="80">
        <v>3.24</v>
      </c>
      <c r="K9" s="77">
        <v>1.26</v>
      </c>
      <c r="L9" s="111">
        <f t="shared" si="1"/>
        <v>14990</v>
      </c>
      <c r="M9" s="77">
        <f t="shared" si="2"/>
        <v>22036.51321697202</v>
      </c>
      <c r="N9" s="79">
        <f t="shared" si="3"/>
        <v>26</v>
      </c>
      <c r="O9" s="80">
        <f t="shared" si="4"/>
        <v>38.577934065934073</v>
      </c>
      <c r="P9" s="78">
        <f t="shared" si="5"/>
        <v>25.137901098901104</v>
      </c>
      <c r="R9" s="74" t="s">
        <v>35</v>
      </c>
      <c r="S9" s="109">
        <v>13489</v>
      </c>
      <c r="T9" s="110">
        <v>20013.000537519918</v>
      </c>
      <c r="U9" s="79">
        <v>52</v>
      </c>
      <c r="V9" s="80">
        <v>77.738152452830207</v>
      </c>
      <c r="W9" s="78">
        <v>17.585142452830187</v>
      </c>
      <c r="X9" s="77">
        <v>663</v>
      </c>
      <c r="Y9" s="77">
        <v>985.44980979850186</v>
      </c>
      <c r="Z9" s="112">
        <v>1</v>
      </c>
      <c r="AA9" s="80">
        <v>1.6</v>
      </c>
      <c r="AB9" s="77">
        <v>0.1</v>
      </c>
      <c r="AC9" s="111">
        <v>14152</v>
      </c>
      <c r="AD9" s="77">
        <v>20998.450347318401</v>
      </c>
      <c r="AE9" s="79">
        <v>53</v>
      </c>
      <c r="AF9" s="80">
        <v>79.338152452830201</v>
      </c>
      <c r="AG9" s="78">
        <v>17.685142452830188</v>
      </c>
      <c r="AI9" s="74" t="s">
        <v>35</v>
      </c>
      <c r="AJ9" s="109">
        <v>12265</v>
      </c>
      <c r="AK9" s="110">
        <v>17904.426621999988</v>
      </c>
      <c r="AL9" s="79">
        <v>77</v>
      </c>
      <c r="AM9" s="80">
        <v>109.49939999999997</v>
      </c>
      <c r="AN9" s="78">
        <v>12.442879999999994</v>
      </c>
      <c r="AO9" s="77">
        <v>433</v>
      </c>
      <c r="AP9" s="77">
        <v>626.99752399999988</v>
      </c>
      <c r="AQ9" s="112">
        <v>5</v>
      </c>
      <c r="AR9" s="80">
        <v>8.4599999999999991</v>
      </c>
      <c r="AS9" s="77">
        <v>1.85</v>
      </c>
      <c r="AT9" s="111">
        <v>12698</v>
      </c>
      <c r="AU9" s="77">
        <v>18531.424145999987</v>
      </c>
      <c r="AV9" s="79">
        <v>82</v>
      </c>
      <c r="AW9" s="80">
        <v>117.95939999999999</v>
      </c>
      <c r="AX9" s="78">
        <v>14.292879999999993</v>
      </c>
    </row>
    <row r="10" spans="1:50">
      <c r="A10" s="74" t="s">
        <v>36</v>
      </c>
      <c r="B10" s="109">
        <v>22620</v>
      </c>
      <c r="C10" s="110">
        <v>75018.508646219489</v>
      </c>
      <c r="D10" s="79">
        <v>100</v>
      </c>
      <c r="E10" s="80">
        <v>337.54487179487171</v>
      </c>
      <c r="F10" s="78">
        <v>76.380474358974368</v>
      </c>
      <c r="G10" s="77">
        <v>1110</v>
      </c>
      <c r="H10" s="77">
        <v>3618.9939505445705</v>
      </c>
      <c r="I10" s="79">
        <v>7</v>
      </c>
      <c r="J10" s="80">
        <v>22.909999999999997</v>
      </c>
      <c r="K10" s="77">
        <v>8.8449999999999989</v>
      </c>
      <c r="L10" s="111">
        <f t="shared" si="1"/>
        <v>23730</v>
      </c>
      <c r="M10" s="77">
        <f t="shared" si="2"/>
        <v>78637.502596764054</v>
      </c>
      <c r="N10" s="79">
        <f t="shared" si="3"/>
        <v>107</v>
      </c>
      <c r="O10" s="80">
        <f t="shared" si="4"/>
        <v>360.45487179487168</v>
      </c>
      <c r="P10" s="78">
        <f t="shared" si="5"/>
        <v>85.225474358974367</v>
      </c>
      <c r="R10" s="74" t="s">
        <v>36</v>
      </c>
      <c r="S10" s="109">
        <v>22282</v>
      </c>
      <c r="T10" s="110">
        <v>74741.936986893052</v>
      </c>
      <c r="U10" s="79">
        <v>112</v>
      </c>
      <c r="V10" s="80">
        <v>382.82233689546263</v>
      </c>
      <c r="W10" s="78">
        <v>47.150039294753192</v>
      </c>
      <c r="X10" s="77">
        <v>965</v>
      </c>
      <c r="Y10" s="77">
        <v>3192.6910682537291</v>
      </c>
      <c r="Z10" s="79">
        <v>4</v>
      </c>
      <c r="AA10" s="80">
        <v>15.65</v>
      </c>
      <c r="AB10" s="77">
        <v>3.5</v>
      </c>
      <c r="AC10" s="111">
        <v>23247</v>
      </c>
      <c r="AD10" s="77">
        <v>77934.628055147041</v>
      </c>
      <c r="AE10" s="79">
        <v>116</v>
      </c>
      <c r="AF10" s="80">
        <v>398.4723368954626</v>
      </c>
      <c r="AG10" s="78">
        <v>50.650039294753192</v>
      </c>
      <c r="AI10" s="74" t="s">
        <v>36</v>
      </c>
      <c r="AJ10" s="109">
        <v>22755</v>
      </c>
      <c r="AK10" s="110">
        <v>75450.064631000379</v>
      </c>
      <c r="AL10" s="79">
        <v>256</v>
      </c>
      <c r="AM10" s="80">
        <v>875.14499999999941</v>
      </c>
      <c r="AN10" s="78">
        <v>52.583079999999974</v>
      </c>
      <c r="AO10" s="77">
        <v>733</v>
      </c>
      <c r="AP10" s="77">
        <v>2413.4719749999981</v>
      </c>
      <c r="AQ10" s="79">
        <v>4</v>
      </c>
      <c r="AR10" s="80">
        <v>13.29</v>
      </c>
      <c r="AS10" s="77">
        <v>0.7</v>
      </c>
      <c r="AT10" s="111">
        <v>23488</v>
      </c>
      <c r="AU10" s="77">
        <v>77863.536606000373</v>
      </c>
      <c r="AV10" s="79">
        <v>260</v>
      </c>
      <c r="AW10" s="80">
        <v>888.43499999999949</v>
      </c>
      <c r="AX10" s="78">
        <v>53.283079999999984</v>
      </c>
    </row>
    <row r="11" spans="1:50">
      <c r="A11" s="74" t="s">
        <v>37</v>
      </c>
      <c r="B11" s="109">
        <v>16703</v>
      </c>
      <c r="C11" s="110">
        <v>119792.81190779005</v>
      </c>
      <c r="D11" s="79">
        <v>110</v>
      </c>
      <c r="E11" s="80">
        <v>802.87643446732477</v>
      </c>
      <c r="F11" s="78">
        <v>87.661317651587865</v>
      </c>
      <c r="G11" s="77">
        <v>878</v>
      </c>
      <c r="H11" s="77">
        <v>6395.1447113571649</v>
      </c>
      <c r="I11" s="79">
        <v>11</v>
      </c>
      <c r="J11" s="80">
        <v>77.825083038210622</v>
      </c>
      <c r="K11" s="77">
        <v>39.021702469711087</v>
      </c>
      <c r="L11" s="111">
        <f t="shared" si="1"/>
        <v>17581</v>
      </c>
      <c r="M11" s="77">
        <f t="shared" si="2"/>
        <v>126187.95661914721</v>
      </c>
      <c r="N11" s="79">
        <f t="shared" si="3"/>
        <v>121</v>
      </c>
      <c r="O11" s="80">
        <f t="shared" si="4"/>
        <v>880.70151750553543</v>
      </c>
      <c r="P11" s="78">
        <f t="shared" si="5"/>
        <v>126.68302012129895</v>
      </c>
      <c r="R11" s="74" t="s">
        <v>37</v>
      </c>
      <c r="S11" s="109">
        <v>17245</v>
      </c>
      <c r="T11" s="110">
        <v>123960.58132972867</v>
      </c>
      <c r="U11" s="79">
        <v>143</v>
      </c>
      <c r="V11" s="80">
        <v>1049.3248138641147</v>
      </c>
      <c r="W11" s="78">
        <v>83.028362831019763</v>
      </c>
      <c r="X11" s="77">
        <v>842</v>
      </c>
      <c r="Y11" s="77">
        <v>6161.4345728447679</v>
      </c>
      <c r="Z11" s="79">
        <v>15</v>
      </c>
      <c r="AA11" s="80">
        <v>117.41</v>
      </c>
      <c r="AB11" s="77">
        <v>11.799999999999999</v>
      </c>
      <c r="AC11" s="111">
        <v>18087</v>
      </c>
      <c r="AD11" s="77">
        <v>130122.01590257339</v>
      </c>
      <c r="AE11" s="79">
        <v>158</v>
      </c>
      <c r="AF11" s="80">
        <v>1166.734813864115</v>
      </c>
      <c r="AG11" s="78">
        <v>94.828362831019732</v>
      </c>
      <c r="AI11" s="74" t="s">
        <v>37</v>
      </c>
      <c r="AJ11" s="109">
        <v>18809</v>
      </c>
      <c r="AK11" s="110">
        <v>134306.09833300029</v>
      </c>
      <c r="AL11" s="79">
        <v>271</v>
      </c>
      <c r="AM11" s="80">
        <v>1966.2843999999996</v>
      </c>
      <c r="AN11" s="78">
        <v>89.964229999999986</v>
      </c>
      <c r="AO11" s="77">
        <v>763</v>
      </c>
      <c r="AP11" s="77">
        <v>5524.1986930000039</v>
      </c>
      <c r="AQ11" s="79">
        <v>8</v>
      </c>
      <c r="AR11" s="80">
        <v>65.05</v>
      </c>
      <c r="AS11" s="77">
        <v>7.1</v>
      </c>
      <c r="AT11" s="111">
        <v>19572</v>
      </c>
      <c r="AU11" s="77">
        <v>139830.29702600031</v>
      </c>
      <c r="AV11" s="79">
        <v>279</v>
      </c>
      <c r="AW11" s="80">
        <v>2031.3343999999997</v>
      </c>
      <c r="AX11" s="78">
        <v>97.064229999999995</v>
      </c>
    </row>
    <row r="12" spans="1:50">
      <c r="A12" s="74" t="s">
        <v>38</v>
      </c>
      <c r="B12" s="109">
        <v>11563</v>
      </c>
      <c r="C12" s="110">
        <v>161548.61833999836</v>
      </c>
      <c r="D12" s="79">
        <v>115</v>
      </c>
      <c r="E12" s="80">
        <v>1655.449062500001</v>
      </c>
      <c r="F12" s="78">
        <v>126.39673958333331</v>
      </c>
      <c r="G12" s="77">
        <v>623</v>
      </c>
      <c r="H12" s="77">
        <v>8739.1219808612277</v>
      </c>
      <c r="I12" s="79">
        <v>5</v>
      </c>
      <c r="J12" s="80">
        <v>70.53</v>
      </c>
      <c r="K12" s="77">
        <v>11.5</v>
      </c>
      <c r="L12" s="111">
        <f t="shared" si="1"/>
        <v>12186</v>
      </c>
      <c r="M12" s="77">
        <f t="shared" si="2"/>
        <v>170287.74032085959</v>
      </c>
      <c r="N12" s="79">
        <f t="shared" si="3"/>
        <v>120</v>
      </c>
      <c r="O12" s="80">
        <f t="shared" si="4"/>
        <v>1725.979062500001</v>
      </c>
      <c r="P12" s="78">
        <f t="shared" si="5"/>
        <v>137.89673958333333</v>
      </c>
      <c r="R12" s="74" t="s">
        <v>38</v>
      </c>
      <c r="S12" s="109">
        <v>12449</v>
      </c>
      <c r="T12" s="110">
        <v>173838.186021286</v>
      </c>
      <c r="U12" s="79">
        <v>128</v>
      </c>
      <c r="V12" s="80">
        <v>1847.4186749362241</v>
      </c>
      <c r="W12" s="78">
        <v>130.97080588325085</v>
      </c>
      <c r="X12" s="77">
        <v>593</v>
      </c>
      <c r="Y12" s="77">
        <v>8365.7763759033314</v>
      </c>
      <c r="Z12" s="79">
        <v>13</v>
      </c>
      <c r="AA12" s="80">
        <v>197.95000000000002</v>
      </c>
      <c r="AB12" s="77">
        <v>10.200000000000001</v>
      </c>
      <c r="AC12" s="111">
        <v>13042</v>
      </c>
      <c r="AD12" s="77">
        <v>182203.96239718955</v>
      </c>
      <c r="AE12" s="79">
        <v>141</v>
      </c>
      <c r="AF12" s="80">
        <v>2045.3686749362241</v>
      </c>
      <c r="AG12" s="78">
        <v>141.17080588325084</v>
      </c>
      <c r="AI12" s="74" t="s">
        <v>38</v>
      </c>
      <c r="AJ12" s="109">
        <v>14047</v>
      </c>
      <c r="AK12" s="110">
        <v>195624.00247500066</v>
      </c>
      <c r="AL12" s="79">
        <v>277</v>
      </c>
      <c r="AM12" s="80">
        <v>3870.7967000000003</v>
      </c>
      <c r="AN12" s="78">
        <v>132.94606999999993</v>
      </c>
      <c r="AO12" s="77">
        <v>543</v>
      </c>
      <c r="AP12" s="77">
        <v>7610.82762</v>
      </c>
      <c r="AQ12" s="79">
        <v>14</v>
      </c>
      <c r="AR12" s="80">
        <v>199.68000000000004</v>
      </c>
      <c r="AS12" s="77">
        <v>11.15</v>
      </c>
      <c r="AT12" s="111">
        <v>14590</v>
      </c>
      <c r="AU12" s="77">
        <v>203234.83009500065</v>
      </c>
      <c r="AV12" s="79">
        <v>291</v>
      </c>
      <c r="AW12" s="80">
        <v>4070.4767000000011</v>
      </c>
      <c r="AX12" s="78">
        <v>144.09606999999991</v>
      </c>
    </row>
    <row r="13" spans="1:50">
      <c r="A13" s="74" t="s">
        <v>39</v>
      </c>
      <c r="B13" s="109">
        <v>5970</v>
      </c>
      <c r="C13" s="110">
        <v>173553.51345857439</v>
      </c>
      <c r="D13" s="79">
        <v>84</v>
      </c>
      <c r="E13" s="80">
        <v>2603.9700000000012</v>
      </c>
      <c r="F13" s="78">
        <v>140.72749999999996</v>
      </c>
      <c r="G13" s="77">
        <v>538</v>
      </c>
      <c r="H13" s="77">
        <v>16559.278285140201</v>
      </c>
      <c r="I13" s="79">
        <v>7</v>
      </c>
      <c r="J13" s="80">
        <v>201.62131455399057</v>
      </c>
      <c r="K13" s="77">
        <v>23.651126760563379</v>
      </c>
      <c r="L13" s="111">
        <f t="shared" si="1"/>
        <v>6508</v>
      </c>
      <c r="M13" s="77">
        <f t="shared" si="2"/>
        <v>190112.7917437146</v>
      </c>
      <c r="N13" s="79">
        <f t="shared" si="3"/>
        <v>91</v>
      </c>
      <c r="O13" s="80">
        <f t="shared" si="4"/>
        <v>2805.5913145539917</v>
      </c>
      <c r="P13" s="78">
        <f t="shared" si="5"/>
        <v>164.37862676056335</v>
      </c>
      <c r="R13" s="74" t="s">
        <v>39</v>
      </c>
      <c r="S13" s="109">
        <v>6370</v>
      </c>
      <c r="T13" s="110">
        <v>185069.1353494229</v>
      </c>
      <c r="U13" s="79">
        <v>106</v>
      </c>
      <c r="V13" s="80">
        <v>3344.1861575043672</v>
      </c>
      <c r="W13" s="78">
        <v>96.39666666666669</v>
      </c>
      <c r="X13" s="77">
        <v>490</v>
      </c>
      <c r="Y13" s="77">
        <v>15210.287354434427</v>
      </c>
      <c r="Z13" s="79">
        <v>12</v>
      </c>
      <c r="AA13" s="80">
        <v>391.69337703081226</v>
      </c>
      <c r="AB13" s="77">
        <v>70</v>
      </c>
      <c r="AC13" s="111">
        <v>6860</v>
      </c>
      <c r="AD13" s="77">
        <v>200279.42270385736</v>
      </c>
      <c r="AE13" s="79">
        <v>118</v>
      </c>
      <c r="AF13" s="80">
        <v>3735.8795345351796</v>
      </c>
      <c r="AG13" s="78">
        <v>166.39666666666668</v>
      </c>
      <c r="AI13" s="74" t="s">
        <v>39</v>
      </c>
      <c r="AJ13" s="109">
        <v>7273</v>
      </c>
      <c r="AK13" s="110">
        <v>211000.99922699985</v>
      </c>
      <c r="AL13" s="79">
        <v>200</v>
      </c>
      <c r="AM13" s="80">
        <v>6197.8424000000005</v>
      </c>
      <c r="AN13" s="78">
        <v>117.01717999999998</v>
      </c>
      <c r="AO13" s="77">
        <v>450</v>
      </c>
      <c r="AP13" s="77">
        <v>13911.858295999997</v>
      </c>
      <c r="AQ13" s="79">
        <v>17</v>
      </c>
      <c r="AR13" s="80">
        <v>606.02069999999992</v>
      </c>
      <c r="AS13" s="77">
        <v>24.139940000000003</v>
      </c>
      <c r="AT13" s="111">
        <v>7723</v>
      </c>
      <c r="AU13" s="77">
        <v>224912.85752299984</v>
      </c>
      <c r="AV13" s="79">
        <v>217</v>
      </c>
      <c r="AW13" s="80">
        <v>6803.8631000000014</v>
      </c>
      <c r="AX13" s="78">
        <v>141.15711999999996</v>
      </c>
    </row>
    <row r="14" spans="1:50">
      <c r="A14" s="74" t="s">
        <v>40</v>
      </c>
      <c r="B14" s="109">
        <v>790</v>
      </c>
      <c r="C14" s="110">
        <v>51373.245300328344</v>
      </c>
      <c r="D14" s="79">
        <v>28</v>
      </c>
      <c r="E14" s="80">
        <v>1909.1207836284559</v>
      </c>
      <c r="F14" s="78">
        <v>145.67804753028895</v>
      </c>
      <c r="G14" s="77">
        <v>189</v>
      </c>
      <c r="H14" s="77">
        <v>13365.853539720749</v>
      </c>
      <c r="I14" s="79">
        <v>17</v>
      </c>
      <c r="J14" s="80">
        <v>1262.2202072032467</v>
      </c>
      <c r="K14" s="77">
        <v>52.905000000000001</v>
      </c>
      <c r="L14" s="111">
        <f t="shared" si="1"/>
        <v>979</v>
      </c>
      <c r="M14" s="77">
        <f t="shared" si="2"/>
        <v>64739.09884004909</v>
      </c>
      <c r="N14" s="79">
        <f t="shared" si="3"/>
        <v>45</v>
      </c>
      <c r="O14" s="80">
        <f t="shared" si="4"/>
        <v>3171.3409908317026</v>
      </c>
      <c r="P14" s="78">
        <f t="shared" si="5"/>
        <v>198.58304753028895</v>
      </c>
      <c r="R14" s="74" t="s">
        <v>40</v>
      </c>
      <c r="S14" s="109">
        <v>820</v>
      </c>
      <c r="T14" s="110">
        <v>53895.176741704963</v>
      </c>
      <c r="U14" s="79">
        <v>24</v>
      </c>
      <c r="V14" s="80">
        <v>1714.3034716291559</v>
      </c>
      <c r="W14" s="78">
        <v>39.539904715732156</v>
      </c>
      <c r="X14" s="77">
        <v>187</v>
      </c>
      <c r="Y14" s="77">
        <v>13240.751944309677</v>
      </c>
      <c r="Z14" s="79">
        <v>12</v>
      </c>
      <c r="AA14" s="80">
        <v>899.19925941618362</v>
      </c>
      <c r="AB14" s="77">
        <v>44.194736842105264</v>
      </c>
      <c r="AC14" s="111">
        <v>1007</v>
      </c>
      <c r="AD14" s="77">
        <v>67135.928686014697</v>
      </c>
      <c r="AE14" s="79">
        <v>36</v>
      </c>
      <c r="AF14" s="80">
        <v>2613.5027310453393</v>
      </c>
      <c r="AG14" s="78">
        <v>83.734641557837421</v>
      </c>
      <c r="AI14" s="74" t="s">
        <v>40</v>
      </c>
      <c r="AJ14" s="109">
        <v>942</v>
      </c>
      <c r="AK14" s="110">
        <v>61869.499383999995</v>
      </c>
      <c r="AL14" s="79">
        <v>51</v>
      </c>
      <c r="AM14" s="80">
        <v>3389.8441000000007</v>
      </c>
      <c r="AN14" s="78">
        <v>55.905199999999986</v>
      </c>
      <c r="AO14" s="77">
        <v>179</v>
      </c>
      <c r="AP14" s="77">
        <v>12423.806950999995</v>
      </c>
      <c r="AQ14" s="79">
        <v>16</v>
      </c>
      <c r="AR14" s="80">
        <v>1139.6000000000001</v>
      </c>
      <c r="AS14" s="77">
        <v>15.1</v>
      </c>
      <c r="AT14" s="111">
        <v>1121</v>
      </c>
      <c r="AU14" s="77">
        <v>74293.306334999987</v>
      </c>
      <c r="AV14" s="79">
        <v>67</v>
      </c>
      <c r="AW14" s="80">
        <v>4529.4440999999997</v>
      </c>
      <c r="AX14" s="78">
        <v>71.005199999999988</v>
      </c>
    </row>
    <row r="15" spans="1:50">
      <c r="A15" s="74" t="s">
        <v>41</v>
      </c>
      <c r="B15" s="109">
        <v>183</v>
      </c>
      <c r="C15" s="110">
        <v>29226.858545402825</v>
      </c>
      <c r="D15" s="79">
        <v>8</v>
      </c>
      <c r="E15" s="80">
        <v>1266.6899999999998</v>
      </c>
      <c r="F15" s="78">
        <v>11.084999999999997</v>
      </c>
      <c r="G15" s="77">
        <v>214</v>
      </c>
      <c r="H15" s="77">
        <v>45640.647660722854</v>
      </c>
      <c r="I15" s="79">
        <v>33</v>
      </c>
      <c r="J15" s="80">
        <v>7815.3139576650319</v>
      </c>
      <c r="K15" s="77">
        <v>103.55579847554363</v>
      </c>
      <c r="L15" s="111">
        <f t="shared" si="1"/>
        <v>397</v>
      </c>
      <c r="M15" s="77">
        <f t="shared" si="2"/>
        <v>74867.506206125676</v>
      </c>
      <c r="N15" s="79">
        <f t="shared" si="3"/>
        <v>41</v>
      </c>
      <c r="O15" s="80">
        <f t="shared" si="4"/>
        <v>9082.0039576650324</v>
      </c>
      <c r="P15" s="78">
        <f t="shared" si="5"/>
        <v>114.64079847554362</v>
      </c>
      <c r="R15" s="74" t="s">
        <v>41</v>
      </c>
      <c r="S15" s="109">
        <v>209</v>
      </c>
      <c r="T15" s="110">
        <v>34308.634962820273</v>
      </c>
      <c r="U15" s="79">
        <v>15</v>
      </c>
      <c r="V15" s="80">
        <v>2525.0702108710639</v>
      </c>
      <c r="W15" s="78">
        <v>28.4</v>
      </c>
      <c r="X15" s="77">
        <v>197</v>
      </c>
      <c r="Y15" s="77">
        <v>41652.99490512687</v>
      </c>
      <c r="Z15" s="79">
        <v>29</v>
      </c>
      <c r="AA15" s="80">
        <v>6978.7409823536091</v>
      </c>
      <c r="AB15" s="77">
        <v>161.25959999999998</v>
      </c>
      <c r="AC15" s="111">
        <v>406</v>
      </c>
      <c r="AD15" s="77">
        <v>75961.629867947122</v>
      </c>
      <c r="AE15" s="79">
        <v>44</v>
      </c>
      <c r="AF15" s="80">
        <v>9503.811193224672</v>
      </c>
      <c r="AG15" s="78">
        <v>189.65959999999995</v>
      </c>
      <c r="AI15" s="74" t="s">
        <v>41</v>
      </c>
      <c r="AJ15" s="109">
        <v>214</v>
      </c>
      <c r="AK15" s="110">
        <v>36466.172359000011</v>
      </c>
      <c r="AL15" s="79">
        <v>28</v>
      </c>
      <c r="AM15" s="80">
        <v>5150.0464000000002</v>
      </c>
      <c r="AN15" s="78">
        <v>35.15</v>
      </c>
      <c r="AO15" s="77">
        <v>165</v>
      </c>
      <c r="AP15" s="77">
        <v>36674.301281000007</v>
      </c>
      <c r="AQ15" s="79">
        <v>22</v>
      </c>
      <c r="AR15" s="80">
        <v>5736.1215999999986</v>
      </c>
      <c r="AS15" s="77">
        <v>27.85</v>
      </c>
      <c r="AT15" s="111">
        <v>379</v>
      </c>
      <c r="AU15" s="77">
        <v>73140.473640000011</v>
      </c>
      <c r="AV15" s="79">
        <v>50</v>
      </c>
      <c r="AW15" s="80">
        <v>10886.168000000003</v>
      </c>
      <c r="AX15" s="78">
        <v>63.000000000000007</v>
      </c>
    </row>
    <row r="16" spans="1:50" ht="15.75" thickBot="1">
      <c r="A16" s="74" t="s">
        <v>42</v>
      </c>
      <c r="B16" s="109">
        <v>9</v>
      </c>
      <c r="C16" s="110">
        <v>6159.5293051076369</v>
      </c>
      <c r="D16" s="79">
        <v>3</v>
      </c>
      <c r="E16" s="80">
        <v>2124.657700408437</v>
      </c>
      <c r="F16" s="78">
        <v>13.02</v>
      </c>
      <c r="G16" s="77">
        <v>107</v>
      </c>
      <c r="H16" s="77">
        <v>369418.40856480197</v>
      </c>
      <c r="I16" s="79">
        <v>54</v>
      </c>
      <c r="J16" s="80">
        <v>282270.33767490665</v>
      </c>
      <c r="K16" s="77">
        <v>559.12192281935916</v>
      </c>
      <c r="L16" s="111">
        <f t="shared" si="1"/>
        <v>116</v>
      </c>
      <c r="M16" s="77">
        <f t="shared" si="2"/>
        <v>375577.93786990963</v>
      </c>
      <c r="N16" s="79">
        <f t="shared" si="3"/>
        <v>57</v>
      </c>
      <c r="O16" s="80">
        <f t="shared" si="4"/>
        <v>284394.99537531508</v>
      </c>
      <c r="P16" s="78">
        <f t="shared" si="5"/>
        <v>572.14192281935914</v>
      </c>
      <c r="R16" s="74" t="s">
        <v>42</v>
      </c>
      <c r="S16" s="109">
        <v>12</v>
      </c>
      <c r="T16" s="110">
        <v>9685.2452530703558</v>
      </c>
      <c r="U16" s="79">
        <v>6</v>
      </c>
      <c r="V16" s="80">
        <v>5541.2589488396052</v>
      </c>
      <c r="W16" s="78">
        <v>37.800000000000004</v>
      </c>
      <c r="X16" s="77">
        <v>93</v>
      </c>
      <c r="Y16" s="77">
        <v>288207.69387193507</v>
      </c>
      <c r="Z16" s="79">
        <v>39</v>
      </c>
      <c r="AA16" s="80">
        <v>203284.17628849807</v>
      </c>
      <c r="AB16" s="77">
        <v>231.32485896209053</v>
      </c>
      <c r="AC16" s="111">
        <v>105</v>
      </c>
      <c r="AD16" s="77">
        <v>297892.93912500539</v>
      </c>
      <c r="AE16" s="79">
        <v>45</v>
      </c>
      <c r="AF16" s="80">
        <v>208825.43523733766</v>
      </c>
      <c r="AG16" s="78">
        <v>269.12485896209057</v>
      </c>
      <c r="AI16" s="74" t="s">
        <v>42</v>
      </c>
      <c r="AJ16" s="109">
        <v>10</v>
      </c>
      <c r="AK16" s="110">
        <v>7306.958274999999</v>
      </c>
      <c r="AL16" s="79">
        <v>4</v>
      </c>
      <c r="AM16" s="80">
        <v>2719.4521</v>
      </c>
      <c r="AN16" s="78">
        <v>9.9</v>
      </c>
      <c r="AO16" s="77">
        <v>67</v>
      </c>
      <c r="AP16" s="77">
        <v>183444.93797299999</v>
      </c>
      <c r="AQ16" s="79">
        <v>38</v>
      </c>
      <c r="AR16" s="80">
        <v>149018.44349999999</v>
      </c>
      <c r="AS16" s="77">
        <v>91.126730000000009</v>
      </c>
      <c r="AT16" s="111">
        <v>77</v>
      </c>
      <c r="AU16" s="77">
        <v>190751.896248</v>
      </c>
      <c r="AV16" s="79">
        <v>42</v>
      </c>
      <c r="AW16" s="80">
        <v>151737.89559999999</v>
      </c>
      <c r="AX16" s="78">
        <v>101.02673000000001</v>
      </c>
    </row>
    <row r="17" spans="1:50" ht="15.75" thickBot="1">
      <c r="A17" s="81" t="s">
        <v>3</v>
      </c>
      <c r="B17" s="113">
        <f>SUM(B7:B16)</f>
        <v>98393</v>
      </c>
      <c r="C17" s="114">
        <f t="shared" ref="C17:P17" si="6">SUM(C7:C16)</f>
        <v>649269.81792493281</v>
      </c>
      <c r="D17" s="82">
        <f t="shared" si="6"/>
        <v>516</v>
      </c>
      <c r="E17" s="83">
        <f t="shared" si="6"/>
        <v>10761.696439003776</v>
      </c>
      <c r="F17" s="85">
        <f t="shared" si="6"/>
        <v>650.99169947482301</v>
      </c>
      <c r="G17" s="84">
        <f t="shared" si="6"/>
        <v>5918</v>
      </c>
      <c r="H17" s="84">
        <f t="shared" si="6"/>
        <v>465425.54058743024</v>
      </c>
      <c r="I17" s="82">
        <f t="shared" si="6"/>
        <v>182</v>
      </c>
      <c r="J17" s="83">
        <f t="shared" si="6"/>
        <v>291734.95338336716</v>
      </c>
      <c r="K17" s="84">
        <f t="shared" si="6"/>
        <v>823.59830052517725</v>
      </c>
      <c r="L17" s="115">
        <f t="shared" si="6"/>
        <v>104311</v>
      </c>
      <c r="M17" s="84">
        <f t="shared" si="6"/>
        <v>1114695.3585123629</v>
      </c>
      <c r="N17" s="82">
        <f t="shared" si="6"/>
        <v>698</v>
      </c>
      <c r="O17" s="83">
        <f t="shared" si="6"/>
        <v>302496.64982237091</v>
      </c>
      <c r="P17" s="85">
        <f t="shared" si="6"/>
        <v>1474.5900000000001</v>
      </c>
      <c r="R17" s="81" t="s">
        <v>3</v>
      </c>
      <c r="S17" s="113">
        <v>107170</v>
      </c>
      <c r="T17" s="114">
        <v>688245.69258068455</v>
      </c>
      <c r="U17" s="82">
        <v>657</v>
      </c>
      <c r="V17" s="83">
        <v>16510.607717059174</v>
      </c>
      <c r="W17" s="85">
        <v>492.97080419580408</v>
      </c>
      <c r="X17" s="84">
        <v>5752</v>
      </c>
      <c r="Y17" s="84">
        <v>377747.05101769028</v>
      </c>
      <c r="Z17" s="82">
        <v>131</v>
      </c>
      <c r="AA17" s="83">
        <v>211888.85990729867</v>
      </c>
      <c r="AB17" s="84">
        <v>534.42919580419573</v>
      </c>
      <c r="AC17" s="115">
        <v>112922</v>
      </c>
      <c r="AD17" s="84">
        <v>1065992.7435983827</v>
      </c>
      <c r="AE17" s="82">
        <v>788</v>
      </c>
      <c r="AF17" s="83">
        <v>228399.46762435784</v>
      </c>
      <c r="AG17" s="85">
        <v>1027.3999999999999</v>
      </c>
      <c r="AI17" s="81" t="s">
        <v>3</v>
      </c>
      <c r="AJ17" s="113">
        <v>93271</v>
      </c>
      <c r="AK17" s="114">
        <v>747827.24867100106</v>
      </c>
      <c r="AL17" s="82">
        <v>1235</v>
      </c>
      <c r="AM17" s="83">
        <v>24313.264699999996</v>
      </c>
      <c r="AN17" s="85">
        <v>513.28242999999975</v>
      </c>
      <c r="AO17" s="84">
        <v>4001</v>
      </c>
      <c r="AP17" s="84">
        <v>262960.36970400001</v>
      </c>
      <c r="AQ17" s="82">
        <v>126</v>
      </c>
      <c r="AR17" s="83">
        <v>156788.0558</v>
      </c>
      <c r="AS17" s="84">
        <v>179.51667000000003</v>
      </c>
      <c r="AT17" s="115">
        <v>97272</v>
      </c>
      <c r="AU17" s="84">
        <v>1010787.6183750011</v>
      </c>
      <c r="AV17" s="82">
        <v>1361</v>
      </c>
      <c r="AW17" s="83">
        <v>181101.3205</v>
      </c>
      <c r="AX17" s="85">
        <v>692.79909999999984</v>
      </c>
    </row>
    <row r="18" spans="1:50" ht="15.75" thickBot="1">
      <c r="A18" s="323" t="s">
        <v>119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5"/>
      <c r="R18" s="323" t="s">
        <v>119</v>
      </c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5"/>
      <c r="AI18" s="323" t="s">
        <v>119</v>
      </c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5"/>
    </row>
    <row r="19" spans="1:50">
      <c r="A19" s="74" t="s">
        <v>33</v>
      </c>
      <c r="B19" s="109">
        <f>IF(ISBLANK(B7),"",B7*100/B7)</f>
        <v>100</v>
      </c>
      <c r="C19" s="110">
        <f t="shared" ref="C19:M19" si="7">IF(ISBLANK(C7),"",C7*100/C7)</f>
        <v>100</v>
      </c>
      <c r="D19" s="95">
        <f>IF(ISBLANK(D7),"",D7*100/B7)</f>
        <v>0.10633639832363796</v>
      </c>
      <c r="E19" s="96">
        <f>IF(ISBLANK(E7),"",E7*100/C7)</f>
        <v>0.11887075899876111</v>
      </c>
      <c r="F19" s="98">
        <f>IF(ISBLANK(F7),"",F7*100/C7)</f>
        <v>0.35803446841398051</v>
      </c>
      <c r="G19" s="77">
        <f t="shared" ref="G19:H29" si="8">IF(ISBLANK(G7),"",G7*100/G7)</f>
        <v>100</v>
      </c>
      <c r="H19" s="77">
        <f t="shared" si="7"/>
        <v>100</v>
      </c>
      <c r="I19" s="95">
        <f t="shared" ref="I19:J29" si="9">IF(ISBLANK(I7),"",I7*100/G7)</f>
        <v>4.3654822335025383</v>
      </c>
      <c r="J19" s="96">
        <f t="shared" si="9"/>
        <v>3.5778832459845811</v>
      </c>
      <c r="K19" s="97">
        <f t="shared" ref="K19:K29" si="10">IF(ISBLANK(K7),"",K7*100/H7)</f>
        <v>9.718136568095689</v>
      </c>
      <c r="L19" s="111">
        <f t="shared" ref="L19:M29" si="11">IF(ISBLANK(L7),"",L7*100/L7)</f>
        <v>100</v>
      </c>
      <c r="M19" s="77">
        <f t="shared" si="7"/>
        <v>100</v>
      </c>
      <c r="N19" s="95">
        <f t="shared" ref="N19:O29" si="12">IF(ISBLANK(N7),"",N7*100/L7)</f>
        <v>0.35352345038887578</v>
      </c>
      <c r="O19" s="96">
        <f t="shared" si="12"/>
        <v>0.31485138150623648</v>
      </c>
      <c r="P19" s="98">
        <f t="shared" ref="P19:P29" si="13">IF(ISBLANK(P7),"",P7*100/M7)</f>
        <v>0.88835884368897156</v>
      </c>
      <c r="R19" s="74" t="s">
        <v>33</v>
      </c>
      <c r="S19" s="109">
        <f>S7*100/$S7</f>
        <v>100</v>
      </c>
      <c r="T19" s="110">
        <f>T7*100/$T7</f>
        <v>100</v>
      </c>
      <c r="U19" s="95">
        <f t="shared" ref="U19:U29" si="14">U7*100/$S7</f>
        <v>0.1875637104994903</v>
      </c>
      <c r="V19" s="96">
        <f t="shared" ref="V19:W29" si="15">V7*100/$T7</f>
        <v>0.16924265688255677</v>
      </c>
      <c r="W19" s="98">
        <f>W7*100/$T7</f>
        <v>0.1855913710466216</v>
      </c>
      <c r="X19" s="77">
        <f>X7*100/$X7</f>
        <v>100</v>
      </c>
      <c r="Y19" s="77">
        <f>Y7*100/$Y7</f>
        <v>100</v>
      </c>
      <c r="Z19" s="95">
        <f t="shared" ref="Z19:Z29" si="16">Z7*100/$X7</f>
        <v>0.43782837127845886</v>
      </c>
      <c r="AA19" s="96">
        <f t="shared" ref="AA19:AB29" si="17">AA7*100/$Y7</f>
        <v>0.64806928659956242</v>
      </c>
      <c r="AB19" s="97">
        <f t="shared" si="17"/>
        <v>0.48942732581737786</v>
      </c>
      <c r="AC19" s="111">
        <f>AC7*100/$AC7</f>
        <v>100</v>
      </c>
      <c r="AD19" s="77">
        <f>AD7*100/$AD7</f>
        <v>100</v>
      </c>
      <c r="AE19" s="95">
        <f>AE7*100/$AC7</f>
        <v>0.19869871819846496</v>
      </c>
      <c r="AF19" s="96">
        <f>AF7*100/$AD7</f>
        <v>0.19406265208271681</v>
      </c>
      <c r="AG19" s="98">
        <f>AG7*100/$AD7</f>
        <v>0.20134071845343432</v>
      </c>
      <c r="AI19" s="74" t="s">
        <v>33</v>
      </c>
      <c r="AJ19" s="109">
        <v>100</v>
      </c>
      <c r="AK19" s="110">
        <v>100</v>
      </c>
      <c r="AL19" s="95">
        <v>0.38992517652018127</v>
      </c>
      <c r="AM19" s="96">
        <v>0.4104641875048628</v>
      </c>
      <c r="AN19" s="98">
        <v>0.15421891679103916</v>
      </c>
      <c r="AO19" s="77">
        <v>100</v>
      </c>
      <c r="AP19" s="77">
        <v>100</v>
      </c>
      <c r="AQ19" s="95">
        <v>0</v>
      </c>
      <c r="AR19" s="96">
        <v>0</v>
      </c>
      <c r="AS19" s="97">
        <v>0</v>
      </c>
      <c r="AT19" s="111">
        <v>100</v>
      </c>
      <c r="AU19" s="77">
        <v>100</v>
      </c>
      <c r="AV19" s="95">
        <v>0.37559638615368995</v>
      </c>
      <c r="AW19" s="96">
        <v>0.39440216457732058</v>
      </c>
      <c r="AX19" s="98">
        <v>0.14818412044883925</v>
      </c>
    </row>
    <row r="20" spans="1:50">
      <c r="A20" s="74" t="s">
        <v>34</v>
      </c>
      <c r="B20" s="109">
        <f t="shared" ref="B20:C29" si="18">IF(ISBLANK(B8),"",B8*100/B8)</f>
        <v>100</v>
      </c>
      <c r="C20" s="110">
        <f t="shared" si="18"/>
        <v>100</v>
      </c>
      <c r="D20" s="99">
        <f t="shared" ref="D20:E29" si="19">IF(ISBLANK(D8),"",D8*100/B8)</f>
        <v>0.26262036766851471</v>
      </c>
      <c r="E20" s="100">
        <f t="shared" si="19"/>
        <v>0.27930402766120555</v>
      </c>
      <c r="F20" s="98">
        <f t="shared" ref="F20:F29" si="20">IF(ISBLANK(F8),"",F8*100/C8)</f>
        <v>0.15780501970761099</v>
      </c>
      <c r="G20" s="77">
        <f t="shared" si="8"/>
        <v>100</v>
      </c>
      <c r="H20" s="77">
        <f t="shared" si="8"/>
        <v>100</v>
      </c>
      <c r="I20" s="99">
        <f t="shared" si="9"/>
        <v>0.52539404553415059</v>
      </c>
      <c r="J20" s="100">
        <f t="shared" si="9"/>
        <v>0.58808098595252234</v>
      </c>
      <c r="K20" s="97">
        <f t="shared" si="10"/>
        <v>0.18076874782078556</v>
      </c>
      <c r="L20" s="111">
        <f t="shared" si="11"/>
        <v>100</v>
      </c>
      <c r="M20" s="77">
        <f t="shared" si="11"/>
        <v>100</v>
      </c>
      <c r="N20" s="99">
        <f t="shared" si="12"/>
        <v>0.27644673792849245</v>
      </c>
      <c r="O20" s="100">
        <f t="shared" si="12"/>
        <v>0.29554653865755226</v>
      </c>
      <c r="P20" s="98">
        <f t="shared" si="13"/>
        <v>0.15901297449950794</v>
      </c>
      <c r="R20" s="74" t="s">
        <v>34</v>
      </c>
      <c r="S20" s="109">
        <f t="shared" ref="S20:S29" si="21">S8*100/$S8</f>
        <v>100</v>
      </c>
      <c r="T20" s="110">
        <f t="shared" ref="T20:T29" si="22">T8*100/$T8</f>
        <v>100</v>
      </c>
      <c r="U20" s="99">
        <f t="shared" si="14"/>
        <v>0.25591155696591256</v>
      </c>
      <c r="V20" s="100">
        <f t="shared" si="15"/>
        <v>0.26403938246280767</v>
      </c>
      <c r="W20" s="98">
        <f t="shared" si="15"/>
        <v>2.7919714065338899E-2</v>
      </c>
      <c r="X20" s="77">
        <f t="shared" ref="X20:X29" si="23">X8*100/$X8</f>
        <v>100</v>
      </c>
      <c r="Y20" s="77">
        <f t="shared" ref="Y20:Y29" si="24">Y8*100/$Y8</f>
        <v>100</v>
      </c>
      <c r="Z20" s="99">
        <f t="shared" si="16"/>
        <v>0.17241379310344829</v>
      </c>
      <c r="AA20" s="100">
        <f t="shared" si="17"/>
        <v>0.11989675141535149</v>
      </c>
      <c r="AB20" s="97">
        <f t="shared" si="17"/>
        <v>0.13834240547925172</v>
      </c>
      <c r="AC20" s="111">
        <f t="shared" ref="AC20:AC29" si="25">AC8*100/$AC8</f>
        <v>100</v>
      </c>
      <c r="AD20" s="77">
        <f t="shared" ref="AD20:AD29" si="26">AD8*100/$AD8</f>
        <v>100</v>
      </c>
      <c r="AE20" s="99">
        <f t="shared" ref="AE20:AE29" si="27">AE8*100/$AC8</f>
        <v>0.25123200309208621</v>
      </c>
      <c r="AF20" s="100">
        <f t="shared" ref="AF20:AG29" si="28">AF8*100/$AD8</f>
        <v>0.25597101968954927</v>
      </c>
      <c r="AG20" s="98">
        <f t="shared" si="28"/>
        <v>3.4100608130146821E-2</v>
      </c>
      <c r="AI20" s="74" t="s">
        <v>34</v>
      </c>
      <c r="AJ20" s="109">
        <v>100</v>
      </c>
      <c r="AK20" s="110">
        <v>100</v>
      </c>
      <c r="AL20" s="99">
        <v>0.4553368153207446</v>
      </c>
      <c r="AM20" s="100">
        <v>0.446463060506962</v>
      </c>
      <c r="AN20" s="98">
        <v>6.4609383210797136E-2</v>
      </c>
      <c r="AO20" s="77">
        <v>100</v>
      </c>
      <c r="AP20" s="77">
        <v>100</v>
      </c>
      <c r="AQ20" s="99">
        <v>0.65359477124183007</v>
      </c>
      <c r="AR20" s="100">
        <v>0.61289708488773631</v>
      </c>
      <c r="AS20" s="97">
        <v>0.22046657729774685</v>
      </c>
      <c r="AT20" s="111">
        <v>100</v>
      </c>
      <c r="AU20" s="77">
        <v>100</v>
      </c>
      <c r="AV20" s="99">
        <v>0.46314164415283676</v>
      </c>
      <c r="AW20" s="100">
        <v>0.45321267724297604</v>
      </c>
      <c r="AX20" s="98">
        <v>7.0930063910259786E-2</v>
      </c>
    </row>
    <row r="21" spans="1:50">
      <c r="A21" s="74" t="s">
        <v>35</v>
      </c>
      <c r="B21" s="109">
        <f t="shared" si="18"/>
        <v>100</v>
      </c>
      <c r="C21" s="110">
        <f t="shared" si="18"/>
        <v>100</v>
      </c>
      <c r="D21" s="99">
        <f t="shared" si="19"/>
        <v>0.16798488136067755</v>
      </c>
      <c r="E21" s="100">
        <f t="shared" si="19"/>
        <v>0.16819872026941604</v>
      </c>
      <c r="F21" s="98">
        <f t="shared" si="20"/>
        <v>0.11365215635020708</v>
      </c>
      <c r="G21" s="77">
        <f t="shared" si="8"/>
        <v>100</v>
      </c>
      <c r="H21" s="77">
        <f t="shared" si="8"/>
        <v>100</v>
      </c>
      <c r="I21" s="99">
        <f t="shared" si="9"/>
        <v>0.28449502133712662</v>
      </c>
      <c r="J21" s="100">
        <f t="shared" si="9"/>
        <v>0.31551882795912034</v>
      </c>
      <c r="K21" s="97">
        <f t="shared" si="10"/>
        <v>0.12270176642854681</v>
      </c>
      <c r="L21" s="111">
        <f t="shared" si="11"/>
        <v>100</v>
      </c>
      <c r="M21" s="77">
        <f t="shared" si="11"/>
        <v>100</v>
      </c>
      <c r="N21" s="99">
        <f t="shared" si="12"/>
        <v>0.17344896597731821</v>
      </c>
      <c r="O21" s="100">
        <f t="shared" si="12"/>
        <v>0.17506369399775201</v>
      </c>
      <c r="P21" s="98">
        <f t="shared" si="13"/>
        <v>0.11407385937780966</v>
      </c>
      <c r="R21" s="74" t="s">
        <v>35</v>
      </c>
      <c r="S21" s="109">
        <f t="shared" si="21"/>
        <v>100</v>
      </c>
      <c r="T21" s="110">
        <f t="shared" si="22"/>
        <v>100</v>
      </c>
      <c r="U21" s="99">
        <f t="shared" si="14"/>
        <v>0.38549929572244052</v>
      </c>
      <c r="V21" s="100">
        <f t="shared" si="15"/>
        <v>0.38843826695096767</v>
      </c>
      <c r="W21" s="98">
        <f t="shared" si="15"/>
        <v>8.7868595315639758E-2</v>
      </c>
      <c r="X21" s="77">
        <f t="shared" si="23"/>
        <v>100</v>
      </c>
      <c r="Y21" s="77">
        <f t="shared" si="24"/>
        <v>100</v>
      </c>
      <c r="Z21" s="99">
        <f t="shared" si="16"/>
        <v>0.15082956259426847</v>
      </c>
      <c r="AA21" s="100">
        <f t="shared" si="17"/>
        <v>0.16236240385770201</v>
      </c>
      <c r="AB21" s="97">
        <f t="shared" si="17"/>
        <v>1.0147650241106376E-2</v>
      </c>
      <c r="AC21" s="111">
        <f t="shared" si="25"/>
        <v>100</v>
      </c>
      <c r="AD21" s="77">
        <f t="shared" si="26"/>
        <v>100</v>
      </c>
      <c r="AE21" s="99">
        <f t="shared" si="27"/>
        <v>0.37450537026568681</v>
      </c>
      <c r="AF21" s="100">
        <f t="shared" si="28"/>
        <v>0.37782860706653071</v>
      </c>
      <c r="AG21" s="98">
        <f t="shared" si="28"/>
        <v>8.4221178993280632E-2</v>
      </c>
      <c r="AI21" s="74" t="s">
        <v>35</v>
      </c>
      <c r="AJ21" s="109">
        <v>100</v>
      </c>
      <c r="AK21" s="110">
        <v>100</v>
      </c>
      <c r="AL21" s="99">
        <v>0.62780269058295968</v>
      </c>
      <c r="AM21" s="100">
        <v>0.61157725020611964</v>
      </c>
      <c r="AN21" s="98">
        <v>6.9496109887768526E-2</v>
      </c>
      <c r="AO21" s="77">
        <v>100</v>
      </c>
      <c r="AP21" s="77">
        <v>100</v>
      </c>
      <c r="AQ21" s="99">
        <v>1.1547344110854503</v>
      </c>
      <c r="AR21" s="100">
        <v>1.3492876249380532</v>
      </c>
      <c r="AS21" s="97">
        <v>0.29505698654082729</v>
      </c>
      <c r="AT21" s="111">
        <v>100</v>
      </c>
      <c r="AU21" s="77">
        <v>100</v>
      </c>
      <c r="AV21" s="99">
        <v>0.64577098755709561</v>
      </c>
      <c r="AW21" s="100">
        <v>0.63653715478452078</v>
      </c>
      <c r="AX21" s="98">
        <v>7.7127801335684795E-2</v>
      </c>
    </row>
    <row r="22" spans="1:50">
      <c r="A22" s="74" t="s">
        <v>36</v>
      </c>
      <c r="B22" s="109">
        <f t="shared" si="18"/>
        <v>100</v>
      </c>
      <c r="C22" s="110">
        <f t="shared" si="18"/>
        <v>100</v>
      </c>
      <c r="D22" s="99">
        <f t="shared" si="19"/>
        <v>0.44208664898320071</v>
      </c>
      <c r="E22" s="100">
        <f t="shared" si="19"/>
        <v>0.44994878982026004</v>
      </c>
      <c r="F22" s="98">
        <f t="shared" si="20"/>
        <v>0.10181550624950142</v>
      </c>
      <c r="G22" s="77">
        <f t="shared" si="8"/>
        <v>100</v>
      </c>
      <c r="H22" s="77">
        <f t="shared" si="8"/>
        <v>100</v>
      </c>
      <c r="I22" s="99">
        <f t="shared" si="9"/>
        <v>0.63063063063063063</v>
      </c>
      <c r="J22" s="100">
        <f t="shared" si="9"/>
        <v>0.633048861453681</v>
      </c>
      <c r="K22" s="97">
        <f t="shared" si="10"/>
        <v>0.24440494018148445</v>
      </c>
      <c r="L22" s="111">
        <f t="shared" si="11"/>
        <v>100</v>
      </c>
      <c r="M22" s="77">
        <f t="shared" si="11"/>
        <v>100</v>
      </c>
      <c r="N22" s="99">
        <f t="shared" si="12"/>
        <v>0.45090602612726505</v>
      </c>
      <c r="O22" s="100">
        <f t="shared" si="12"/>
        <v>0.45837527883255086</v>
      </c>
      <c r="P22" s="98">
        <f t="shared" si="13"/>
        <v>0.1083776462179782</v>
      </c>
      <c r="R22" s="74" t="s">
        <v>36</v>
      </c>
      <c r="S22" s="109">
        <f t="shared" si="21"/>
        <v>100</v>
      </c>
      <c r="T22" s="110">
        <f t="shared" si="22"/>
        <v>100</v>
      </c>
      <c r="U22" s="99">
        <f t="shared" si="14"/>
        <v>0.50264787721030424</v>
      </c>
      <c r="V22" s="100">
        <f t="shared" si="15"/>
        <v>0.51219215386750738</v>
      </c>
      <c r="W22" s="98">
        <f t="shared" si="15"/>
        <v>6.3083780265183062E-2</v>
      </c>
      <c r="X22" s="77">
        <f t="shared" si="23"/>
        <v>100</v>
      </c>
      <c r="Y22" s="77">
        <f t="shared" si="24"/>
        <v>100</v>
      </c>
      <c r="Z22" s="99">
        <f t="shared" si="16"/>
        <v>0.41450777202072536</v>
      </c>
      <c r="AA22" s="100">
        <f t="shared" si="17"/>
        <v>0.49018209608861113</v>
      </c>
      <c r="AB22" s="97">
        <f t="shared" si="17"/>
        <v>0.10962538890160632</v>
      </c>
      <c r="AC22" s="111">
        <f t="shared" si="25"/>
        <v>100</v>
      </c>
      <c r="AD22" s="77">
        <f t="shared" si="26"/>
        <v>100</v>
      </c>
      <c r="AE22" s="99">
        <f t="shared" si="27"/>
        <v>0.49898911687529574</v>
      </c>
      <c r="AF22" s="100">
        <f t="shared" si="28"/>
        <v>0.51129048388285248</v>
      </c>
      <c r="AG22" s="98">
        <f t="shared" si="28"/>
        <v>6.4990416402466056E-2</v>
      </c>
      <c r="AI22" s="74" t="s">
        <v>36</v>
      </c>
      <c r="AJ22" s="109">
        <v>100</v>
      </c>
      <c r="AK22" s="110">
        <v>100</v>
      </c>
      <c r="AL22" s="99">
        <v>1.125027466490881</v>
      </c>
      <c r="AM22" s="100">
        <v>1.1598996028433171</v>
      </c>
      <c r="AN22" s="98">
        <v>6.9692557928432861E-2</v>
      </c>
      <c r="AO22" s="77">
        <v>100</v>
      </c>
      <c r="AP22" s="77">
        <v>100</v>
      </c>
      <c r="AQ22" s="99">
        <v>0.54570259208731242</v>
      </c>
      <c r="AR22" s="100">
        <v>0.55065897336553948</v>
      </c>
      <c r="AS22" s="97">
        <v>2.9003858642278228E-2</v>
      </c>
      <c r="AT22" s="111">
        <v>100</v>
      </c>
      <c r="AU22" s="77">
        <v>100</v>
      </c>
      <c r="AV22" s="99">
        <v>1.1069482288828338</v>
      </c>
      <c r="AW22" s="100">
        <v>1.1410154723585137</v>
      </c>
      <c r="AX22" s="98">
        <v>6.8431363796919858E-2</v>
      </c>
    </row>
    <row r="23" spans="1:50">
      <c r="A23" s="74" t="s">
        <v>37</v>
      </c>
      <c r="B23" s="109">
        <f t="shared" si="18"/>
        <v>100</v>
      </c>
      <c r="C23" s="110">
        <f t="shared" si="18"/>
        <v>100</v>
      </c>
      <c r="D23" s="99">
        <f t="shared" si="19"/>
        <v>0.65856432976112078</v>
      </c>
      <c r="E23" s="100">
        <f t="shared" si="19"/>
        <v>0.6702208769298571</v>
      </c>
      <c r="F23" s="98">
        <f t="shared" si="20"/>
        <v>7.3177443834497147E-2</v>
      </c>
      <c r="G23" s="77">
        <f t="shared" si="8"/>
        <v>100</v>
      </c>
      <c r="H23" s="77">
        <f t="shared" si="8"/>
        <v>100.00000000000001</v>
      </c>
      <c r="I23" s="99">
        <f t="shared" si="9"/>
        <v>1.2528473804100229</v>
      </c>
      <c r="J23" s="100">
        <f t="shared" si="9"/>
        <v>1.2169401405413192</v>
      </c>
      <c r="K23" s="97">
        <f t="shared" si="10"/>
        <v>0.61017700507092942</v>
      </c>
      <c r="L23" s="111">
        <f t="shared" si="11"/>
        <v>100</v>
      </c>
      <c r="M23" s="77">
        <f t="shared" si="11"/>
        <v>100</v>
      </c>
      <c r="N23" s="99">
        <f t="shared" si="12"/>
        <v>0.6882429895910358</v>
      </c>
      <c r="O23" s="100">
        <f t="shared" si="12"/>
        <v>0.69792834522522229</v>
      </c>
      <c r="P23" s="98">
        <f t="shared" si="13"/>
        <v>0.10039232230667298</v>
      </c>
      <c r="R23" s="74" t="s">
        <v>37</v>
      </c>
      <c r="S23" s="109">
        <f t="shared" si="21"/>
        <v>100</v>
      </c>
      <c r="T23" s="110">
        <f t="shared" si="22"/>
        <v>100</v>
      </c>
      <c r="U23" s="99">
        <f t="shared" si="14"/>
        <v>0.82922586256886055</v>
      </c>
      <c r="V23" s="100">
        <f t="shared" si="15"/>
        <v>0.84649878421670643</v>
      </c>
      <c r="W23" s="98">
        <f t="shared" si="15"/>
        <v>6.6979649450149531E-2</v>
      </c>
      <c r="X23" s="77">
        <f t="shared" si="23"/>
        <v>100</v>
      </c>
      <c r="Y23" s="77">
        <f t="shared" si="24"/>
        <v>100.00000000000001</v>
      </c>
      <c r="Z23" s="99">
        <f t="shared" si="16"/>
        <v>1.7814726840855106</v>
      </c>
      <c r="AA23" s="100">
        <f t="shared" si="17"/>
        <v>1.9055627161482811</v>
      </c>
      <c r="AB23" s="97">
        <f t="shared" si="17"/>
        <v>0.19151384081892273</v>
      </c>
      <c r="AC23" s="111">
        <f t="shared" si="25"/>
        <v>100</v>
      </c>
      <c r="AD23" s="77">
        <f t="shared" si="26"/>
        <v>100</v>
      </c>
      <c r="AE23" s="99">
        <f t="shared" si="27"/>
        <v>0.87355559241444136</v>
      </c>
      <c r="AF23" s="100">
        <f t="shared" si="28"/>
        <v>0.89664674019321033</v>
      </c>
      <c r="AG23" s="98">
        <f t="shared" si="28"/>
        <v>7.2876493784127069E-2</v>
      </c>
      <c r="AI23" s="74" t="s">
        <v>37</v>
      </c>
      <c r="AJ23" s="109">
        <v>100</v>
      </c>
      <c r="AK23" s="110">
        <v>100</v>
      </c>
      <c r="AL23" s="99">
        <v>1.4407996172045296</v>
      </c>
      <c r="AM23" s="100">
        <v>1.4640321060662251</v>
      </c>
      <c r="AN23" s="98">
        <v>6.6984471380399646E-2</v>
      </c>
      <c r="AO23" s="77">
        <v>100</v>
      </c>
      <c r="AP23" s="77">
        <v>100</v>
      </c>
      <c r="AQ23" s="99">
        <v>1.0484927916120577</v>
      </c>
      <c r="AR23" s="100">
        <v>1.177546348621171</v>
      </c>
      <c r="AS23" s="97">
        <v>0.12852542775111936</v>
      </c>
      <c r="AT23" s="111">
        <v>100</v>
      </c>
      <c r="AU23" s="77">
        <v>100</v>
      </c>
      <c r="AV23" s="99">
        <v>1.4255058246474555</v>
      </c>
      <c r="AW23" s="100">
        <v>1.4527140707012083</v>
      </c>
      <c r="AX23" s="98">
        <v>6.9415736120442967E-2</v>
      </c>
    </row>
    <row r="24" spans="1:50">
      <c r="A24" s="74" t="s">
        <v>38</v>
      </c>
      <c r="B24" s="109">
        <f t="shared" si="18"/>
        <v>100</v>
      </c>
      <c r="C24" s="110">
        <f t="shared" si="18"/>
        <v>100</v>
      </c>
      <c r="D24" s="99">
        <f t="shared" si="19"/>
        <v>0.99455158695840185</v>
      </c>
      <c r="E24" s="100">
        <f t="shared" si="19"/>
        <v>1.0247373697841913</v>
      </c>
      <c r="F24" s="98">
        <f t="shared" si="20"/>
        <v>7.8240681277333038E-2</v>
      </c>
      <c r="G24" s="77">
        <f t="shared" si="8"/>
        <v>100</v>
      </c>
      <c r="H24" s="77">
        <f t="shared" si="8"/>
        <v>100</v>
      </c>
      <c r="I24" s="99">
        <f t="shared" si="9"/>
        <v>0.8025682182985554</v>
      </c>
      <c r="J24" s="100">
        <f t="shared" si="9"/>
        <v>0.80706048221390514</v>
      </c>
      <c r="K24" s="97">
        <f t="shared" si="10"/>
        <v>0.13159216709853833</v>
      </c>
      <c r="L24" s="111">
        <f t="shared" si="11"/>
        <v>100</v>
      </c>
      <c r="M24" s="77">
        <f t="shared" si="11"/>
        <v>100</v>
      </c>
      <c r="N24" s="99">
        <f t="shared" si="12"/>
        <v>0.98473658296405708</v>
      </c>
      <c r="O24" s="100">
        <f t="shared" si="12"/>
        <v>1.0135662492484052</v>
      </c>
      <c r="P24" s="98">
        <f t="shared" si="13"/>
        <v>8.0978665477330028E-2</v>
      </c>
      <c r="R24" s="74" t="s">
        <v>38</v>
      </c>
      <c r="S24" s="109">
        <f t="shared" si="21"/>
        <v>100</v>
      </c>
      <c r="T24" s="110">
        <f t="shared" si="22"/>
        <v>99.999999999999986</v>
      </c>
      <c r="U24" s="99">
        <f t="shared" si="14"/>
        <v>1.0281950357458431</v>
      </c>
      <c r="V24" s="100">
        <f t="shared" si="15"/>
        <v>1.0627231664221419</v>
      </c>
      <c r="W24" s="98">
        <f t="shared" si="15"/>
        <v>7.5340642283976564E-2</v>
      </c>
      <c r="X24" s="77">
        <f t="shared" si="23"/>
        <v>100</v>
      </c>
      <c r="Y24" s="77">
        <f t="shared" si="24"/>
        <v>100</v>
      </c>
      <c r="Z24" s="99">
        <f t="shared" si="16"/>
        <v>2.1922428330522767</v>
      </c>
      <c r="AA24" s="100">
        <f t="shared" si="17"/>
        <v>2.3661880392855408</v>
      </c>
      <c r="AB24" s="97">
        <f t="shared" si="17"/>
        <v>0.12192532458051285</v>
      </c>
      <c r="AC24" s="111">
        <f t="shared" si="25"/>
        <v>100</v>
      </c>
      <c r="AD24" s="77">
        <f t="shared" si="26"/>
        <v>100</v>
      </c>
      <c r="AE24" s="99">
        <f t="shared" si="27"/>
        <v>1.0811225272197516</v>
      </c>
      <c r="AF24" s="100">
        <f t="shared" si="28"/>
        <v>1.122570907913347</v>
      </c>
      <c r="AG24" s="98">
        <f t="shared" si="28"/>
        <v>7.7479547659622339E-2</v>
      </c>
      <c r="AI24" s="74" t="s">
        <v>38</v>
      </c>
      <c r="AJ24" s="109">
        <v>100</v>
      </c>
      <c r="AK24" s="110">
        <v>100</v>
      </c>
      <c r="AL24" s="99">
        <v>1.9719513063287535</v>
      </c>
      <c r="AM24" s="100">
        <v>1.9786921088554359</v>
      </c>
      <c r="AN24" s="98">
        <v>6.7959998935708046E-2</v>
      </c>
      <c r="AO24" s="77">
        <v>100</v>
      </c>
      <c r="AP24" s="77">
        <v>100</v>
      </c>
      <c r="AQ24" s="99">
        <v>2.5782688766114181</v>
      </c>
      <c r="AR24" s="100">
        <v>2.623630569102287</v>
      </c>
      <c r="AS24" s="97">
        <v>0.14650180711884261</v>
      </c>
      <c r="AT24" s="111">
        <v>100</v>
      </c>
      <c r="AU24" s="77">
        <v>100</v>
      </c>
      <c r="AV24" s="99">
        <v>1.9945167923235092</v>
      </c>
      <c r="AW24" s="100">
        <v>2.0028440489739312</v>
      </c>
      <c r="AX24" s="98">
        <v>7.0901267234874679E-2</v>
      </c>
    </row>
    <row r="25" spans="1:50">
      <c r="A25" s="74" t="s">
        <v>39</v>
      </c>
      <c r="B25" s="109">
        <f t="shared" si="18"/>
        <v>100</v>
      </c>
      <c r="C25" s="110">
        <f t="shared" si="18"/>
        <v>99.999999999999986</v>
      </c>
      <c r="D25" s="99">
        <f t="shared" si="19"/>
        <v>1.4070351758793971</v>
      </c>
      <c r="E25" s="100">
        <f t="shared" si="19"/>
        <v>1.5003844912776971</v>
      </c>
      <c r="F25" s="98">
        <f t="shared" si="20"/>
        <v>8.1085941272857204E-2</v>
      </c>
      <c r="G25" s="77">
        <f t="shared" si="8"/>
        <v>100</v>
      </c>
      <c r="H25" s="77">
        <f t="shared" si="8"/>
        <v>100</v>
      </c>
      <c r="I25" s="99">
        <f t="shared" si="9"/>
        <v>1.3011152416356877</v>
      </c>
      <c r="J25" s="100">
        <f t="shared" si="9"/>
        <v>1.2175730794675965</v>
      </c>
      <c r="K25" s="97">
        <f t="shared" si="10"/>
        <v>0.14282703843311331</v>
      </c>
      <c r="L25" s="111">
        <f t="shared" si="11"/>
        <v>100</v>
      </c>
      <c r="M25" s="77">
        <f t="shared" si="11"/>
        <v>100</v>
      </c>
      <c r="N25" s="99">
        <f t="shared" si="12"/>
        <v>1.3982790411800861</v>
      </c>
      <c r="O25" s="100">
        <f t="shared" si="12"/>
        <v>1.4757509417546852</v>
      </c>
      <c r="P25" s="98">
        <f t="shared" si="13"/>
        <v>8.6463738317070896E-2</v>
      </c>
      <c r="R25" s="74" t="s">
        <v>39</v>
      </c>
      <c r="S25" s="109">
        <f t="shared" si="21"/>
        <v>100</v>
      </c>
      <c r="T25" s="110">
        <f t="shared" si="22"/>
        <v>99.999999999999986</v>
      </c>
      <c r="U25" s="99">
        <f t="shared" si="14"/>
        <v>1.6640502354788069</v>
      </c>
      <c r="V25" s="100">
        <f t="shared" si="15"/>
        <v>1.8069929116977395</v>
      </c>
      <c r="W25" s="98">
        <f t="shared" si="15"/>
        <v>5.2086841214588994E-2</v>
      </c>
      <c r="X25" s="77">
        <f t="shared" si="23"/>
        <v>100</v>
      </c>
      <c r="Y25" s="77">
        <f t="shared" si="24"/>
        <v>100</v>
      </c>
      <c r="Z25" s="99">
        <f t="shared" si="16"/>
        <v>2.4489795918367347</v>
      </c>
      <c r="AA25" s="100">
        <f t="shared" si="17"/>
        <v>2.5751872262729965</v>
      </c>
      <c r="AB25" s="97">
        <f t="shared" si="17"/>
        <v>0.46021484255254458</v>
      </c>
      <c r="AC25" s="111">
        <f t="shared" si="25"/>
        <v>100</v>
      </c>
      <c r="AD25" s="77">
        <f t="shared" si="26"/>
        <v>100</v>
      </c>
      <c r="AE25" s="99">
        <f t="shared" si="27"/>
        <v>1.7201166180758019</v>
      </c>
      <c r="AF25" s="100">
        <f t="shared" si="28"/>
        <v>1.8653336843591906</v>
      </c>
      <c r="AG25" s="98">
        <f t="shared" si="28"/>
        <v>8.3082257987486155E-2</v>
      </c>
      <c r="AI25" s="74" t="s">
        <v>39</v>
      </c>
      <c r="AJ25" s="109">
        <v>100</v>
      </c>
      <c r="AK25" s="110">
        <v>100</v>
      </c>
      <c r="AL25" s="99">
        <v>2.7498968788670424</v>
      </c>
      <c r="AM25" s="100">
        <v>2.9373521560114582</v>
      </c>
      <c r="AN25" s="98">
        <v>5.545811651541524E-2</v>
      </c>
      <c r="AO25" s="77">
        <v>100</v>
      </c>
      <c r="AP25" s="77">
        <v>100</v>
      </c>
      <c r="AQ25" s="99">
        <v>3.7777777777777777</v>
      </c>
      <c r="AR25" s="100">
        <v>4.3561448593409402</v>
      </c>
      <c r="AS25" s="97">
        <v>0.17352060009798137</v>
      </c>
      <c r="AT25" s="111">
        <v>100</v>
      </c>
      <c r="AU25" s="77">
        <v>100</v>
      </c>
      <c r="AV25" s="99">
        <v>2.8097889421209374</v>
      </c>
      <c r="AW25" s="100">
        <v>3.0251107806516715</v>
      </c>
      <c r="AX25" s="98">
        <v>6.2760805031150821E-2</v>
      </c>
    </row>
    <row r="26" spans="1:50">
      <c r="A26" s="74" t="s">
        <v>40</v>
      </c>
      <c r="B26" s="109">
        <f t="shared" si="18"/>
        <v>100</v>
      </c>
      <c r="C26" s="110">
        <f t="shared" si="18"/>
        <v>99.999999999999986</v>
      </c>
      <c r="D26" s="99">
        <f t="shared" si="19"/>
        <v>3.5443037974683542</v>
      </c>
      <c r="E26" s="100">
        <f t="shared" si="19"/>
        <v>3.7161771121674767</v>
      </c>
      <c r="F26" s="98">
        <f t="shared" si="20"/>
        <v>0.2835679285563022</v>
      </c>
      <c r="G26" s="77">
        <f t="shared" si="8"/>
        <v>100</v>
      </c>
      <c r="H26" s="77">
        <f t="shared" si="8"/>
        <v>100</v>
      </c>
      <c r="I26" s="99">
        <f t="shared" si="9"/>
        <v>8.9947089947089953</v>
      </c>
      <c r="J26" s="100">
        <f t="shared" si="9"/>
        <v>9.4436184225135396</v>
      </c>
      <c r="K26" s="97">
        <f t="shared" si="10"/>
        <v>0.39582208381063361</v>
      </c>
      <c r="L26" s="111">
        <f t="shared" si="11"/>
        <v>100</v>
      </c>
      <c r="M26" s="77">
        <f t="shared" si="11"/>
        <v>100</v>
      </c>
      <c r="N26" s="99">
        <f t="shared" si="12"/>
        <v>4.5965270684371804</v>
      </c>
      <c r="O26" s="100">
        <f t="shared" si="12"/>
        <v>4.8986486491990497</v>
      </c>
      <c r="P26" s="98">
        <f t="shared" si="13"/>
        <v>0.30674360794074096</v>
      </c>
      <c r="R26" s="74" t="s">
        <v>40</v>
      </c>
      <c r="S26" s="109">
        <f t="shared" si="21"/>
        <v>100</v>
      </c>
      <c r="T26" s="110">
        <f t="shared" si="22"/>
        <v>100</v>
      </c>
      <c r="U26" s="99">
        <f t="shared" si="14"/>
        <v>2.9268292682926829</v>
      </c>
      <c r="V26" s="100">
        <f t="shared" si="15"/>
        <v>3.1808105572137406</v>
      </c>
      <c r="W26" s="98">
        <f t="shared" si="15"/>
        <v>7.3364458762662399E-2</v>
      </c>
      <c r="X26" s="77">
        <f t="shared" si="23"/>
        <v>100</v>
      </c>
      <c r="Y26" s="77">
        <f t="shared" si="24"/>
        <v>100</v>
      </c>
      <c r="Z26" s="99">
        <f t="shared" si="16"/>
        <v>6.4171122994652405</v>
      </c>
      <c r="AA26" s="100">
        <f t="shared" si="17"/>
        <v>6.7911494996522608</v>
      </c>
      <c r="AB26" s="97">
        <f t="shared" si="17"/>
        <v>0.33377814966995378</v>
      </c>
      <c r="AC26" s="111">
        <f t="shared" si="25"/>
        <v>100</v>
      </c>
      <c r="AD26" s="77">
        <f t="shared" si="26"/>
        <v>100</v>
      </c>
      <c r="AE26" s="99">
        <f t="shared" si="27"/>
        <v>3.5749751737835154</v>
      </c>
      <c r="AF26" s="100">
        <f t="shared" si="28"/>
        <v>3.8928525786368788</v>
      </c>
      <c r="AG26" s="98">
        <f t="shared" si="28"/>
        <v>0.12472403852407044</v>
      </c>
      <c r="AI26" s="74" t="s">
        <v>40</v>
      </c>
      <c r="AJ26" s="109">
        <v>100</v>
      </c>
      <c r="AK26" s="110">
        <v>100</v>
      </c>
      <c r="AL26" s="99">
        <v>5.4140127388535033</v>
      </c>
      <c r="AM26" s="100">
        <v>5.4790229980051279</v>
      </c>
      <c r="AN26" s="98">
        <v>9.0359871271978601E-2</v>
      </c>
      <c r="AO26" s="77">
        <v>100</v>
      </c>
      <c r="AP26" s="77">
        <v>100</v>
      </c>
      <c r="AQ26" s="99">
        <v>8.938547486033519</v>
      </c>
      <c r="AR26" s="100">
        <v>9.1727117500668616</v>
      </c>
      <c r="AS26" s="97">
        <v>0.12154084540716883</v>
      </c>
      <c r="AT26" s="111">
        <v>100</v>
      </c>
      <c r="AU26" s="77">
        <v>100</v>
      </c>
      <c r="AV26" s="99">
        <v>5.976806422836753</v>
      </c>
      <c r="AW26" s="100">
        <v>6.0967055088059174</v>
      </c>
      <c r="AX26" s="98">
        <v>9.5574155334838082E-2</v>
      </c>
    </row>
    <row r="27" spans="1:50">
      <c r="A27" s="74" t="s">
        <v>41</v>
      </c>
      <c r="B27" s="109">
        <f t="shared" si="18"/>
        <v>100</v>
      </c>
      <c r="C27" s="110">
        <f t="shared" si="18"/>
        <v>100</v>
      </c>
      <c r="D27" s="99">
        <f t="shared" si="19"/>
        <v>4.3715846994535523</v>
      </c>
      <c r="E27" s="100">
        <f t="shared" si="19"/>
        <v>4.3339929881011487</v>
      </c>
      <c r="F27" s="98">
        <f t="shared" si="20"/>
        <v>3.7927442604821407E-2</v>
      </c>
      <c r="G27" s="77">
        <f t="shared" si="8"/>
        <v>100</v>
      </c>
      <c r="H27" s="77">
        <f t="shared" si="8"/>
        <v>100</v>
      </c>
      <c r="I27" s="99">
        <f t="shared" si="9"/>
        <v>15.420560747663551</v>
      </c>
      <c r="J27" s="100">
        <f t="shared" si="9"/>
        <v>17.12358250426557</v>
      </c>
      <c r="K27" s="97">
        <f t="shared" si="10"/>
        <v>0.22689379704981935</v>
      </c>
      <c r="L27" s="111">
        <f t="shared" si="11"/>
        <v>100</v>
      </c>
      <c r="M27" s="77">
        <f t="shared" si="11"/>
        <v>100</v>
      </c>
      <c r="N27" s="99">
        <f t="shared" si="12"/>
        <v>10.327455919395465</v>
      </c>
      <c r="O27" s="100">
        <f t="shared" si="12"/>
        <v>12.130768631000482</v>
      </c>
      <c r="P27" s="98">
        <f t="shared" si="13"/>
        <v>0.15312490596376199</v>
      </c>
      <c r="R27" s="74" t="s">
        <v>41</v>
      </c>
      <c r="S27" s="109">
        <f t="shared" si="21"/>
        <v>100</v>
      </c>
      <c r="T27" s="110">
        <f t="shared" si="22"/>
        <v>100</v>
      </c>
      <c r="U27" s="99">
        <f t="shared" si="14"/>
        <v>7.1770334928229662</v>
      </c>
      <c r="V27" s="100">
        <f t="shared" si="15"/>
        <v>7.3598678980013119</v>
      </c>
      <c r="W27" s="98">
        <f t="shared" si="15"/>
        <v>8.2777994609160729E-2</v>
      </c>
      <c r="X27" s="77">
        <f t="shared" si="23"/>
        <v>100</v>
      </c>
      <c r="Y27" s="77">
        <f t="shared" si="24"/>
        <v>100</v>
      </c>
      <c r="Z27" s="99">
        <f t="shared" si="16"/>
        <v>14.720812182741117</v>
      </c>
      <c r="AA27" s="100">
        <f t="shared" si="17"/>
        <v>16.754475874421768</v>
      </c>
      <c r="AB27" s="97">
        <f t="shared" si="17"/>
        <v>0.38715007256333273</v>
      </c>
      <c r="AC27" s="111">
        <f t="shared" si="25"/>
        <v>100</v>
      </c>
      <c r="AD27" s="77">
        <f t="shared" si="26"/>
        <v>100</v>
      </c>
      <c r="AE27" s="99">
        <f t="shared" si="27"/>
        <v>10.83743842364532</v>
      </c>
      <c r="AF27" s="100">
        <f t="shared" si="28"/>
        <v>12.511331325757814</v>
      </c>
      <c r="AG27" s="98">
        <f t="shared" si="28"/>
        <v>0.24967816031555293</v>
      </c>
      <c r="AI27" s="74" t="s">
        <v>41</v>
      </c>
      <c r="AJ27" s="109">
        <v>100</v>
      </c>
      <c r="AK27" s="110">
        <v>100</v>
      </c>
      <c r="AL27" s="99">
        <v>13.084112149532711</v>
      </c>
      <c r="AM27" s="100">
        <v>14.12280496373222</v>
      </c>
      <c r="AN27" s="98">
        <v>9.6390703290593169E-2</v>
      </c>
      <c r="AO27" s="77">
        <v>100</v>
      </c>
      <c r="AP27" s="77">
        <v>100</v>
      </c>
      <c r="AQ27" s="99">
        <v>13.333333333333334</v>
      </c>
      <c r="AR27" s="100">
        <v>15.640711341845613</v>
      </c>
      <c r="AS27" s="97">
        <v>7.5938733737862252E-2</v>
      </c>
      <c r="AT27" s="111">
        <v>100</v>
      </c>
      <c r="AU27" s="77">
        <v>100</v>
      </c>
      <c r="AV27" s="99">
        <v>13.192612137203167</v>
      </c>
      <c r="AW27" s="100">
        <v>14.883917834032776</v>
      </c>
      <c r="AX27" s="98">
        <v>8.6135619397391699E-2</v>
      </c>
    </row>
    <row r="28" spans="1:50" ht="15.75" thickBot="1">
      <c r="A28" s="74" t="s">
        <v>42</v>
      </c>
      <c r="B28" s="109">
        <f t="shared" si="18"/>
        <v>100</v>
      </c>
      <c r="C28" s="110">
        <f t="shared" si="18"/>
        <v>100</v>
      </c>
      <c r="D28" s="99">
        <f t="shared" si="19"/>
        <v>33.333333333333336</v>
      </c>
      <c r="E28" s="100">
        <f t="shared" si="19"/>
        <v>34.493832160951278</v>
      </c>
      <c r="F28" s="98">
        <f t="shared" si="20"/>
        <v>0.21137978821212017</v>
      </c>
      <c r="G28" s="77">
        <f t="shared" si="8"/>
        <v>100</v>
      </c>
      <c r="H28" s="77">
        <f t="shared" si="8"/>
        <v>100</v>
      </c>
      <c r="I28" s="99">
        <f t="shared" si="9"/>
        <v>50.467289719626166</v>
      </c>
      <c r="J28" s="100">
        <f t="shared" si="9"/>
        <v>76.409385978227959</v>
      </c>
      <c r="K28" s="97">
        <f t="shared" si="10"/>
        <v>0.15135193857597926</v>
      </c>
      <c r="L28" s="111">
        <f t="shared" si="11"/>
        <v>100</v>
      </c>
      <c r="M28" s="77">
        <f t="shared" si="11"/>
        <v>100</v>
      </c>
      <c r="N28" s="99">
        <f t="shared" si="12"/>
        <v>49.137931034482762</v>
      </c>
      <c r="O28" s="100">
        <f t="shared" si="12"/>
        <v>75.721965190037878</v>
      </c>
      <c r="P28" s="98">
        <f t="shared" si="13"/>
        <v>0.15233640348106234</v>
      </c>
      <c r="R28" s="74" t="s">
        <v>42</v>
      </c>
      <c r="S28" s="109">
        <f t="shared" si="21"/>
        <v>100</v>
      </c>
      <c r="T28" s="110">
        <f t="shared" si="22"/>
        <v>100</v>
      </c>
      <c r="U28" s="99">
        <f t="shared" si="14"/>
        <v>50</v>
      </c>
      <c r="V28" s="100">
        <f t="shared" si="15"/>
        <v>57.213408685577164</v>
      </c>
      <c r="W28" s="98">
        <f t="shared" si="15"/>
        <v>0.39028438632482626</v>
      </c>
      <c r="X28" s="77">
        <f t="shared" si="23"/>
        <v>100</v>
      </c>
      <c r="Y28" s="77">
        <f t="shared" si="24"/>
        <v>100</v>
      </c>
      <c r="Z28" s="99">
        <f t="shared" si="16"/>
        <v>41.935483870967744</v>
      </c>
      <c r="AA28" s="100">
        <f t="shared" si="17"/>
        <v>70.533917244703147</v>
      </c>
      <c r="AB28" s="97">
        <f t="shared" si="17"/>
        <v>8.0263248997398257E-2</v>
      </c>
      <c r="AC28" s="111">
        <f t="shared" si="25"/>
        <v>100</v>
      </c>
      <c r="AD28" s="77">
        <f t="shared" si="26"/>
        <v>100</v>
      </c>
      <c r="AE28" s="99">
        <f t="shared" si="27"/>
        <v>42.857142857142854</v>
      </c>
      <c r="AF28" s="100">
        <f t="shared" si="28"/>
        <v>70.100834162339055</v>
      </c>
      <c r="AG28" s="98">
        <f t="shared" si="28"/>
        <v>9.0342812338078685E-2</v>
      </c>
      <c r="AI28" s="74" t="s">
        <v>42</v>
      </c>
      <c r="AJ28" s="109">
        <v>100</v>
      </c>
      <c r="AK28" s="110">
        <v>100</v>
      </c>
      <c r="AL28" s="99">
        <v>40</v>
      </c>
      <c r="AM28" s="100">
        <v>37.217293402431544</v>
      </c>
      <c r="AN28" s="98">
        <v>0.13548729344564378</v>
      </c>
      <c r="AO28" s="77">
        <v>100</v>
      </c>
      <c r="AP28" s="77">
        <v>100</v>
      </c>
      <c r="AQ28" s="99">
        <v>56.71641791044776</v>
      </c>
      <c r="AR28" s="100">
        <v>81.233336360544882</v>
      </c>
      <c r="AS28" s="97">
        <v>4.9675249154823957E-2</v>
      </c>
      <c r="AT28" s="111">
        <v>100</v>
      </c>
      <c r="AU28" s="77">
        <v>100</v>
      </c>
      <c r="AV28" s="99">
        <v>54.545454545454547</v>
      </c>
      <c r="AW28" s="100">
        <v>79.547254095300204</v>
      </c>
      <c r="AX28" s="98">
        <v>5.2962372582998241E-2</v>
      </c>
    </row>
    <row r="29" spans="1:50" ht="15.75" thickBot="1">
      <c r="A29" s="81" t="s">
        <v>3</v>
      </c>
      <c r="B29" s="113">
        <f t="shared" si="18"/>
        <v>100</v>
      </c>
      <c r="C29" s="114">
        <f t="shared" si="18"/>
        <v>100</v>
      </c>
      <c r="D29" s="101">
        <f t="shared" si="19"/>
        <v>0.52442755074039815</v>
      </c>
      <c r="E29" s="102">
        <f t="shared" si="19"/>
        <v>1.6575075788057072</v>
      </c>
      <c r="F29" s="104">
        <f t="shared" si="20"/>
        <v>0.10026520277122897</v>
      </c>
      <c r="G29" s="84">
        <f t="shared" si="8"/>
        <v>100</v>
      </c>
      <c r="H29" s="84">
        <f t="shared" si="8"/>
        <v>100</v>
      </c>
      <c r="I29" s="101">
        <f t="shared" si="9"/>
        <v>3.0753632984116255</v>
      </c>
      <c r="J29" s="102">
        <f t="shared" si="9"/>
        <v>62.681337387535294</v>
      </c>
      <c r="K29" s="103">
        <f t="shared" si="10"/>
        <v>0.17695597441551753</v>
      </c>
      <c r="L29" s="115">
        <f t="shared" si="11"/>
        <v>100</v>
      </c>
      <c r="M29" s="84">
        <f t="shared" si="11"/>
        <v>100</v>
      </c>
      <c r="N29" s="101">
        <f t="shared" si="12"/>
        <v>0.66915282185004454</v>
      </c>
      <c r="O29" s="102">
        <f t="shared" si="12"/>
        <v>27.137158822126374</v>
      </c>
      <c r="P29" s="104">
        <f t="shared" si="13"/>
        <v>0.13228636763751678</v>
      </c>
      <c r="R29" s="81" t="s">
        <v>3</v>
      </c>
      <c r="S29" s="113">
        <f t="shared" si="21"/>
        <v>100</v>
      </c>
      <c r="T29" s="114">
        <f t="shared" si="22"/>
        <v>100</v>
      </c>
      <c r="U29" s="101">
        <f t="shared" si="14"/>
        <v>0.6130446953438462</v>
      </c>
      <c r="V29" s="102">
        <f t="shared" si="15"/>
        <v>2.3989409443523106</v>
      </c>
      <c r="W29" s="104">
        <f t="shared" si="15"/>
        <v>7.1627154301152712E-2</v>
      </c>
      <c r="X29" s="84">
        <f t="shared" si="23"/>
        <v>100</v>
      </c>
      <c r="Y29" s="84">
        <f t="shared" si="24"/>
        <v>100</v>
      </c>
      <c r="Z29" s="101">
        <f t="shared" si="16"/>
        <v>2.2774687065368568</v>
      </c>
      <c r="AA29" s="102">
        <f t="shared" si="17"/>
        <v>56.092789959960726</v>
      </c>
      <c r="AB29" s="103">
        <f t="shared" si="17"/>
        <v>0.14147805902505056</v>
      </c>
      <c r="AC29" s="115">
        <f t="shared" si="25"/>
        <v>100</v>
      </c>
      <c r="AD29" s="84">
        <f t="shared" si="26"/>
        <v>100</v>
      </c>
      <c r="AE29" s="101">
        <f t="shared" si="27"/>
        <v>0.69782681851189321</v>
      </c>
      <c r="AF29" s="102">
        <f t="shared" si="28"/>
        <v>21.425987090059245</v>
      </c>
      <c r="AG29" s="104">
        <f t="shared" si="28"/>
        <v>9.6379642935644327E-2</v>
      </c>
      <c r="AI29" s="81" t="s">
        <v>3</v>
      </c>
      <c r="AJ29" s="113">
        <v>100</v>
      </c>
      <c r="AK29" s="114">
        <v>100</v>
      </c>
      <c r="AL29" s="101">
        <v>1.3240985944184152</v>
      </c>
      <c r="AM29" s="102">
        <v>3.2511873220998893</v>
      </c>
      <c r="AN29" s="104">
        <v>6.8636497387889794E-2</v>
      </c>
      <c r="AO29" s="84">
        <v>100</v>
      </c>
      <c r="AP29" s="84">
        <v>100</v>
      </c>
      <c r="AQ29" s="101">
        <v>3.1492126968257934</v>
      </c>
      <c r="AR29" s="102">
        <v>59.624214848985673</v>
      </c>
      <c r="AS29" s="103">
        <v>6.826757590965972E-2</v>
      </c>
      <c r="AT29" s="115">
        <v>100</v>
      </c>
      <c r="AU29" s="84">
        <v>100</v>
      </c>
      <c r="AV29" s="101">
        <v>1.3991693395838474</v>
      </c>
      <c r="AW29" s="102">
        <v>17.916851889336421</v>
      </c>
      <c r="AX29" s="104">
        <v>6.8540521016055039E-2</v>
      </c>
    </row>
    <row r="30" spans="1:50">
      <c r="R30" s="93"/>
      <c r="S30" s="94"/>
      <c r="T30" s="94"/>
    </row>
    <row r="32" spans="1:50" ht="15" customHeight="1"/>
    <row r="33" ht="30.75" customHeight="1"/>
  </sheetData>
  <mergeCells count="42">
    <mergeCell ref="R18:AG18"/>
    <mergeCell ref="AI18:AX18"/>
    <mergeCell ref="AO5:AP5"/>
    <mergeCell ref="AQ5:AR5"/>
    <mergeCell ref="AS5:AS6"/>
    <mergeCell ref="AT5:AU5"/>
    <mergeCell ref="AV5:AW5"/>
    <mergeCell ref="AX5:AX6"/>
    <mergeCell ref="R4:R6"/>
    <mergeCell ref="AJ5:AK5"/>
    <mergeCell ref="AL5:AM5"/>
    <mergeCell ref="AN5:AN6"/>
    <mergeCell ref="AO4:AS4"/>
    <mergeCell ref="AT4:AX4"/>
    <mergeCell ref="S5:T5"/>
    <mergeCell ref="U5:V5"/>
    <mergeCell ref="AE5:AF5"/>
    <mergeCell ref="S4:W4"/>
    <mergeCell ref="X4:AB4"/>
    <mergeCell ref="AC4:AG4"/>
    <mergeCell ref="AI4:AI6"/>
    <mergeCell ref="W5:W6"/>
    <mergeCell ref="X5:Y5"/>
    <mergeCell ref="Z5:AA5"/>
    <mergeCell ref="AB5:AB6"/>
    <mergeCell ref="AC5:AD5"/>
    <mergeCell ref="A18:P18"/>
    <mergeCell ref="AJ4:AN4"/>
    <mergeCell ref="AG5:AG6"/>
    <mergeCell ref="A4:A6"/>
    <mergeCell ref="B4:F4"/>
    <mergeCell ref="G4:K4"/>
    <mergeCell ref="L4:P4"/>
    <mergeCell ref="B5:C5"/>
    <mergeCell ref="D5:E5"/>
    <mergeCell ref="F5:F6"/>
    <mergeCell ref="G5:H5"/>
    <mergeCell ref="I5:J5"/>
    <mergeCell ref="K5:K6"/>
    <mergeCell ref="L5:M5"/>
    <mergeCell ref="N5:O5"/>
    <mergeCell ref="P5:P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eht3">
    <tabColor theme="9" tint="0.39997558519241921"/>
  </sheetPr>
  <dimension ref="A1:AO160"/>
  <sheetViews>
    <sheetView workbookViewId="0">
      <selection activeCell="A7" sqref="A7:I16"/>
    </sheetView>
  </sheetViews>
  <sheetFormatPr defaultRowHeight="15"/>
  <cols>
    <col min="1" max="1" width="10.85546875" customWidth="1"/>
    <col min="15" max="15" width="10.85546875" customWidth="1"/>
    <col min="16" max="16" width="6" bestFit="1" customWidth="1"/>
    <col min="17" max="17" width="8.140625" customWidth="1"/>
    <col min="20" max="20" width="5.28515625" customWidth="1"/>
    <col min="21" max="21" width="9.140625" customWidth="1"/>
    <col min="22" max="22" width="7.5703125" bestFit="1" customWidth="1"/>
    <col min="24" max="24" width="6" bestFit="1" customWidth="1"/>
    <col min="25" max="25" width="9" customWidth="1"/>
    <col min="26" max="26" width="7.5703125" bestFit="1" customWidth="1"/>
    <col min="29" max="29" width="10.85546875" customWidth="1"/>
    <col min="30" max="30" width="6" bestFit="1" customWidth="1"/>
    <col min="31" max="31" width="8.140625" customWidth="1"/>
    <col min="34" max="34" width="5.28515625" customWidth="1"/>
    <col min="35" max="35" width="9.140625" customWidth="1"/>
    <col min="36" max="36" width="7.5703125" bestFit="1" customWidth="1"/>
    <col min="38" max="38" width="6" bestFit="1" customWidth="1"/>
    <col min="39" max="39" width="9" customWidth="1"/>
    <col min="40" max="40" width="7.5703125" bestFit="1" customWidth="1"/>
  </cols>
  <sheetData>
    <row r="1" spans="1:41" ht="15.75">
      <c r="A1" s="67" t="s">
        <v>187</v>
      </c>
      <c r="O1" s="67" t="s">
        <v>133</v>
      </c>
      <c r="AC1" s="67" t="s">
        <v>134</v>
      </c>
    </row>
    <row r="2" spans="1:41" s="200" customFormat="1" ht="15.75" customHeight="1">
      <c r="A2" s="1" t="s">
        <v>182</v>
      </c>
      <c r="O2" s="1" t="s">
        <v>125</v>
      </c>
      <c r="AC2" s="1" t="s">
        <v>126</v>
      </c>
    </row>
    <row r="3" spans="1:41" ht="15.75" thickBot="1">
      <c r="A3" s="68"/>
      <c r="O3" s="68"/>
    </row>
    <row r="4" spans="1:41" ht="15.75" customHeight="1">
      <c r="A4" s="304" t="s">
        <v>29</v>
      </c>
      <c r="B4" s="307" t="s">
        <v>1</v>
      </c>
      <c r="C4" s="307"/>
      <c r="D4" s="307"/>
      <c r="E4" s="307"/>
      <c r="F4" s="307" t="s">
        <v>2</v>
      </c>
      <c r="G4" s="307"/>
      <c r="H4" s="307"/>
      <c r="I4" s="307"/>
      <c r="J4" s="307" t="s">
        <v>3</v>
      </c>
      <c r="K4" s="307"/>
      <c r="L4" s="307"/>
      <c r="M4" s="308"/>
      <c r="O4" s="304" t="s">
        <v>29</v>
      </c>
      <c r="P4" s="307" t="s">
        <v>1</v>
      </c>
      <c r="Q4" s="307"/>
      <c r="R4" s="307"/>
      <c r="S4" s="307"/>
      <c r="T4" s="307" t="s">
        <v>2</v>
      </c>
      <c r="U4" s="307"/>
      <c r="V4" s="307"/>
      <c r="W4" s="307"/>
      <c r="X4" s="307" t="s">
        <v>3</v>
      </c>
      <c r="Y4" s="307"/>
      <c r="Z4" s="307"/>
      <c r="AA4" s="308"/>
      <c r="AC4" s="304" t="s">
        <v>29</v>
      </c>
      <c r="AD4" s="307" t="s">
        <v>1</v>
      </c>
      <c r="AE4" s="307"/>
      <c r="AF4" s="307"/>
      <c r="AG4" s="307"/>
      <c r="AH4" s="307" t="s">
        <v>2</v>
      </c>
      <c r="AI4" s="307"/>
      <c r="AJ4" s="307"/>
      <c r="AK4" s="307"/>
      <c r="AL4" s="307" t="s">
        <v>3</v>
      </c>
      <c r="AM4" s="307"/>
      <c r="AN4" s="307"/>
      <c r="AO4" s="308"/>
    </row>
    <row r="5" spans="1:41" ht="29.25" customHeight="1">
      <c r="A5" s="305"/>
      <c r="B5" s="309" t="s">
        <v>53</v>
      </c>
      <c r="C5" s="310"/>
      <c r="D5" s="309" t="s">
        <v>111</v>
      </c>
      <c r="E5" s="310"/>
      <c r="F5" s="309" t="s">
        <v>53</v>
      </c>
      <c r="G5" s="310"/>
      <c r="H5" s="309" t="s">
        <v>111</v>
      </c>
      <c r="I5" s="310"/>
      <c r="J5" s="309" t="s">
        <v>53</v>
      </c>
      <c r="K5" s="310"/>
      <c r="L5" s="309" t="s">
        <v>111</v>
      </c>
      <c r="M5" s="310"/>
      <c r="O5" s="305"/>
      <c r="P5" s="309" t="s">
        <v>53</v>
      </c>
      <c r="Q5" s="310"/>
      <c r="R5" s="309" t="s">
        <v>111</v>
      </c>
      <c r="S5" s="310"/>
      <c r="T5" s="309" t="s">
        <v>53</v>
      </c>
      <c r="U5" s="310"/>
      <c r="V5" s="309" t="s">
        <v>111</v>
      </c>
      <c r="W5" s="310"/>
      <c r="X5" s="309" t="s">
        <v>53</v>
      </c>
      <c r="Y5" s="310"/>
      <c r="Z5" s="309" t="s">
        <v>111</v>
      </c>
      <c r="AA5" s="310"/>
      <c r="AC5" s="305"/>
      <c r="AD5" s="309" t="s">
        <v>53</v>
      </c>
      <c r="AE5" s="310"/>
      <c r="AF5" s="309" t="s">
        <v>112</v>
      </c>
      <c r="AG5" s="310"/>
      <c r="AH5" s="309" t="s">
        <v>53</v>
      </c>
      <c r="AI5" s="310"/>
      <c r="AJ5" s="309" t="s">
        <v>112</v>
      </c>
      <c r="AK5" s="310"/>
      <c r="AL5" s="309" t="s">
        <v>53</v>
      </c>
      <c r="AM5" s="310"/>
      <c r="AN5" s="309" t="s">
        <v>112</v>
      </c>
      <c r="AO5" s="310"/>
    </row>
    <row r="6" spans="1:41" ht="44.25" customHeight="1" thickBot="1">
      <c r="A6" s="306"/>
      <c r="B6" s="69" t="s">
        <v>31</v>
      </c>
      <c r="C6" s="69" t="s">
        <v>32</v>
      </c>
      <c r="D6" s="70" t="s">
        <v>8</v>
      </c>
      <c r="E6" s="71" t="s">
        <v>9</v>
      </c>
      <c r="F6" s="69" t="s">
        <v>31</v>
      </c>
      <c r="G6" s="69" t="s">
        <v>32</v>
      </c>
      <c r="H6" s="70" t="s">
        <v>8</v>
      </c>
      <c r="I6" s="71" t="s">
        <v>9</v>
      </c>
      <c r="J6" s="69" t="s">
        <v>31</v>
      </c>
      <c r="K6" s="69" t="s">
        <v>32</v>
      </c>
      <c r="L6" s="70" t="s">
        <v>8</v>
      </c>
      <c r="M6" s="71" t="s">
        <v>9</v>
      </c>
      <c r="O6" s="306"/>
      <c r="P6" s="69" t="s">
        <v>31</v>
      </c>
      <c r="Q6" s="69" t="s">
        <v>32</v>
      </c>
      <c r="R6" s="70" t="s">
        <v>8</v>
      </c>
      <c r="S6" s="71" t="s">
        <v>9</v>
      </c>
      <c r="T6" s="69" t="s">
        <v>31</v>
      </c>
      <c r="U6" s="69" t="s">
        <v>32</v>
      </c>
      <c r="V6" s="70" t="s">
        <v>8</v>
      </c>
      <c r="W6" s="71" t="s">
        <v>9</v>
      </c>
      <c r="X6" s="69" t="s">
        <v>31</v>
      </c>
      <c r="Y6" s="69" t="s">
        <v>32</v>
      </c>
      <c r="Z6" s="70" t="s">
        <v>8</v>
      </c>
      <c r="AA6" s="71" t="s">
        <v>9</v>
      </c>
      <c r="AC6" s="306"/>
      <c r="AD6" s="69" t="s">
        <v>31</v>
      </c>
      <c r="AE6" s="69" t="s">
        <v>32</v>
      </c>
      <c r="AF6" s="70" t="s">
        <v>8</v>
      </c>
      <c r="AG6" s="71" t="s">
        <v>9</v>
      </c>
      <c r="AH6" s="69" t="s">
        <v>31</v>
      </c>
      <c r="AI6" s="69" t="s">
        <v>32</v>
      </c>
      <c r="AJ6" s="70" t="s">
        <v>8</v>
      </c>
      <c r="AK6" s="71" t="s">
        <v>9</v>
      </c>
      <c r="AL6" s="69" t="s">
        <v>31</v>
      </c>
      <c r="AM6" s="69" t="s">
        <v>32</v>
      </c>
      <c r="AN6" s="70" t="s">
        <v>8</v>
      </c>
      <c r="AO6" s="71" t="s">
        <v>9</v>
      </c>
    </row>
    <row r="7" spans="1:41">
      <c r="A7" s="74" t="s">
        <v>33</v>
      </c>
      <c r="B7" s="75">
        <v>131</v>
      </c>
      <c r="C7" s="76">
        <v>42.952208850577783</v>
      </c>
      <c r="D7" s="77">
        <v>55.542009716564088</v>
      </c>
      <c r="E7" s="77">
        <v>7399.9003242612634</v>
      </c>
      <c r="F7" s="75">
        <v>51</v>
      </c>
      <c r="G7" s="76">
        <v>11.260004333333336</v>
      </c>
      <c r="H7" s="77">
        <v>27.972083333333305</v>
      </c>
      <c r="I7" s="77">
        <v>1840.4833333333336</v>
      </c>
      <c r="J7" s="75">
        <f>B7+F7</f>
        <v>182</v>
      </c>
      <c r="K7" s="76">
        <f t="shared" ref="K7:M7" si="0">C7+G7</f>
        <v>54.212213183911118</v>
      </c>
      <c r="L7" s="77">
        <f t="shared" si="0"/>
        <v>83.514093049897397</v>
      </c>
      <c r="M7" s="78">
        <f t="shared" si="0"/>
        <v>9240.383657594597</v>
      </c>
      <c r="O7" s="74" t="s">
        <v>33</v>
      </c>
      <c r="P7" s="75">
        <v>180</v>
      </c>
      <c r="Q7" s="76">
        <v>55.114720197156274</v>
      </c>
      <c r="R7" s="77">
        <v>104.18156534203723</v>
      </c>
      <c r="S7" s="77">
        <v>8413.0781794129653</v>
      </c>
      <c r="T7" s="75">
        <v>14</v>
      </c>
      <c r="U7" s="76">
        <v>4.7682536052167066</v>
      </c>
      <c r="V7" s="77">
        <v>4.0219760730521035</v>
      </c>
      <c r="W7" s="77">
        <v>623.67827590903653</v>
      </c>
      <c r="X7" s="75">
        <v>194</v>
      </c>
      <c r="Y7" s="76">
        <v>59.882973802372966</v>
      </c>
      <c r="Z7" s="77">
        <v>108.20354141508932</v>
      </c>
      <c r="AA7" s="78">
        <v>9036.7564553220018</v>
      </c>
      <c r="AC7" s="74" t="s">
        <v>33</v>
      </c>
      <c r="AD7" s="75">
        <v>153</v>
      </c>
      <c r="AE7" s="76">
        <v>46.310100000000006</v>
      </c>
      <c r="AF7" s="77">
        <v>54.138699999999993</v>
      </c>
      <c r="AG7" s="77">
        <v>3287.3034000000002</v>
      </c>
      <c r="AH7" s="75">
        <v>6</v>
      </c>
      <c r="AI7" s="76">
        <v>2.0299999999999998</v>
      </c>
      <c r="AJ7" s="77">
        <v>2.4500000000000002</v>
      </c>
      <c r="AK7" s="77">
        <v>193.5</v>
      </c>
      <c r="AL7" s="75">
        <v>159</v>
      </c>
      <c r="AM7" s="76">
        <v>48.340100000000007</v>
      </c>
      <c r="AN7" s="77">
        <v>56.588699999999996</v>
      </c>
      <c r="AO7" s="78">
        <v>3480.8034000000002</v>
      </c>
    </row>
    <row r="8" spans="1:41">
      <c r="A8" s="74" t="s">
        <v>34</v>
      </c>
      <c r="B8" s="79">
        <v>187</v>
      </c>
      <c r="C8" s="80">
        <v>142.58249173983361</v>
      </c>
      <c r="D8" s="77">
        <v>101.01558832304839</v>
      </c>
      <c r="E8" s="77">
        <v>15328.100547808199</v>
      </c>
      <c r="F8" s="79">
        <v>15</v>
      </c>
      <c r="G8" s="80">
        <v>12.451371732650273</v>
      </c>
      <c r="H8" s="77">
        <v>10.674631290066682</v>
      </c>
      <c r="I8" s="77">
        <v>1350.8054737248344</v>
      </c>
      <c r="J8" s="79">
        <f t="shared" ref="J8:J16" si="1">B8+F8</f>
        <v>202</v>
      </c>
      <c r="K8" s="80">
        <f t="shared" ref="K8:K16" si="2">C8+G8</f>
        <v>155.03386347248389</v>
      </c>
      <c r="L8" s="77">
        <f t="shared" ref="L8:L16" si="3">D8+H8</f>
        <v>111.69021961311508</v>
      </c>
      <c r="M8" s="78">
        <f t="shared" ref="M8:M16" si="4">E8+I8</f>
        <v>16678.906021533032</v>
      </c>
      <c r="O8" s="74" t="s">
        <v>34</v>
      </c>
      <c r="P8" s="79">
        <v>220</v>
      </c>
      <c r="Q8" s="80">
        <v>165.02603110826658</v>
      </c>
      <c r="R8" s="77">
        <v>141.60253468751924</v>
      </c>
      <c r="S8" s="77">
        <v>16994.713683226964</v>
      </c>
      <c r="T8" s="79">
        <v>6</v>
      </c>
      <c r="U8" s="80">
        <v>4.1988788426763284</v>
      </c>
      <c r="V8" s="77">
        <v>3.2850271247739657</v>
      </c>
      <c r="W8" s="77">
        <v>342.73164556962149</v>
      </c>
      <c r="X8" s="79">
        <v>226</v>
      </c>
      <c r="Y8" s="80">
        <v>169.2249099509429</v>
      </c>
      <c r="Z8" s="77">
        <v>144.88756181229326</v>
      </c>
      <c r="AA8" s="78">
        <v>17337.445328796588</v>
      </c>
      <c r="AC8" s="74" t="s">
        <v>34</v>
      </c>
      <c r="AD8" s="79">
        <v>258</v>
      </c>
      <c r="AE8" s="80">
        <v>189.82990000000004</v>
      </c>
      <c r="AF8" s="77">
        <v>151.75054999999986</v>
      </c>
      <c r="AG8" s="77">
        <v>11570.555799999998</v>
      </c>
      <c r="AH8" s="79">
        <v>10</v>
      </c>
      <c r="AI8" s="80">
        <v>7.0399999999999991</v>
      </c>
      <c r="AJ8" s="77">
        <v>9.24</v>
      </c>
      <c r="AK8" s="77">
        <v>661.9</v>
      </c>
      <c r="AL8" s="79">
        <v>268</v>
      </c>
      <c r="AM8" s="80">
        <v>196.8699</v>
      </c>
      <c r="AN8" s="77">
        <v>160.99054999999987</v>
      </c>
      <c r="AO8" s="78">
        <v>12232.455799999998</v>
      </c>
    </row>
    <row r="9" spans="1:41">
      <c r="A9" s="74" t="s">
        <v>35</v>
      </c>
      <c r="B9" s="79">
        <v>461</v>
      </c>
      <c r="C9" s="80">
        <v>685.03066878730704</v>
      </c>
      <c r="D9" s="77">
        <v>479.24158638415986</v>
      </c>
      <c r="E9" s="77">
        <v>73763.217204680957</v>
      </c>
      <c r="F9" s="79">
        <v>35</v>
      </c>
      <c r="G9" s="80">
        <v>52.856464182605535</v>
      </c>
      <c r="H9" s="77">
        <v>39.631622091925763</v>
      </c>
      <c r="I9" s="77">
        <v>5212.5782232050906</v>
      </c>
      <c r="J9" s="79">
        <f t="shared" si="1"/>
        <v>496</v>
      </c>
      <c r="K9" s="80">
        <f t="shared" si="2"/>
        <v>737.88713296991261</v>
      </c>
      <c r="L9" s="77">
        <f t="shared" si="3"/>
        <v>518.87320847608567</v>
      </c>
      <c r="M9" s="78">
        <f t="shared" si="4"/>
        <v>78975.795427886042</v>
      </c>
      <c r="O9" s="74" t="s">
        <v>35</v>
      </c>
      <c r="P9" s="79">
        <v>588</v>
      </c>
      <c r="Q9" s="80">
        <v>885.3951733983688</v>
      </c>
      <c r="R9" s="77">
        <v>653.04062861005252</v>
      </c>
      <c r="S9" s="77">
        <v>75347.762580428927</v>
      </c>
      <c r="T9" s="79">
        <v>17</v>
      </c>
      <c r="U9" s="80">
        <v>24.159706426259838</v>
      </c>
      <c r="V9" s="77">
        <v>16.251588072122065</v>
      </c>
      <c r="W9" s="77">
        <v>3136.2995607951943</v>
      </c>
      <c r="X9" s="79">
        <v>605</v>
      </c>
      <c r="Y9" s="80">
        <v>909.55487982462864</v>
      </c>
      <c r="Z9" s="77">
        <v>669.29221668217463</v>
      </c>
      <c r="AA9" s="78">
        <v>78484.062141224116</v>
      </c>
      <c r="AC9" s="74" t="s">
        <v>35</v>
      </c>
      <c r="AD9" s="79">
        <v>613</v>
      </c>
      <c r="AE9" s="80">
        <v>906.08300000000031</v>
      </c>
      <c r="AF9" s="77">
        <v>600.6220399999994</v>
      </c>
      <c r="AG9" s="77">
        <v>45127.166300000012</v>
      </c>
      <c r="AH9" s="79">
        <v>23</v>
      </c>
      <c r="AI9" s="80">
        <v>35.187399999999997</v>
      </c>
      <c r="AJ9" s="77">
        <v>26.897009999999998</v>
      </c>
      <c r="AK9" s="77">
        <v>2426.8085000000001</v>
      </c>
      <c r="AL9" s="79">
        <v>636</v>
      </c>
      <c r="AM9" s="80">
        <v>941.27040000000045</v>
      </c>
      <c r="AN9" s="77">
        <v>627.51904999999965</v>
      </c>
      <c r="AO9" s="78">
        <v>47553.974800000011</v>
      </c>
    </row>
    <row r="10" spans="1:41">
      <c r="A10" s="74" t="s">
        <v>36</v>
      </c>
      <c r="B10" s="79">
        <v>1457</v>
      </c>
      <c r="C10" s="80">
        <v>5022.5758818546074</v>
      </c>
      <c r="D10" s="77">
        <v>2620.0411707653498</v>
      </c>
      <c r="E10" s="77">
        <v>355884.72168346099</v>
      </c>
      <c r="F10" s="79">
        <v>102</v>
      </c>
      <c r="G10" s="80">
        <v>347.17080622606034</v>
      </c>
      <c r="H10" s="77">
        <v>230.53104477611953</v>
      </c>
      <c r="I10" s="77">
        <v>33273.53731343284</v>
      </c>
      <c r="J10" s="79">
        <f t="shared" si="1"/>
        <v>1559</v>
      </c>
      <c r="K10" s="80">
        <f t="shared" si="2"/>
        <v>5369.7466880806678</v>
      </c>
      <c r="L10" s="77">
        <f t="shared" si="3"/>
        <v>2850.5722155414692</v>
      </c>
      <c r="M10" s="78">
        <f t="shared" si="4"/>
        <v>389158.25899689383</v>
      </c>
      <c r="O10" s="74" t="s">
        <v>36</v>
      </c>
      <c r="P10" s="79">
        <v>1744</v>
      </c>
      <c r="Q10" s="80">
        <v>6066.0417682503876</v>
      </c>
      <c r="R10" s="77">
        <v>3280.256619705468</v>
      </c>
      <c r="S10" s="77">
        <v>367096.82844262611</v>
      </c>
      <c r="T10" s="79">
        <v>74</v>
      </c>
      <c r="U10" s="80">
        <v>261.39896925694904</v>
      </c>
      <c r="V10" s="77">
        <v>181.94832484178474</v>
      </c>
      <c r="W10" s="77">
        <v>22622.351331953305</v>
      </c>
      <c r="X10" s="79">
        <v>1818</v>
      </c>
      <c r="Y10" s="80">
        <v>6327.4407375073342</v>
      </c>
      <c r="Z10" s="77">
        <v>3462.2049445472526</v>
      </c>
      <c r="AA10" s="78">
        <v>389719.17977457936</v>
      </c>
      <c r="AC10" s="74" t="s">
        <v>36</v>
      </c>
      <c r="AD10" s="79">
        <v>1941</v>
      </c>
      <c r="AE10" s="80">
        <v>6632.0908000000009</v>
      </c>
      <c r="AF10" s="77">
        <v>3362.1918800000053</v>
      </c>
      <c r="AG10" s="77">
        <v>256031.92199999993</v>
      </c>
      <c r="AH10" s="79">
        <v>51</v>
      </c>
      <c r="AI10" s="80">
        <v>178.79639999999995</v>
      </c>
      <c r="AJ10" s="77">
        <v>130.98981999999995</v>
      </c>
      <c r="AK10" s="77">
        <v>15599.1464</v>
      </c>
      <c r="AL10" s="79">
        <v>1992</v>
      </c>
      <c r="AM10" s="80">
        <v>6810.8872000000028</v>
      </c>
      <c r="AN10" s="77">
        <v>3493.1817000000042</v>
      </c>
      <c r="AO10" s="78">
        <v>271631.06839999993</v>
      </c>
    </row>
    <row r="11" spans="1:41">
      <c r="A11" s="74" t="s">
        <v>37</v>
      </c>
      <c r="B11" s="79">
        <v>1727</v>
      </c>
      <c r="C11" s="80">
        <v>12792.733930894485</v>
      </c>
      <c r="D11" s="77">
        <v>5268.7660640282174</v>
      </c>
      <c r="E11" s="77">
        <v>700151.36763337348</v>
      </c>
      <c r="F11" s="79">
        <v>120</v>
      </c>
      <c r="G11" s="80">
        <v>873.69661924789921</v>
      </c>
      <c r="H11" s="77">
        <v>470.5450714504899</v>
      </c>
      <c r="I11" s="77">
        <v>55650.914035902482</v>
      </c>
      <c r="J11" s="79">
        <f t="shared" si="1"/>
        <v>1847</v>
      </c>
      <c r="K11" s="80">
        <f t="shared" si="2"/>
        <v>13666.430550142384</v>
      </c>
      <c r="L11" s="77">
        <f t="shared" si="3"/>
        <v>5739.311135478707</v>
      </c>
      <c r="M11" s="78">
        <f t="shared" si="4"/>
        <v>755802.28166927595</v>
      </c>
      <c r="O11" s="74" t="s">
        <v>37</v>
      </c>
      <c r="P11" s="79">
        <v>2262</v>
      </c>
      <c r="Q11" s="80">
        <v>16569.012286516281</v>
      </c>
      <c r="R11" s="77">
        <v>7045.8646712846894</v>
      </c>
      <c r="S11" s="77">
        <v>750539.80315771769</v>
      </c>
      <c r="T11" s="79">
        <v>101</v>
      </c>
      <c r="U11" s="80">
        <v>794.0731066037082</v>
      </c>
      <c r="V11" s="77">
        <v>353.57463930498676</v>
      </c>
      <c r="W11" s="77">
        <v>40824.374382016002</v>
      </c>
      <c r="X11" s="79">
        <v>2363</v>
      </c>
      <c r="Y11" s="80">
        <v>17363.085393119993</v>
      </c>
      <c r="Z11" s="77">
        <v>7399.4393105896816</v>
      </c>
      <c r="AA11" s="78">
        <v>791364.1775397337</v>
      </c>
      <c r="AC11" s="74" t="s">
        <v>37</v>
      </c>
      <c r="AD11" s="79">
        <v>2419</v>
      </c>
      <c r="AE11" s="80">
        <v>17691.682999999983</v>
      </c>
      <c r="AF11" s="77">
        <v>7153.4622600000248</v>
      </c>
      <c r="AG11" s="77">
        <v>532535.82740000007</v>
      </c>
      <c r="AH11" s="79">
        <v>88</v>
      </c>
      <c r="AI11" s="80">
        <v>656.82830000000001</v>
      </c>
      <c r="AJ11" s="77">
        <v>309.13946000000004</v>
      </c>
      <c r="AK11" s="77">
        <v>32304.596000000001</v>
      </c>
      <c r="AL11" s="79">
        <v>2507</v>
      </c>
      <c r="AM11" s="80">
        <v>18348.511299999991</v>
      </c>
      <c r="AN11" s="77">
        <v>7462.6017200000233</v>
      </c>
      <c r="AO11" s="78">
        <v>564840.42340000009</v>
      </c>
    </row>
    <row r="12" spans="1:41">
      <c r="A12" s="74" t="s">
        <v>38</v>
      </c>
      <c r="B12" s="79">
        <v>1952</v>
      </c>
      <c r="C12" s="80">
        <v>28113.171362178746</v>
      </c>
      <c r="D12" s="77">
        <v>8252.2601684730434</v>
      </c>
      <c r="E12" s="77">
        <v>992929.13258548768</v>
      </c>
      <c r="F12" s="79">
        <v>128</v>
      </c>
      <c r="G12" s="80">
        <v>1841.2887355407452</v>
      </c>
      <c r="H12" s="77">
        <v>633.56700267547114</v>
      </c>
      <c r="I12" s="77">
        <v>86369.815061852394</v>
      </c>
      <c r="J12" s="79">
        <f t="shared" si="1"/>
        <v>2080</v>
      </c>
      <c r="K12" s="80">
        <f t="shared" si="2"/>
        <v>29954.46009771949</v>
      </c>
      <c r="L12" s="77">
        <f t="shared" si="3"/>
        <v>8885.827171148514</v>
      </c>
      <c r="M12" s="78">
        <f t="shared" si="4"/>
        <v>1079298.9476473401</v>
      </c>
      <c r="O12" s="74" t="s">
        <v>38</v>
      </c>
      <c r="P12" s="79">
        <v>2343</v>
      </c>
      <c r="Q12" s="80">
        <v>33672.104730466082</v>
      </c>
      <c r="R12" s="77">
        <v>10715.203034776148</v>
      </c>
      <c r="S12" s="77">
        <v>1111748.273799347</v>
      </c>
      <c r="T12" s="79">
        <v>117</v>
      </c>
      <c r="U12" s="80">
        <v>1666.6434600262514</v>
      </c>
      <c r="V12" s="77">
        <v>524.31853290169784</v>
      </c>
      <c r="W12" s="77">
        <v>63768.288374678268</v>
      </c>
      <c r="X12" s="79">
        <v>2460</v>
      </c>
      <c r="Y12" s="80">
        <v>35338.748190492326</v>
      </c>
      <c r="Z12" s="77">
        <v>11239.521567677846</v>
      </c>
      <c r="AA12" s="78">
        <v>1175516.5621740255</v>
      </c>
      <c r="AC12" s="74" t="s">
        <v>38</v>
      </c>
      <c r="AD12" s="79">
        <v>2675</v>
      </c>
      <c r="AE12" s="80">
        <v>38268.380999999936</v>
      </c>
      <c r="AF12" s="77">
        <v>11385.58216</v>
      </c>
      <c r="AG12" s="77">
        <v>852481.3946</v>
      </c>
      <c r="AH12" s="79">
        <v>115</v>
      </c>
      <c r="AI12" s="80">
        <v>1683.8158000000001</v>
      </c>
      <c r="AJ12" s="77">
        <v>617.81932000000018</v>
      </c>
      <c r="AK12" s="77">
        <v>49526.991800000003</v>
      </c>
      <c r="AL12" s="79">
        <v>2790</v>
      </c>
      <c r="AM12" s="80">
        <v>39952.196799999976</v>
      </c>
      <c r="AN12" s="77">
        <v>12003.401480000004</v>
      </c>
      <c r="AO12" s="78">
        <v>902008.38639999996</v>
      </c>
    </row>
    <row r="13" spans="1:41">
      <c r="A13" s="74" t="s">
        <v>39</v>
      </c>
      <c r="B13" s="79">
        <v>1643</v>
      </c>
      <c r="C13" s="80">
        <v>50387.165870603334</v>
      </c>
      <c r="D13" s="77">
        <v>9838.6852946342988</v>
      </c>
      <c r="E13" s="77">
        <v>1145187.3795841374</v>
      </c>
      <c r="F13" s="79">
        <v>199</v>
      </c>
      <c r="G13" s="80">
        <v>6492.7840458076698</v>
      </c>
      <c r="H13" s="77">
        <v>1375.0528212845668</v>
      </c>
      <c r="I13" s="77">
        <v>181374.90049255537</v>
      </c>
      <c r="J13" s="79">
        <f t="shared" si="1"/>
        <v>1842</v>
      </c>
      <c r="K13" s="80">
        <f t="shared" si="2"/>
        <v>56879.949916411002</v>
      </c>
      <c r="L13" s="77">
        <f t="shared" si="3"/>
        <v>11213.738115918866</v>
      </c>
      <c r="M13" s="78">
        <f t="shared" si="4"/>
        <v>1326562.2800766928</v>
      </c>
      <c r="O13" s="74" t="s">
        <v>39</v>
      </c>
      <c r="P13" s="79">
        <v>1920</v>
      </c>
      <c r="Q13" s="80">
        <v>58793.05660402331</v>
      </c>
      <c r="R13" s="77">
        <v>11880.976692550812</v>
      </c>
      <c r="S13" s="77">
        <v>1154278.4265934275</v>
      </c>
      <c r="T13" s="79">
        <v>169</v>
      </c>
      <c r="U13" s="80">
        <v>5494.5654072653415</v>
      </c>
      <c r="V13" s="77">
        <v>1498.8948850013344</v>
      </c>
      <c r="W13" s="77">
        <v>165458.02658702983</v>
      </c>
      <c r="X13" s="79">
        <v>2089</v>
      </c>
      <c r="Y13" s="80">
        <v>64287.622011288651</v>
      </c>
      <c r="Z13" s="77">
        <v>13379.871577552154</v>
      </c>
      <c r="AA13" s="78">
        <v>1319736.4531804579</v>
      </c>
      <c r="AC13" s="74" t="s">
        <v>39</v>
      </c>
      <c r="AD13" s="79">
        <v>2226</v>
      </c>
      <c r="AE13" s="80">
        <v>68102.62699999992</v>
      </c>
      <c r="AF13" s="77">
        <v>13880.949040000016</v>
      </c>
      <c r="AG13" s="77">
        <v>1033981.8680999997</v>
      </c>
      <c r="AH13" s="79">
        <v>139</v>
      </c>
      <c r="AI13" s="80">
        <v>4584.5076000000017</v>
      </c>
      <c r="AJ13" s="77">
        <v>1328.9808499999997</v>
      </c>
      <c r="AK13" s="77">
        <v>126025.0376</v>
      </c>
      <c r="AL13" s="79">
        <v>2365</v>
      </c>
      <c r="AM13" s="80">
        <v>72687.134599999932</v>
      </c>
      <c r="AN13" s="77">
        <v>15209.929890000016</v>
      </c>
      <c r="AO13" s="78">
        <v>1160006.9056999995</v>
      </c>
    </row>
    <row r="14" spans="1:41">
      <c r="A14" s="74" t="s">
        <v>40</v>
      </c>
      <c r="B14" s="79">
        <v>373</v>
      </c>
      <c r="C14" s="80">
        <v>24677.293788508108</v>
      </c>
      <c r="D14" s="77">
        <v>3341.8886674519381</v>
      </c>
      <c r="E14" s="77">
        <v>355708.93549369083</v>
      </c>
      <c r="F14" s="79">
        <v>120</v>
      </c>
      <c r="G14" s="80">
        <v>8522.6979882637133</v>
      </c>
      <c r="H14" s="77">
        <v>1443.4782785552916</v>
      </c>
      <c r="I14" s="77">
        <v>171090.97178744021</v>
      </c>
      <c r="J14" s="79">
        <f t="shared" si="1"/>
        <v>493</v>
      </c>
      <c r="K14" s="80">
        <f t="shared" si="2"/>
        <v>33199.991776771822</v>
      </c>
      <c r="L14" s="77">
        <f t="shared" si="3"/>
        <v>4785.3669460072297</v>
      </c>
      <c r="M14" s="78">
        <f t="shared" si="4"/>
        <v>526799.90728113102</v>
      </c>
      <c r="O14" s="74" t="s">
        <v>40</v>
      </c>
      <c r="P14" s="79">
        <v>404</v>
      </c>
      <c r="Q14" s="80">
        <v>27153.675706484806</v>
      </c>
      <c r="R14" s="77">
        <v>3741.9108737079778</v>
      </c>
      <c r="S14" s="77">
        <v>340359.64416989329</v>
      </c>
      <c r="T14" s="79">
        <v>95</v>
      </c>
      <c r="U14" s="80">
        <v>6861.1907139894156</v>
      </c>
      <c r="V14" s="77">
        <v>1311.7168431249479</v>
      </c>
      <c r="W14" s="77">
        <v>148281.10218402202</v>
      </c>
      <c r="X14" s="79">
        <v>499</v>
      </c>
      <c r="Y14" s="80">
        <v>34014.866420474224</v>
      </c>
      <c r="Z14" s="77">
        <v>5053.6277168329216</v>
      </c>
      <c r="AA14" s="78">
        <v>488640.74635391531</v>
      </c>
      <c r="AC14" s="74" t="s">
        <v>40</v>
      </c>
      <c r="AD14" s="79">
        <v>483</v>
      </c>
      <c r="AE14" s="80">
        <v>32184.572799999984</v>
      </c>
      <c r="AF14" s="77">
        <v>5469.1446199999964</v>
      </c>
      <c r="AG14" s="77">
        <v>367512.54959999997</v>
      </c>
      <c r="AH14" s="79">
        <v>104</v>
      </c>
      <c r="AI14" s="80">
        <v>7422.4470999999994</v>
      </c>
      <c r="AJ14" s="77">
        <v>1617.5278400000002</v>
      </c>
      <c r="AK14" s="77">
        <v>151122.73529999997</v>
      </c>
      <c r="AL14" s="79">
        <v>587</v>
      </c>
      <c r="AM14" s="80">
        <v>39607.01989999997</v>
      </c>
      <c r="AN14" s="77">
        <v>7086.6724599999961</v>
      </c>
      <c r="AO14" s="78">
        <v>518635.28490000003</v>
      </c>
    </row>
    <row r="15" spans="1:41">
      <c r="A15" s="74" t="s">
        <v>41</v>
      </c>
      <c r="B15" s="79">
        <v>133</v>
      </c>
      <c r="C15" s="80">
        <v>22116.176945367755</v>
      </c>
      <c r="D15" s="77">
        <v>2093.4320818813862</v>
      </c>
      <c r="E15" s="77">
        <v>247804.62805966815</v>
      </c>
      <c r="F15" s="79">
        <v>169</v>
      </c>
      <c r="G15" s="80">
        <v>38267.272171154429</v>
      </c>
      <c r="H15" s="77">
        <v>5228.5211974492713</v>
      </c>
      <c r="I15" s="77">
        <v>624821.61669513455</v>
      </c>
      <c r="J15" s="79">
        <f t="shared" si="1"/>
        <v>302</v>
      </c>
      <c r="K15" s="80">
        <f t="shared" si="2"/>
        <v>60383.449116522184</v>
      </c>
      <c r="L15" s="77">
        <f t="shared" si="3"/>
        <v>7321.9532793306571</v>
      </c>
      <c r="M15" s="78">
        <f t="shared" si="4"/>
        <v>872626.24475480267</v>
      </c>
      <c r="O15" s="74" t="s">
        <v>41</v>
      </c>
      <c r="P15" s="79">
        <v>156</v>
      </c>
      <c r="Q15" s="80">
        <v>27126.559029486943</v>
      </c>
      <c r="R15" s="77">
        <v>2379.6114276064609</v>
      </c>
      <c r="S15" s="77">
        <v>227333.51039647579</v>
      </c>
      <c r="T15" s="79">
        <v>155</v>
      </c>
      <c r="U15" s="80">
        <v>34594.501597201503</v>
      </c>
      <c r="V15" s="77">
        <v>5231.8328742014264</v>
      </c>
      <c r="W15" s="77">
        <v>560883.22220936511</v>
      </c>
      <c r="X15" s="79">
        <v>311</v>
      </c>
      <c r="Y15" s="80">
        <v>61721.060626688399</v>
      </c>
      <c r="Z15" s="77">
        <v>7611.4443018078864</v>
      </c>
      <c r="AA15" s="78">
        <v>788216.73260584113</v>
      </c>
      <c r="AC15" s="74" t="s">
        <v>41</v>
      </c>
      <c r="AD15" s="79">
        <v>166</v>
      </c>
      <c r="AE15" s="80">
        <v>29693.8554</v>
      </c>
      <c r="AF15" s="77">
        <v>4320.5448700000006</v>
      </c>
      <c r="AG15" s="77">
        <v>292030.04809999996</v>
      </c>
      <c r="AH15" s="79">
        <v>129</v>
      </c>
      <c r="AI15" s="80">
        <v>29975.715500000017</v>
      </c>
      <c r="AJ15" s="77">
        <v>6729.0211499999987</v>
      </c>
      <c r="AK15" s="77">
        <v>560002.79550000001</v>
      </c>
      <c r="AL15" s="79">
        <v>295</v>
      </c>
      <c r="AM15" s="80">
        <v>59669.570899999962</v>
      </c>
      <c r="AN15" s="77">
        <v>11049.566019999998</v>
      </c>
      <c r="AO15" s="78">
        <v>852032.84360000002</v>
      </c>
    </row>
    <row r="16" spans="1:41" ht="15.75" thickBot="1">
      <c r="A16" s="74" t="s">
        <v>42</v>
      </c>
      <c r="B16" s="79">
        <v>8</v>
      </c>
      <c r="C16" s="80">
        <v>5652.159305107637</v>
      </c>
      <c r="D16" s="77">
        <v>475.58500000000004</v>
      </c>
      <c r="E16" s="77">
        <v>67942</v>
      </c>
      <c r="F16" s="79">
        <v>105</v>
      </c>
      <c r="G16" s="80">
        <v>368071.82856480195</v>
      </c>
      <c r="H16" s="77">
        <v>47544.528615435469</v>
      </c>
      <c r="I16" s="77">
        <v>6136041.9944668487</v>
      </c>
      <c r="J16" s="79">
        <f t="shared" si="1"/>
        <v>113</v>
      </c>
      <c r="K16" s="80">
        <f t="shared" si="2"/>
        <v>373723.98786990962</v>
      </c>
      <c r="L16" s="77">
        <f t="shared" si="3"/>
        <v>48020.113615435468</v>
      </c>
      <c r="M16" s="78">
        <f t="shared" si="4"/>
        <v>6203983.9944668487</v>
      </c>
      <c r="O16" s="74" t="s">
        <v>42</v>
      </c>
      <c r="P16" s="79">
        <v>12</v>
      </c>
      <c r="Q16" s="80">
        <v>9685.2452530703558</v>
      </c>
      <c r="R16" s="77">
        <v>582.63917478573285</v>
      </c>
      <c r="S16" s="77">
        <v>71699.944768317582</v>
      </c>
      <c r="T16" s="79">
        <v>91</v>
      </c>
      <c r="U16" s="80">
        <v>286712.74387193506</v>
      </c>
      <c r="V16" s="77">
        <v>31700.668086296977</v>
      </c>
      <c r="W16" s="77">
        <v>3884771.9396777893</v>
      </c>
      <c r="X16" s="79">
        <v>103</v>
      </c>
      <c r="Y16" s="80">
        <v>296397.98912500544</v>
      </c>
      <c r="Z16" s="77">
        <v>32283.307261082704</v>
      </c>
      <c r="AA16" s="78">
        <v>3956471.8844461073</v>
      </c>
      <c r="AC16" s="74" t="s">
        <v>42</v>
      </c>
      <c r="AD16" s="79">
        <v>9</v>
      </c>
      <c r="AE16" s="80">
        <v>6112.568299999999</v>
      </c>
      <c r="AF16" s="77">
        <v>661.10359999999991</v>
      </c>
      <c r="AG16" s="77">
        <v>43057</v>
      </c>
      <c r="AH16" s="79">
        <v>65</v>
      </c>
      <c r="AI16" s="80">
        <v>182022.3082</v>
      </c>
      <c r="AJ16" s="77">
        <v>30502.189260000006</v>
      </c>
      <c r="AK16" s="77">
        <v>2521645.5324000004</v>
      </c>
      <c r="AL16" s="79">
        <v>74</v>
      </c>
      <c r="AM16" s="80">
        <v>188134.87649999998</v>
      </c>
      <c r="AN16" s="77">
        <v>31163.292860000009</v>
      </c>
      <c r="AO16" s="78">
        <v>2564702.5324000004</v>
      </c>
    </row>
    <row r="17" spans="1:41" ht="15.75" thickBot="1">
      <c r="A17" s="81" t="s">
        <v>3</v>
      </c>
      <c r="B17" s="82">
        <f>SUM(B7:B16)</f>
        <v>8072</v>
      </c>
      <c r="C17" s="83">
        <f t="shared" ref="C17:M17" si="5">SUM(C7:C16)</f>
        <v>149631.84245389237</v>
      </c>
      <c r="D17" s="84">
        <f t="shared" si="5"/>
        <v>32526.457631658006</v>
      </c>
      <c r="E17" s="84">
        <f t="shared" si="5"/>
        <v>3962099.3831165689</v>
      </c>
      <c r="F17" s="82">
        <f t="shared" si="5"/>
        <v>1044</v>
      </c>
      <c r="G17" s="83">
        <f t="shared" si="5"/>
        <v>424493.30677129107</v>
      </c>
      <c r="H17" s="84">
        <f t="shared" si="5"/>
        <v>57004.502368342</v>
      </c>
      <c r="I17" s="84">
        <f t="shared" si="5"/>
        <v>7297027.6168834297</v>
      </c>
      <c r="J17" s="82">
        <f t="shared" si="5"/>
        <v>9116</v>
      </c>
      <c r="K17" s="83">
        <f t="shared" si="5"/>
        <v>574125.14922518353</v>
      </c>
      <c r="L17" s="84">
        <f t="shared" si="5"/>
        <v>89530.96</v>
      </c>
      <c r="M17" s="85">
        <f t="shared" si="5"/>
        <v>11259127</v>
      </c>
      <c r="O17" s="81" t="s">
        <v>3</v>
      </c>
      <c r="P17" s="82">
        <v>9829</v>
      </c>
      <c r="Q17" s="83">
        <v>180171.23130300196</v>
      </c>
      <c r="R17" s="84">
        <v>40525.287223056832</v>
      </c>
      <c r="S17" s="84">
        <v>4123811.9857708728</v>
      </c>
      <c r="T17" s="82">
        <v>839</v>
      </c>
      <c r="U17" s="83">
        <v>336418.24396515248</v>
      </c>
      <c r="V17" s="84">
        <v>40826.512776943091</v>
      </c>
      <c r="W17" s="84">
        <v>4890712.01422913</v>
      </c>
      <c r="X17" s="82">
        <v>10668</v>
      </c>
      <c r="Y17" s="83">
        <v>516589.47526815429</v>
      </c>
      <c r="Z17" s="84">
        <v>81351.800000000017</v>
      </c>
      <c r="AA17" s="85">
        <v>9014524.0000000019</v>
      </c>
      <c r="AC17" s="81" t="s">
        <v>3</v>
      </c>
      <c r="AD17" s="82">
        <v>10943</v>
      </c>
      <c r="AE17" s="83">
        <v>199828.00129999945</v>
      </c>
      <c r="AF17" s="84">
        <v>47039.489719999918</v>
      </c>
      <c r="AG17" s="84">
        <v>3437615.6353000016</v>
      </c>
      <c r="AH17" s="82">
        <v>730</v>
      </c>
      <c r="AI17" s="83">
        <v>226568.67629999996</v>
      </c>
      <c r="AJ17" s="84">
        <v>41274.254709999994</v>
      </c>
      <c r="AK17" s="84">
        <v>3459509.0435000006</v>
      </c>
      <c r="AL17" s="82">
        <v>11673</v>
      </c>
      <c r="AM17" s="83">
        <v>426396.67759999982</v>
      </c>
      <c r="AN17" s="84">
        <v>88313.74443000005</v>
      </c>
      <c r="AO17" s="85">
        <v>6897124.6787999999</v>
      </c>
    </row>
    <row r="18" spans="1:41" ht="15.75" thickBot="1">
      <c r="A18" s="86" t="s">
        <v>188</v>
      </c>
      <c r="B18" s="87">
        <f>P17</f>
        <v>9829</v>
      </c>
      <c r="C18" s="88">
        <f t="shared" ref="C18:M18" si="6">Q17</f>
        <v>180171.23130300196</v>
      </c>
      <c r="D18" s="89">
        <f t="shared" si="6"/>
        <v>40525.287223056832</v>
      </c>
      <c r="E18" s="89">
        <f t="shared" si="6"/>
        <v>4123811.9857708728</v>
      </c>
      <c r="F18" s="87">
        <f t="shared" si="6"/>
        <v>839</v>
      </c>
      <c r="G18" s="88">
        <f t="shared" si="6"/>
        <v>336418.24396515248</v>
      </c>
      <c r="H18" s="89">
        <f t="shared" si="6"/>
        <v>40826.512776943091</v>
      </c>
      <c r="I18" s="89">
        <f t="shared" si="6"/>
        <v>4890712.01422913</v>
      </c>
      <c r="J18" s="87">
        <f t="shared" si="6"/>
        <v>10668</v>
      </c>
      <c r="K18" s="88">
        <f t="shared" si="6"/>
        <v>516589.47526815429</v>
      </c>
      <c r="L18" s="89">
        <f t="shared" si="6"/>
        <v>81351.800000000017</v>
      </c>
      <c r="M18" s="90">
        <f t="shared" si="6"/>
        <v>9014524.0000000019</v>
      </c>
      <c r="O18" s="86" t="s">
        <v>43</v>
      </c>
      <c r="P18" s="87">
        <v>10943</v>
      </c>
      <c r="Q18" s="88">
        <v>199828.00129999945</v>
      </c>
      <c r="R18" s="89">
        <v>47039.489719999918</v>
      </c>
      <c r="S18" s="89">
        <v>3437615.6353000016</v>
      </c>
      <c r="T18" s="87">
        <v>730</v>
      </c>
      <c r="U18" s="88">
        <v>226568.67629999996</v>
      </c>
      <c r="V18" s="89">
        <v>41274.254709999994</v>
      </c>
      <c r="W18" s="89">
        <v>3459509.0435000006</v>
      </c>
      <c r="X18" s="87">
        <v>11673</v>
      </c>
      <c r="Y18" s="88">
        <v>426396.67759999982</v>
      </c>
      <c r="Z18" s="89">
        <v>88313.74443000005</v>
      </c>
      <c r="AA18" s="90">
        <v>6897124.6787999999</v>
      </c>
      <c r="AC18" s="91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</row>
    <row r="19" spans="1:41" ht="15.75" thickBot="1">
      <c r="A19" s="93" t="s">
        <v>44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O19" s="93" t="s">
        <v>44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C19" s="94"/>
    </row>
    <row r="20" spans="1:41" ht="15.75" thickBot="1">
      <c r="A20" s="250" t="s">
        <v>45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2"/>
      <c r="O20" s="250" t="s">
        <v>45</v>
      </c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2"/>
      <c r="AC20" s="250" t="s">
        <v>45</v>
      </c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2"/>
    </row>
    <row r="21" spans="1:41">
      <c r="A21" s="74" t="s">
        <v>33</v>
      </c>
      <c r="B21" s="95">
        <f>B7*100/B$17</f>
        <v>1.6228939544103071</v>
      </c>
      <c r="C21" s="96">
        <f t="shared" ref="C21:M21" si="7">C7*100/C$17</f>
        <v>2.8705259619999063E-2</v>
      </c>
      <c r="D21" s="97">
        <f t="shared" si="7"/>
        <v>0.17075947939226263</v>
      </c>
      <c r="E21" s="97">
        <f t="shared" si="7"/>
        <v>0.18676715571027741</v>
      </c>
      <c r="F21" s="95">
        <f t="shared" si="7"/>
        <v>4.8850574712643677</v>
      </c>
      <c r="G21" s="96">
        <f t="shared" si="7"/>
        <v>2.6525752358682094E-3</v>
      </c>
      <c r="H21" s="97">
        <f t="shared" si="7"/>
        <v>4.906995442673643E-2</v>
      </c>
      <c r="I21" s="97">
        <f t="shared" si="7"/>
        <v>2.5222370394692387E-2</v>
      </c>
      <c r="J21" s="95">
        <f t="shared" si="7"/>
        <v>1.9964896884598509</v>
      </c>
      <c r="K21" s="96">
        <f t="shared" si="7"/>
        <v>9.4425776778937071E-3</v>
      </c>
      <c r="L21" s="97">
        <f t="shared" si="7"/>
        <v>9.3279568374892208E-2</v>
      </c>
      <c r="M21" s="98">
        <f t="shared" si="7"/>
        <v>8.207016101332365E-2</v>
      </c>
      <c r="O21" s="74" t="s">
        <v>33</v>
      </c>
      <c r="P21" s="95">
        <f>P7*100/P$17</f>
        <v>1.8313154949638824</v>
      </c>
      <c r="Q21" s="96">
        <f t="shared" ref="Q21:AA31" si="8">Q7*100/Q$17</f>
        <v>3.0590189009957646E-2</v>
      </c>
      <c r="R21" s="97">
        <f t="shared" si="8"/>
        <v>0.25707791969149379</v>
      </c>
      <c r="S21" s="97">
        <f t="shared" si="8"/>
        <v>0.20401216661773416</v>
      </c>
      <c r="T21" s="95">
        <f t="shared" si="8"/>
        <v>1.6686531585220501</v>
      </c>
      <c r="U21" s="96">
        <f t="shared" si="8"/>
        <v>1.4173588058175052E-3</v>
      </c>
      <c r="V21" s="97">
        <f t="shared" si="8"/>
        <v>9.8513828379766192E-3</v>
      </c>
      <c r="W21" s="97">
        <f t="shared" si="8"/>
        <v>1.2752300157819458E-2</v>
      </c>
      <c r="X21" s="95">
        <f t="shared" si="8"/>
        <v>1.8185226846644169</v>
      </c>
      <c r="Y21" s="96">
        <f t="shared" si="8"/>
        <v>1.1591984867924102E-2</v>
      </c>
      <c r="Z21" s="97">
        <f t="shared" si="8"/>
        <v>0.13300694196697466</v>
      </c>
      <c r="AA21" s="98">
        <f t="shared" si="8"/>
        <v>0.10024662927650978</v>
      </c>
      <c r="AC21" s="74" t="s">
        <v>33</v>
      </c>
      <c r="AD21" s="95">
        <f>AD7*100/AD$17</f>
        <v>1.3981540710956777</v>
      </c>
      <c r="AE21" s="96">
        <f t="shared" ref="AE21:AO31" si="9">AE7*100/AE$17</f>
        <v>2.3174980332448598E-2</v>
      </c>
      <c r="AF21" s="97">
        <f t="shared" si="9"/>
        <v>0.11509202230351083</v>
      </c>
      <c r="AG21" s="97">
        <f t="shared" si="9"/>
        <v>9.562742751817617E-2</v>
      </c>
      <c r="AH21" s="95">
        <f t="shared" si="9"/>
        <v>0.82191780821917804</v>
      </c>
      <c r="AI21" s="96">
        <f t="shared" si="9"/>
        <v>8.9597557489018182E-4</v>
      </c>
      <c r="AJ21" s="97">
        <f t="shared" si="9"/>
        <v>5.935903669767319E-3</v>
      </c>
      <c r="AK21" s="97">
        <f t="shared" si="9"/>
        <v>5.5932792071627362E-3</v>
      </c>
      <c r="AL21" s="95">
        <f t="shared" si="9"/>
        <v>1.3621177075301978</v>
      </c>
      <c r="AM21" s="96">
        <f t="shared" si="9"/>
        <v>1.133688476938546E-2</v>
      </c>
      <c r="AN21" s="97">
        <f t="shared" si="9"/>
        <v>6.4076889011147969E-2</v>
      </c>
      <c r="AO21" s="98">
        <f t="shared" si="9"/>
        <v>5.0467456543146175E-2</v>
      </c>
    </row>
    <row r="22" spans="1:41">
      <c r="A22" s="74" t="s">
        <v>34</v>
      </c>
      <c r="B22" s="99">
        <f t="shared" ref="B22:M22" si="10">B8*100/B$17</f>
        <v>2.3166501486620414</v>
      </c>
      <c r="C22" s="100">
        <f t="shared" si="10"/>
        <v>9.5288869936737602E-2</v>
      </c>
      <c r="D22" s="97">
        <f t="shared" si="10"/>
        <v>0.31056437029506068</v>
      </c>
      <c r="E22" s="97">
        <f t="shared" si="10"/>
        <v>0.38686814907078848</v>
      </c>
      <c r="F22" s="99">
        <f t="shared" si="10"/>
        <v>1.4367816091954022</v>
      </c>
      <c r="G22" s="100">
        <f t="shared" si="10"/>
        <v>2.9332315808123766E-3</v>
      </c>
      <c r="H22" s="97">
        <f t="shared" si="10"/>
        <v>1.8725944173832384E-2</v>
      </c>
      <c r="I22" s="97">
        <f t="shared" si="10"/>
        <v>1.8511722096260414E-2</v>
      </c>
      <c r="J22" s="99">
        <f t="shared" si="10"/>
        <v>2.2158841597191752</v>
      </c>
      <c r="K22" s="100">
        <f t="shared" si="10"/>
        <v>2.7003496307679852E-2</v>
      </c>
      <c r="L22" s="97">
        <f t="shared" si="10"/>
        <v>0.12475038759007506</v>
      </c>
      <c r="M22" s="98">
        <f t="shared" si="10"/>
        <v>0.14813676070563048</v>
      </c>
      <c r="O22" s="74" t="s">
        <v>34</v>
      </c>
      <c r="P22" s="99">
        <f t="shared" ref="P22:R31" si="11">P8*100/P$17</f>
        <v>2.2382744938447452</v>
      </c>
      <c r="Q22" s="100">
        <f t="shared" si="11"/>
        <v>9.159399639709126E-2</v>
      </c>
      <c r="R22" s="97">
        <f t="shared" si="11"/>
        <v>0.34941772012156047</v>
      </c>
      <c r="S22" s="97">
        <f t="shared" si="8"/>
        <v>0.41211174859248845</v>
      </c>
      <c r="T22" s="99">
        <f t="shared" si="8"/>
        <v>0.71513706793802145</v>
      </c>
      <c r="U22" s="100">
        <f t="shared" si="8"/>
        <v>1.2481127043488358E-3</v>
      </c>
      <c r="V22" s="97">
        <f t="shared" si="8"/>
        <v>8.0463083945518758E-3</v>
      </c>
      <c r="W22" s="97">
        <f t="shared" si="8"/>
        <v>7.0078067277826121E-3</v>
      </c>
      <c r="X22" s="99">
        <f t="shared" si="8"/>
        <v>2.1184851893513312</v>
      </c>
      <c r="Y22" s="100">
        <f t="shared" si="8"/>
        <v>3.2758102526788922E-2</v>
      </c>
      <c r="Z22" s="97">
        <f t="shared" si="8"/>
        <v>0.17810000739048581</v>
      </c>
      <c r="AA22" s="98">
        <f t="shared" si="8"/>
        <v>0.1923279069288249</v>
      </c>
      <c r="AC22" s="74" t="s">
        <v>34</v>
      </c>
      <c r="AD22" s="99">
        <f t="shared" ref="AD22:AF31" si="12">AD8*100/AD$17</f>
        <v>2.3576715708672209</v>
      </c>
      <c r="AE22" s="100">
        <f t="shared" si="12"/>
        <v>9.4996646498510806E-2</v>
      </c>
      <c r="AF22" s="97">
        <f t="shared" si="12"/>
        <v>0.32260245785676461</v>
      </c>
      <c r="AG22" s="97">
        <f t="shared" si="9"/>
        <v>0.33658666434911749</v>
      </c>
      <c r="AH22" s="99">
        <f t="shared" si="9"/>
        <v>1.3698630136986301</v>
      </c>
      <c r="AI22" s="100">
        <f t="shared" si="9"/>
        <v>3.1072256390280197E-3</v>
      </c>
      <c r="AJ22" s="97">
        <f t="shared" si="9"/>
        <v>2.2386836697408173E-2</v>
      </c>
      <c r="AK22" s="97">
        <f t="shared" si="9"/>
        <v>1.9132772647137031E-2</v>
      </c>
      <c r="AL22" s="99">
        <f t="shared" si="9"/>
        <v>2.29589651332134</v>
      </c>
      <c r="AM22" s="100">
        <f t="shared" si="9"/>
        <v>4.6170598961533769E-2</v>
      </c>
      <c r="AN22" s="97">
        <f t="shared" si="9"/>
        <v>0.18229387853394158</v>
      </c>
      <c r="AO22" s="98">
        <f t="shared" si="9"/>
        <v>0.17735587465309194</v>
      </c>
    </row>
    <row r="23" spans="1:41">
      <c r="A23" s="74" t="s">
        <v>35</v>
      </c>
      <c r="B23" s="99">
        <f t="shared" ref="B23:M23" si="13">B9*100/B$17</f>
        <v>5.7111000991080276</v>
      </c>
      <c r="C23" s="100">
        <f t="shared" si="13"/>
        <v>0.45781075575433938</v>
      </c>
      <c r="D23" s="97">
        <f t="shared" si="13"/>
        <v>1.4733900377694802</v>
      </c>
      <c r="E23" s="97">
        <f t="shared" si="13"/>
        <v>1.8617205191521258</v>
      </c>
      <c r="F23" s="99">
        <f t="shared" si="13"/>
        <v>3.3524904214559386</v>
      </c>
      <c r="G23" s="100">
        <f t="shared" si="13"/>
        <v>1.2451660212179409E-2</v>
      </c>
      <c r="H23" s="97">
        <f t="shared" si="13"/>
        <v>6.9523669965296575E-2</v>
      </c>
      <c r="I23" s="97">
        <f t="shared" si="13"/>
        <v>7.1434267442602742E-2</v>
      </c>
      <c r="J23" s="99">
        <f t="shared" si="13"/>
        <v>5.4409828872312413</v>
      </c>
      <c r="K23" s="100">
        <f t="shared" si="13"/>
        <v>0.12852374329285798</v>
      </c>
      <c r="L23" s="97">
        <f t="shared" si="13"/>
        <v>0.57954612401797723</v>
      </c>
      <c r="M23" s="98">
        <f t="shared" si="13"/>
        <v>0.70143800161314496</v>
      </c>
      <c r="O23" s="74" t="s">
        <v>35</v>
      </c>
      <c r="P23" s="99">
        <f t="shared" si="11"/>
        <v>5.9822972835486823</v>
      </c>
      <c r="Q23" s="100">
        <f t="shared" si="11"/>
        <v>0.49141872817051485</v>
      </c>
      <c r="R23" s="97">
        <f t="shared" si="11"/>
        <v>1.6114398523954336</v>
      </c>
      <c r="S23" s="97">
        <f t="shared" si="8"/>
        <v>1.8271386484256511</v>
      </c>
      <c r="T23" s="99">
        <f t="shared" si="8"/>
        <v>2.026221692491061</v>
      </c>
      <c r="U23" s="100">
        <f t="shared" si="8"/>
        <v>7.181449537784994E-3</v>
      </c>
      <c r="V23" s="97">
        <f t="shared" si="8"/>
        <v>3.9806456556583991E-2</v>
      </c>
      <c r="W23" s="97">
        <f t="shared" si="8"/>
        <v>6.4127667948355671E-2</v>
      </c>
      <c r="X23" s="99">
        <f t="shared" si="8"/>
        <v>5.6711661042369705</v>
      </c>
      <c r="Y23" s="100">
        <f t="shared" si="8"/>
        <v>0.17606918517890663</v>
      </c>
      <c r="Z23" s="97">
        <f t="shared" si="8"/>
        <v>0.82271346999350292</v>
      </c>
      <c r="AA23" s="98">
        <f t="shared" si="8"/>
        <v>0.87064011523208662</v>
      </c>
      <c r="AC23" s="74" t="s">
        <v>35</v>
      </c>
      <c r="AD23" s="99">
        <f t="shared" si="12"/>
        <v>5.6017545462852967</v>
      </c>
      <c r="AE23" s="100">
        <f t="shared" si="12"/>
        <v>0.45343144809806135</v>
      </c>
      <c r="AF23" s="97">
        <f t="shared" si="12"/>
        <v>1.2768464189878981</v>
      </c>
      <c r="AG23" s="97">
        <f t="shared" si="9"/>
        <v>1.3127461324238987</v>
      </c>
      <c r="AH23" s="99">
        <f t="shared" si="9"/>
        <v>3.1506849315068495</v>
      </c>
      <c r="AI23" s="100">
        <f t="shared" si="9"/>
        <v>1.5530566967433884E-2</v>
      </c>
      <c r="AJ23" s="97">
        <f t="shared" si="9"/>
        <v>6.5166555250925823E-2</v>
      </c>
      <c r="AK23" s="97">
        <f t="shared" si="9"/>
        <v>7.0148927766489871E-2</v>
      </c>
      <c r="AL23" s="99">
        <f t="shared" si="9"/>
        <v>5.4484708301207911</v>
      </c>
      <c r="AM23" s="100">
        <f t="shared" si="9"/>
        <v>0.22074993766321055</v>
      </c>
      <c r="AN23" s="97">
        <f t="shared" si="9"/>
        <v>0.71055649836859636</v>
      </c>
      <c r="AO23" s="98">
        <f t="shared" si="9"/>
        <v>0.68947535407281801</v>
      </c>
    </row>
    <row r="24" spans="1:41">
      <c r="A24" s="74" t="s">
        <v>36</v>
      </c>
      <c r="B24" s="99">
        <f t="shared" ref="B24:M24" si="14">B10*100/B$17</f>
        <v>18.050049554013874</v>
      </c>
      <c r="C24" s="100">
        <f t="shared" si="14"/>
        <v>3.3566223602454577</v>
      </c>
      <c r="D24" s="97">
        <f t="shared" si="14"/>
        <v>8.0551076309498377</v>
      </c>
      <c r="E24" s="97">
        <f t="shared" si="14"/>
        <v>8.9822260188618426</v>
      </c>
      <c r="F24" s="99">
        <f t="shared" si="14"/>
        <v>9.7701149425287355</v>
      </c>
      <c r="G24" s="100">
        <f t="shared" si="14"/>
        <v>8.1784753890856834E-2</v>
      </c>
      <c r="H24" s="97">
        <f t="shared" si="14"/>
        <v>0.40440848564296417</v>
      </c>
      <c r="I24" s="97">
        <f t="shared" si="14"/>
        <v>0.45598754808665526</v>
      </c>
      <c r="J24" s="99">
        <f t="shared" si="14"/>
        <v>17.101799034664328</v>
      </c>
      <c r="K24" s="100">
        <f t="shared" si="14"/>
        <v>0.93529201696310715</v>
      </c>
      <c r="L24" s="97">
        <f t="shared" si="14"/>
        <v>3.1838955100464341</v>
      </c>
      <c r="M24" s="98">
        <f t="shared" si="14"/>
        <v>3.4563804014014039</v>
      </c>
      <c r="O24" s="74" t="s">
        <v>36</v>
      </c>
      <c r="P24" s="99">
        <f t="shared" si="11"/>
        <v>17.743412351205617</v>
      </c>
      <c r="Q24" s="100">
        <f t="shared" si="11"/>
        <v>3.3668203987843408</v>
      </c>
      <c r="R24" s="97">
        <f t="shared" si="11"/>
        <v>8.0943451471435068</v>
      </c>
      <c r="S24" s="97">
        <f t="shared" si="8"/>
        <v>8.9018808255392354</v>
      </c>
      <c r="T24" s="99">
        <f t="shared" si="8"/>
        <v>8.820023837902264</v>
      </c>
      <c r="U24" s="100">
        <f t="shared" si="8"/>
        <v>7.770059262422932E-2</v>
      </c>
      <c r="V24" s="97">
        <f t="shared" si="8"/>
        <v>0.44566217505733347</v>
      </c>
      <c r="W24" s="97">
        <f t="shared" si="8"/>
        <v>0.46255742039472797</v>
      </c>
      <c r="X24" s="99">
        <f t="shared" si="8"/>
        <v>17.041619797525311</v>
      </c>
      <c r="Y24" s="100">
        <f t="shared" si="8"/>
        <v>1.2248489449427611</v>
      </c>
      <c r="Z24" s="97">
        <f t="shared" si="8"/>
        <v>4.2558430723687142</v>
      </c>
      <c r="AA24" s="98">
        <f t="shared" si="8"/>
        <v>4.3232363658311774</v>
      </c>
      <c r="AC24" s="74" t="s">
        <v>36</v>
      </c>
      <c r="AD24" s="99">
        <f t="shared" si="12"/>
        <v>17.737366352919675</v>
      </c>
      <c r="AE24" s="100">
        <f t="shared" si="12"/>
        <v>3.3188996321107771</v>
      </c>
      <c r="AF24" s="97">
        <f t="shared" si="12"/>
        <v>7.1475942872962168</v>
      </c>
      <c r="AG24" s="97">
        <f t="shared" si="9"/>
        <v>7.4479508229737252</v>
      </c>
      <c r="AH24" s="99">
        <f t="shared" si="9"/>
        <v>6.9863013698630141</v>
      </c>
      <c r="AI24" s="100">
        <f t="shared" si="9"/>
        <v>7.8914880432657583E-2</v>
      </c>
      <c r="AJ24" s="97">
        <f t="shared" si="9"/>
        <v>0.31736447071026946</v>
      </c>
      <c r="AK24" s="97">
        <f t="shared" si="9"/>
        <v>0.4509063628351806</v>
      </c>
      <c r="AL24" s="99">
        <f t="shared" si="9"/>
        <v>17.06502184528399</v>
      </c>
      <c r="AM24" s="100">
        <f t="shared" si="9"/>
        <v>1.5973124458510102</v>
      </c>
      <c r="AN24" s="97">
        <f t="shared" si="9"/>
        <v>3.9554224798709532</v>
      </c>
      <c r="AO24" s="98">
        <f t="shared" si="9"/>
        <v>3.9383233020989814</v>
      </c>
    </row>
    <row r="25" spans="1:41">
      <c r="A25" s="74" t="s">
        <v>37</v>
      </c>
      <c r="B25" s="99">
        <f t="shared" ref="B25:M25" si="15">B11*100/B$17</f>
        <v>21.394945490584739</v>
      </c>
      <c r="C25" s="100">
        <f t="shared" si="15"/>
        <v>8.5494729738668056</v>
      </c>
      <c r="D25" s="97">
        <f t="shared" si="15"/>
        <v>16.198401079188304</v>
      </c>
      <c r="E25" s="97">
        <f t="shared" si="15"/>
        <v>17.671221742111822</v>
      </c>
      <c r="F25" s="99">
        <f t="shared" si="15"/>
        <v>11.494252873563218</v>
      </c>
      <c r="G25" s="100">
        <f t="shared" si="15"/>
        <v>0.20582105896869426</v>
      </c>
      <c r="H25" s="97">
        <f t="shared" si="15"/>
        <v>0.82545246761387692</v>
      </c>
      <c r="I25" s="97">
        <f t="shared" si="15"/>
        <v>0.76265182150524824</v>
      </c>
      <c r="J25" s="99">
        <f t="shared" si="15"/>
        <v>20.261079420798595</v>
      </c>
      <c r="K25" s="100">
        <f t="shared" si="15"/>
        <v>2.380392248725919</v>
      </c>
      <c r="L25" s="97">
        <f t="shared" si="15"/>
        <v>6.4104206360332849</v>
      </c>
      <c r="M25" s="98">
        <f t="shared" si="15"/>
        <v>6.7127964865240077</v>
      </c>
      <c r="O25" s="74" t="s">
        <v>37</v>
      </c>
      <c r="P25" s="99">
        <f t="shared" si="11"/>
        <v>23.013531386712788</v>
      </c>
      <c r="Q25" s="100">
        <f t="shared" si="11"/>
        <v>9.1962585628620346</v>
      </c>
      <c r="R25" s="97">
        <f t="shared" si="11"/>
        <v>17.38634110722835</v>
      </c>
      <c r="S25" s="97">
        <f t="shared" si="8"/>
        <v>18.200146023810969</v>
      </c>
      <c r="T25" s="99">
        <f t="shared" si="8"/>
        <v>12.038140643623361</v>
      </c>
      <c r="U25" s="100">
        <f t="shared" si="8"/>
        <v>0.23603746849292792</v>
      </c>
      <c r="V25" s="97">
        <f t="shared" si="8"/>
        <v>0.86604173429347908</v>
      </c>
      <c r="W25" s="97">
        <f t="shared" si="8"/>
        <v>0.83473273959376049</v>
      </c>
      <c r="X25" s="99">
        <f t="shared" si="8"/>
        <v>22.150356205474317</v>
      </c>
      <c r="Y25" s="100">
        <f t="shared" si="8"/>
        <v>3.3610993301996834</v>
      </c>
      <c r="Z25" s="97">
        <f t="shared" si="8"/>
        <v>9.0956061335946838</v>
      </c>
      <c r="AA25" s="98">
        <f t="shared" si="8"/>
        <v>8.7787683247582837</v>
      </c>
      <c r="AC25" s="74" t="s">
        <v>37</v>
      </c>
      <c r="AD25" s="99">
        <f t="shared" si="12"/>
        <v>22.105455542355845</v>
      </c>
      <c r="AE25" s="100">
        <f t="shared" si="12"/>
        <v>8.853455414108689</v>
      </c>
      <c r="AF25" s="97">
        <f t="shared" si="12"/>
        <v>15.207355144753125</v>
      </c>
      <c r="AG25" s="97">
        <f t="shared" si="9"/>
        <v>15.49143022074734</v>
      </c>
      <c r="AH25" s="99">
        <f t="shared" si="9"/>
        <v>12.054794520547945</v>
      </c>
      <c r="AI25" s="100">
        <f t="shared" si="9"/>
        <v>0.28990251906238468</v>
      </c>
      <c r="AJ25" s="97">
        <f t="shared" si="9"/>
        <v>0.74898859391179073</v>
      </c>
      <c r="AK25" s="97">
        <f t="shared" si="9"/>
        <v>0.93379134419944454</v>
      </c>
      <c r="AL25" s="99">
        <f t="shared" si="9"/>
        <v>21.476912533196266</v>
      </c>
      <c r="AM25" s="100">
        <f t="shared" si="9"/>
        <v>4.3031553161426412</v>
      </c>
      <c r="AN25" s="97">
        <f t="shared" si="9"/>
        <v>8.4501022668278907</v>
      </c>
      <c r="AO25" s="98">
        <f t="shared" si="9"/>
        <v>8.1895057680510739</v>
      </c>
    </row>
    <row r="26" spans="1:41">
      <c r="A26" s="74" t="s">
        <v>38</v>
      </c>
      <c r="B26" s="99">
        <f t="shared" ref="B26:M26" si="16">B12*100/B$17</f>
        <v>24.182358771060457</v>
      </c>
      <c r="C26" s="100">
        <f t="shared" si="16"/>
        <v>18.788227760305464</v>
      </c>
      <c r="D26" s="97">
        <f t="shared" si="16"/>
        <v>25.370915769324714</v>
      </c>
      <c r="E26" s="97">
        <f t="shared" si="16"/>
        <v>25.060682142820312</v>
      </c>
      <c r="F26" s="99">
        <f t="shared" si="16"/>
        <v>12.260536398467433</v>
      </c>
      <c r="G26" s="100">
        <f t="shared" si="16"/>
        <v>0.43376154727753968</v>
      </c>
      <c r="H26" s="97">
        <f t="shared" si="16"/>
        <v>1.1114332664139328</v>
      </c>
      <c r="I26" s="97">
        <f t="shared" si="16"/>
        <v>1.1836300970276588</v>
      </c>
      <c r="J26" s="99">
        <f t="shared" si="16"/>
        <v>22.817025010969722</v>
      </c>
      <c r="K26" s="100">
        <f t="shared" si="16"/>
        <v>5.2174095035106616</v>
      </c>
      <c r="L26" s="97">
        <f t="shared" si="16"/>
        <v>9.9248652881064974</v>
      </c>
      <c r="M26" s="98">
        <f t="shared" si="16"/>
        <v>9.5859914152077703</v>
      </c>
      <c r="O26" s="74" t="s">
        <v>38</v>
      </c>
      <c r="P26" s="99">
        <f t="shared" si="11"/>
        <v>23.837623359446535</v>
      </c>
      <c r="Q26" s="100">
        <f t="shared" si="11"/>
        <v>18.688946335632359</v>
      </c>
      <c r="R26" s="97">
        <f t="shared" si="11"/>
        <v>26.440782457131462</v>
      </c>
      <c r="S26" s="97">
        <f t="shared" si="8"/>
        <v>26.959237657667497</v>
      </c>
      <c r="T26" s="99">
        <f t="shared" si="8"/>
        <v>13.945172824791419</v>
      </c>
      <c r="U26" s="100">
        <f t="shared" si="8"/>
        <v>0.49540816823206801</v>
      </c>
      <c r="V26" s="97">
        <f t="shared" si="8"/>
        <v>1.2842599018101994</v>
      </c>
      <c r="W26" s="97">
        <f t="shared" si="8"/>
        <v>1.3038651261646486</v>
      </c>
      <c r="X26" s="99">
        <f t="shared" si="8"/>
        <v>23.059617547806525</v>
      </c>
      <c r="Y26" s="100">
        <f t="shared" si="8"/>
        <v>6.840779745299395</v>
      </c>
      <c r="Z26" s="97">
        <f t="shared" si="8"/>
        <v>13.815946995245151</v>
      </c>
      <c r="AA26" s="98">
        <f t="shared" si="8"/>
        <v>13.040251067876964</v>
      </c>
      <c r="AC26" s="74" t="s">
        <v>38</v>
      </c>
      <c r="AD26" s="99">
        <f t="shared" si="12"/>
        <v>24.444850589417893</v>
      </c>
      <c r="AE26" s="100">
        <f t="shared" si="12"/>
        <v>19.150659943071773</v>
      </c>
      <c r="AF26" s="97">
        <f t="shared" si="12"/>
        <v>24.204306270693152</v>
      </c>
      <c r="AG26" s="97">
        <f t="shared" si="9"/>
        <v>24.798624542141507</v>
      </c>
      <c r="AH26" s="99">
        <f t="shared" si="9"/>
        <v>15.753424657534246</v>
      </c>
      <c r="AI26" s="100">
        <f t="shared" si="9"/>
        <v>0.74318119675574956</v>
      </c>
      <c r="AJ26" s="97">
        <f t="shared" si="9"/>
        <v>1.4968636607514898</v>
      </c>
      <c r="AK26" s="97">
        <f t="shared" si="9"/>
        <v>1.4316190874845447</v>
      </c>
      <c r="AL26" s="99">
        <f t="shared" si="9"/>
        <v>23.901310717039323</v>
      </c>
      <c r="AM26" s="100">
        <f t="shared" si="9"/>
        <v>9.3697251641062032</v>
      </c>
      <c r="AN26" s="97">
        <f t="shared" si="9"/>
        <v>13.591770519383013</v>
      </c>
      <c r="AO26" s="98">
        <f t="shared" si="9"/>
        <v>13.0780351002287</v>
      </c>
    </row>
    <row r="27" spans="1:41">
      <c r="A27" s="74" t="s">
        <v>39</v>
      </c>
      <c r="B27" s="99">
        <f t="shared" ref="B27:M27" si="17">B13*100/B$17</f>
        <v>20.354311199207135</v>
      </c>
      <c r="C27" s="100">
        <f t="shared" si="17"/>
        <v>33.674093056850289</v>
      </c>
      <c r="D27" s="97">
        <f t="shared" si="17"/>
        <v>30.248253302131204</v>
      </c>
      <c r="E27" s="97">
        <f t="shared" si="17"/>
        <v>28.90355008418134</v>
      </c>
      <c r="F27" s="99">
        <f t="shared" si="17"/>
        <v>19.061302681992338</v>
      </c>
      <c r="G27" s="100">
        <f t="shared" si="17"/>
        <v>1.5295374372783359</v>
      </c>
      <c r="H27" s="97">
        <f t="shared" si="17"/>
        <v>2.4121828349618499</v>
      </c>
      <c r="I27" s="97">
        <f t="shared" si="17"/>
        <v>2.4855997539724379</v>
      </c>
      <c r="J27" s="99">
        <f t="shared" si="17"/>
        <v>20.206230802983765</v>
      </c>
      <c r="K27" s="100">
        <f t="shared" si="17"/>
        <v>9.9072388647621388</v>
      </c>
      <c r="L27" s="97">
        <f t="shared" si="17"/>
        <v>12.524983665894865</v>
      </c>
      <c r="M27" s="98">
        <f t="shared" si="17"/>
        <v>11.782106020091014</v>
      </c>
      <c r="O27" s="74" t="s">
        <v>39</v>
      </c>
      <c r="P27" s="99">
        <f t="shared" si="11"/>
        <v>19.534031946281413</v>
      </c>
      <c r="Q27" s="100">
        <f t="shared" si="11"/>
        <v>32.631767113334767</v>
      </c>
      <c r="R27" s="97">
        <f t="shared" si="11"/>
        <v>29.317439817653256</v>
      </c>
      <c r="S27" s="97">
        <f t="shared" si="8"/>
        <v>27.990568691692083</v>
      </c>
      <c r="T27" s="99">
        <f t="shared" si="8"/>
        <v>20.143027413587603</v>
      </c>
      <c r="U27" s="100">
        <f t="shared" si="8"/>
        <v>1.6332542915937964</v>
      </c>
      <c r="V27" s="97">
        <f t="shared" si="8"/>
        <v>3.6713762284586804</v>
      </c>
      <c r="W27" s="97">
        <f t="shared" si="8"/>
        <v>3.3831071243950395</v>
      </c>
      <c r="X27" s="99">
        <f t="shared" si="8"/>
        <v>19.581927259092613</v>
      </c>
      <c r="Y27" s="100">
        <f t="shared" si="8"/>
        <v>12.444624811203877</v>
      </c>
      <c r="Z27" s="97">
        <f t="shared" si="8"/>
        <v>16.446927514267848</v>
      </c>
      <c r="AA27" s="98">
        <f t="shared" si="8"/>
        <v>14.640112480486575</v>
      </c>
      <c r="AC27" s="74" t="s">
        <v>39</v>
      </c>
      <c r="AD27" s="99">
        <f t="shared" si="12"/>
        <v>20.341770995156722</v>
      </c>
      <c r="AE27" s="100">
        <f t="shared" si="12"/>
        <v>34.080622613923978</v>
      </c>
      <c r="AF27" s="97">
        <f t="shared" si="12"/>
        <v>29.50914034702679</v>
      </c>
      <c r="AG27" s="97">
        <f t="shared" si="9"/>
        <v>30.078460706377484</v>
      </c>
      <c r="AH27" s="99">
        <f t="shared" si="9"/>
        <v>19.041095890410958</v>
      </c>
      <c r="AI27" s="100">
        <f t="shared" si="9"/>
        <v>2.0234516416248325</v>
      </c>
      <c r="AJ27" s="97">
        <f t="shared" si="9"/>
        <v>3.219878491659383</v>
      </c>
      <c r="AK27" s="97">
        <f t="shared" si="9"/>
        <v>3.6428590304391837</v>
      </c>
      <c r="AL27" s="99">
        <f t="shared" si="9"/>
        <v>20.260430052257345</v>
      </c>
      <c r="AM27" s="100">
        <f t="shared" si="9"/>
        <v>17.046834184807441</v>
      </c>
      <c r="AN27" s="97">
        <f t="shared" si="9"/>
        <v>17.222607860383309</v>
      </c>
      <c r="AO27" s="98">
        <f t="shared" si="9"/>
        <v>16.818702861288916</v>
      </c>
    </row>
    <row r="28" spans="1:41">
      <c r="A28" s="74" t="s">
        <v>40</v>
      </c>
      <c r="B28" s="99">
        <f t="shared" ref="B28:M28" si="18">B14*100/B$17</f>
        <v>4.6209117938553019</v>
      </c>
      <c r="C28" s="100">
        <f t="shared" si="18"/>
        <v>16.492006904287219</v>
      </c>
      <c r="D28" s="97">
        <f t="shared" si="18"/>
        <v>10.274370192096411</v>
      </c>
      <c r="E28" s="97">
        <f t="shared" si="18"/>
        <v>8.9777893257662775</v>
      </c>
      <c r="F28" s="99">
        <f t="shared" si="18"/>
        <v>11.494252873563218</v>
      </c>
      <c r="G28" s="100">
        <f t="shared" si="18"/>
        <v>2.0077343629014113</v>
      </c>
      <c r="H28" s="97">
        <f t="shared" si="18"/>
        <v>2.5322180153912561</v>
      </c>
      <c r="I28" s="97">
        <f t="shared" si="18"/>
        <v>2.344666633734263</v>
      </c>
      <c r="J28" s="99">
        <f t="shared" si="18"/>
        <v>5.4080737165423427</v>
      </c>
      <c r="K28" s="100">
        <f t="shared" si="18"/>
        <v>5.7827098885281734</v>
      </c>
      <c r="L28" s="97">
        <f t="shared" si="18"/>
        <v>5.3449297829569007</v>
      </c>
      <c r="M28" s="98">
        <f t="shared" si="18"/>
        <v>4.6788699273143557</v>
      </c>
      <c r="O28" s="74" t="s">
        <v>40</v>
      </c>
      <c r="P28" s="99">
        <f t="shared" si="11"/>
        <v>4.1102858886967137</v>
      </c>
      <c r="Q28" s="100">
        <f t="shared" si="11"/>
        <v>15.071038539343313</v>
      </c>
      <c r="R28" s="97">
        <f t="shared" si="11"/>
        <v>9.2335209201898518</v>
      </c>
      <c r="S28" s="97">
        <f t="shared" si="8"/>
        <v>8.253519931177685</v>
      </c>
      <c r="T28" s="99">
        <f t="shared" si="8"/>
        <v>11.323003575685339</v>
      </c>
      <c r="U28" s="100">
        <f t="shared" si="8"/>
        <v>2.0394823518251659</v>
      </c>
      <c r="V28" s="97">
        <f t="shared" si="8"/>
        <v>3.2129044434717051</v>
      </c>
      <c r="W28" s="97">
        <f t="shared" si="8"/>
        <v>3.0318919157907924</v>
      </c>
      <c r="X28" s="99">
        <f t="shared" si="8"/>
        <v>4.6775403074615669</v>
      </c>
      <c r="Y28" s="100">
        <f t="shared" si="8"/>
        <v>6.584506276055583</v>
      </c>
      <c r="Z28" s="97">
        <f t="shared" si="8"/>
        <v>6.2120662564724078</v>
      </c>
      <c r="AA28" s="98">
        <f t="shared" si="8"/>
        <v>5.4205939920279231</v>
      </c>
      <c r="AC28" s="74" t="s">
        <v>40</v>
      </c>
      <c r="AD28" s="99">
        <f t="shared" si="12"/>
        <v>4.4137804989490999</v>
      </c>
      <c r="AE28" s="100">
        <f t="shared" si="12"/>
        <v>16.106137573623457</v>
      </c>
      <c r="AF28" s="97">
        <f t="shared" si="12"/>
        <v>11.626709074768435</v>
      </c>
      <c r="AG28" s="97">
        <f t="shared" si="9"/>
        <v>10.690914534659051</v>
      </c>
      <c r="AH28" s="99">
        <f t="shared" si="9"/>
        <v>14.246575342465754</v>
      </c>
      <c r="AI28" s="100">
        <f t="shared" si="9"/>
        <v>3.2760252746376666</v>
      </c>
      <c r="AJ28" s="97">
        <f t="shared" si="9"/>
        <v>3.9189752822068593</v>
      </c>
      <c r="AK28" s="97">
        <f t="shared" si="9"/>
        <v>4.3683289565015393</v>
      </c>
      <c r="AL28" s="99">
        <f t="shared" si="9"/>
        <v>5.0286987064165167</v>
      </c>
      <c r="AM28" s="100">
        <f t="shared" si="9"/>
        <v>9.2887731027667808</v>
      </c>
      <c r="AN28" s="97">
        <f t="shared" si="9"/>
        <v>8.0244275743704776</v>
      </c>
      <c r="AO28" s="98">
        <f t="shared" si="9"/>
        <v>7.519586915604882</v>
      </c>
    </row>
    <row r="29" spans="1:41">
      <c r="A29" s="74" t="s">
        <v>41</v>
      </c>
      <c r="B29" s="99">
        <f t="shared" ref="B29:M29" si="19">B15*100/B$17</f>
        <v>1.6476709613478693</v>
      </c>
      <c r="C29" s="100">
        <f t="shared" si="19"/>
        <v>14.780394722588973</v>
      </c>
      <c r="D29" s="97">
        <f t="shared" si="19"/>
        <v>6.4360899843081851</v>
      </c>
      <c r="E29" s="97">
        <f t="shared" si="19"/>
        <v>6.2543768870518885</v>
      </c>
      <c r="F29" s="99">
        <f t="shared" si="19"/>
        <v>16.187739463601531</v>
      </c>
      <c r="G29" s="100">
        <f t="shared" si="19"/>
        <v>9.0148116732903176</v>
      </c>
      <c r="H29" s="97">
        <f t="shared" si="19"/>
        <v>9.1721197102371015</v>
      </c>
      <c r="I29" s="97">
        <f t="shared" si="19"/>
        <v>8.5626867472648645</v>
      </c>
      <c r="J29" s="99">
        <f t="shared" si="19"/>
        <v>3.3128565160157963</v>
      </c>
      <c r="K29" s="100">
        <f t="shared" si="19"/>
        <v>10.517471530033703</v>
      </c>
      <c r="L29" s="97">
        <f t="shared" si="19"/>
        <v>8.1781243933167431</v>
      </c>
      <c r="M29" s="98">
        <f t="shared" si="19"/>
        <v>7.7503899259223452</v>
      </c>
      <c r="O29" s="74" t="s">
        <v>41</v>
      </c>
      <c r="P29" s="99">
        <f t="shared" si="11"/>
        <v>1.5871400956353647</v>
      </c>
      <c r="Q29" s="100">
        <f t="shared" si="11"/>
        <v>15.055988036107166</v>
      </c>
      <c r="R29" s="97">
        <f t="shared" si="11"/>
        <v>5.8719174882308618</v>
      </c>
      <c r="S29" s="97">
        <f t="shared" si="8"/>
        <v>5.5127030810542603</v>
      </c>
      <c r="T29" s="99">
        <f t="shared" si="8"/>
        <v>18.474374255065555</v>
      </c>
      <c r="U29" s="100">
        <f t="shared" si="8"/>
        <v>10.283182383172102</v>
      </c>
      <c r="V29" s="97">
        <f t="shared" si="8"/>
        <v>12.814792443297096</v>
      </c>
      <c r="W29" s="97">
        <f t="shared" si="8"/>
        <v>11.468334683733591</v>
      </c>
      <c r="X29" s="99">
        <f t="shared" si="8"/>
        <v>2.9152605924259469</v>
      </c>
      <c r="Y29" s="100">
        <f t="shared" si="8"/>
        <v>11.947796767375074</v>
      </c>
      <c r="Z29" s="97">
        <f t="shared" si="8"/>
        <v>9.3562088384127762</v>
      </c>
      <c r="AA29" s="98">
        <f t="shared" si="8"/>
        <v>8.7438530598602995</v>
      </c>
      <c r="AC29" s="74" t="s">
        <v>41</v>
      </c>
      <c r="AD29" s="99">
        <f t="shared" si="12"/>
        <v>1.5169514758292972</v>
      </c>
      <c r="AE29" s="100">
        <f t="shared" si="12"/>
        <v>14.859706951390141</v>
      </c>
      <c r="AF29" s="97">
        <f t="shared" si="12"/>
        <v>9.1849314176616641</v>
      </c>
      <c r="AG29" s="97">
        <f t="shared" si="9"/>
        <v>8.4951338102264131</v>
      </c>
      <c r="AH29" s="99">
        <f t="shared" si="9"/>
        <v>17.671232876712327</v>
      </c>
      <c r="AI29" s="100">
        <f t="shared" si="9"/>
        <v>13.230299964461603</v>
      </c>
      <c r="AJ29" s="97">
        <f t="shared" si="9"/>
        <v>16.303192382949753</v>
      </c>
      <c r="AK29" s="97">
        <f t="shared" si="9"/>
        <v>16.187348795985301</v>
      </c>
      <c r="AL29" s="99">
        <f t="shared" si="9"/>
        <v>2.5271995202604303</v>
      </c>
      <c r="AM29" s="100">
        <f t="shared" si="9"/>
        <v>13.993910842798741</v>
      </c>
      <c r="AN29" s="97">
        <f t="shared" si="9"/>
        <v>12.511717277210678</v>
      </c>
      <c r="AO29" s="98">
        <f t="shared" si="9"/>
        <v>12.353449927024393</v>
      </c>
    </row>
    <row r="30" spans="1:41" ht="15.75" thickBot="1">
      <c r="A30" s="74" t="s">
        <v>42</v>
      </c>
      <c r="B30" s="99">
        <f t="shared" ref="B30:M30" si="20">B16*100/B$17</f>
        <v>9.9108027750247768E-2</v>
      </c>
      <c r="C30" s="100">
        <f t="shared" si="20"/>
        <v>3.7773773365447236</v>
      </c>
      <c r="D30" s="97">
        <f t="shared" si="20"/>
        <v>1.4621481545445423</v>
      </c>
      <c r="E30" s="97">
        <f t="shared" si="20"/>
        <v>1.7147979752733296</v>
      </c>
      <c r="F30" s="99">
        <f t="shared" si="20"/>
        <v>10.057471264367816</v>
      </c>
      <c r="G30" s="100">
        <f t="shared" si="20"/>
        <v>86.708511699363982</v>
      </c>
      <c r="H30" s="97">
        <f t="shared" si="20"/>
        <v>83.404865651173168</v>
      </c>
      <c r="I30" s="97">
        <f t="shared" si="20"/>
        <v>84.089609038475317</v>
      </c>
      <c r="J30" s="99">
        <f t="shared" si="20"/>
        <v>1.2395787626151822</v>
      </c>
      <c r="K30" s="100">
        <f t="shared" si="20"/>
        <v>65.09451613019786</v>
      </c>
      <c r="L30" s="97">
        <f t="shared" si="20"/>
        <v>53.635204643662327</v>
      </c>
      <c r="M30" s="98">
        <f t="shared" si="20"/>
        <v>55.101820900206988</v>
      </c>
      <c r="O30" s="74" t="s">
        <v>42</v>
      </c>
      <c r="P30" s="99">
        <f t="shared" si="11"/>
        <v>0.12208769966425882</v>
      </c>
      <c r="Q30" s="100">
        <f t="shared" si="11"/>
        <v>5.3755781003584575</v>
      </c>
      <c r="R30" s="97">
        <f t="shared" si="11"/>
        <v>1.4377175702143838</v>
      </c>
      <c r="S30" s="97">
        <f t="shared" si="8"/>
        <v>1.7386812254224187</v>
      </c>
      <c r="T30" s="99">
        <f t="shared" si="8"/>
        <v>10.846245530393325</v>
      </c>
      <c r="U30" s="100">
        <f t="shared" si="8"/>
        <v>85.225087823011734</v>
      </c>
      <c r="V30" s="97">
        <f t="shared" si="8"/>
        <v>77.647258925822427</v>
      </c>
      <c r="W30" s="97">
        <f t="shared" si="8"/>
        <v>79.431623215093438</v>
      </c>
      <c r="X30" s="99">
        <f t="shared" si="8"/>
        <v>0.96550431196100484</v>
      </c>
      <c r="Y30" s="100">
        <f t="shared" si="8"/>
        <v>57.37592485235001</v>
      </c>
      <c r="Z30" s="97">
        <f t="shared" si="8"/>
        <v>39.683580770287435</v>
      </c>
      <c r="AA30" s="98">
        <f t="shared" si="8"/>
        <v>43.889970057721364</v>
      </c>
      <c r="AC30" s="74" t="s">
        <v>42</v>
      </c>
      <c r="AD30" s="99">
        <f t="shared" si="12"/>
        <v>8.2244357123275158E-2</v>
      </c>
      <c r="AE30" s="100">
        <f t="shared" si="12"/>
        <v>3.058914796842346</v>
      </c>
      <c r="AF30" s="97">
        <f t="shared" si="12"/>
        <v>1.4054225586527069</v>
      </c>
      <c r="AG30" s="97">
        <f t="shared" si="9"/>
        <v>1.2525251385832263</v>
      </c>
      <c r="AH30" s="99">
        <f t="shared" si="9"/>
        <v>8.9041095890410951</v>
      </c>
      <c r="AI30" s="100">
        <f t="shared" si="9"/>
        <v>80.338690754843782</v>
      </c>
      <c r="AJ30" s="97">
        <f t="shared" si="9"/>
        <v>73.901247822192374</v>
      </c>
      <c r="AK30" s="97">
        <f t="shared" si="9"/>
        <v>72.890271442934008</v>
      </c>
      <c r="AL30" s="99">
        <f t="shared" si="9"/>
        <v>0.63394157457380285</v>
      </c>
      <c r="AM30" s="100">
        <f t="shared" si="9"/>
        <v>44.122031522133057</v>
      </c>
      <c r="AN30" s="97">
        <f t="shared" si="9"/>
        <v>35.28702475603999</v>
      </c>
      <c r="AO30" s="98">
        <f t="shared" si="9"/>
        <v>37.185097440433999</v>
      </c>
    </row>
    <row r="31" spans="1:41" ht="15.75" thickBot="1">
      <c r="A31" s="81" t="s">
        <v>3</v>
      </c>
      <c r="B31" s="101">
        <f t="shared" ref="B31:M31" si="21">B17*100/B$17</f>
        <v>100</v>
      </c>
      <c r="C31" s="102">
        <f t="shared" si="21"/>
        <v>100</v>
      </c>
      <c r="D31" s="103">
        <f t="shared" si="21"/>
        <v>100.00000000000001</v>
      </c>
      <c r="E31" s="103">
        <f t="shared" si="21"/>
        <v>100</v>
      </c>
      <c r="F31" s="101">
        <f t="shared" si="21"/>
        <v>100</v>
      </c>
      <c r="G31" s="102">
        <f t="shared" si="21"/>
        <v>100</v>
      </c>
      <c r="H31" s="103">
        <f t="shared" si="21"/>
        <v>100</v>
      </c>
      <c r="I31" s="103">
        <f t="shared" si="21"/>
        <v>100</v>
      </c>
      <c r="J31" s="101">
        <f t="shared" si="21"/>
        <v>100</v>
      </c>
      <c r="K31" s="102">
        <f t="shared" si="21"/>
        <v>100</v>
      </c>
      <c r="L31" s="103">
        <f t="shared" si="21"/>
        <v>99.999999999999986</v>
      </c>
      <c r="M31" s="104">
        <f t="shared" si="21"/>
        <v>100</v>
      </c>
      <c r="O31" s="81" t="s">
        <v>3</v>
      </c>
      <c r="P31" s="101">
        <f t="shared" si="11"/>
        <v>100</v>
      </c>
      <c r="Q31" s="102">
        <f t="shared" si="11"/>
        <v>99.999999999999986</v>
      </c>
      <c r="R31" s="103">
        <f t="shared" si="11"/>
        <v>100</v>
      </c>
      <c r="S31" s="103">
        <f t="shared" si="8"/>
        <v>100</v>
      </c>
      <c r="T31" s="101">
        <f t="shared" si="8"/>
        <v>100</v>
      </c>
      <c r="U31" s="102">
        <f t="shared" si="8"/>
        <v>100.00000000000001</v>
      </c>
      <c r="V31" s="103">
        <f t="shared" si="8"/>
        <v>100</v>
      </c>
      <c r="W31" s="103">
        <f t="shared" si="8"/>
        <v>100</v>
      </c>
      <c r="X31" s="101">
        <f t="shared" si="8"/>
        <v>100</v>
      </c>
      <c r="Y31" s="102">
        <f t="shared" si="8"/>
        <v>100</v>
      </c>
      <c r="Z31" s="103">
        <f t="shared" si="8"/>
        <v>100</v>
      </c>
      <c r="AA31" s="104">
        <f t="shared" si="8"/>
        <v>100</v>
      </c>
      <c r="AC31" s="81" t="s">
        <v>3</v>
      </c>
      <c r="AD31" s="101">
        <f t="shared" si="12"/>
        <v>100</v>
      </c>
      <c r="AE31" s="102">
        <f t="shared" si="12"/>
        <v>100.00000000000001</v>
      </c>
      <c r="AF31" s="103">
        <f t="shared" si="12"/>
        <v>100</v>
      </c>
      <c r="AG31" s="103">
        <f t="shared" si="9"/>
        <v>100</v>
      </c>
      <c r="AH31" s="101">
        <f t="shared" si="9"/>
        <v>100</v>
      </c>
      <c r="AI31" s="102">
        <f t="shared" si="9"/>
        <v>100</v>
      </c>
      <c r="AJ31" s="103">
        <f t="shared" si="9"/>
        <v>100</v>
      </c>
      <c r="AK31" s="103">
        <f t="shared" si="9"/>
        <v>100</v>
      </c>
      <c r="AL31" s="101">
        <f t="shared" si="9"/>
        <v>100</v>
      </c>
      <c r="AM31" s="102">
        <f t="shared" si="9"/>
        <v>100</v>
      </c>
      <c r="AN31" s="103">
        <f t="shared" si="9"/>
        <v>100</v>
      </c>
      <c r="AO31" s="104">
        <f t="shared" si="9"/>
        <v>100</v>
      </c>
    </row>
    <row r="32" spans="1:41" ht="15.75" thickBot="1">
      <c r="A32" s="250" t="s">
        <v>46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2"/>
      <c r="O32" s="250" t="s">
        <v>46</v>
      </c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2"/>
      <c r="AC32" s="250" t="s">
        <v>46</v>
      </c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2"/>
    </row>
    <row r="33" spans="1:41">
      <c r="A33" s="74" t="s">
        <v>33</v>
      </c>
      <c r="B33" s="95">
        <f>B7*100/$J7</f>
        <v>71.978021978021971</v>
      </c>
      <c r="C33" s="96">
        <f>C7*100/$K7</f>
        <v>79.229764527165557</v>
      </c>
      <c r="D33" s="97">
        <f>D7*100/$L7</f>
        <v>66.506152061520027</v>
      </c>
      <c r="E33" s="97">
        <f>E7*100/$M7</f>
        <v>80.082176221972603</v>
      </c>
      <c r="F33" s="95">
        <f t="shared" ref="F33" si="22">F7*100/$J7</f>
        <v>28.021978021978022</v>
      </c>
      <c r="G33" s="96">
        <f t="shared" ref="G33" si="23">G7*100/$K7</f>
        <v>20.77023547283444</v>
      </c>
      <c r="H33" s="97">
        <f t="shared" ref="H33" si="24">H7*100/$L7</f>
        <v>33.493847938479973</v>
      </c>
      <c r="I33" s="97">
        <f t="shared" ref="I33" si="25">I7*100/$M7</f>
        <v>19.91782377802739</v>
      </c>
      <c r="J33" s="75">
        <f t="shared" ref="J33" si="26">J7*100/$J7</f>
        <v>100</v>
      </c>
      <c r="K33" s="76">
        <f t="shared" ref="K33" si="27">K7*100/$K7</f>
        <v>100</v>
      </c>
      <c r="L33" s="77">
        <f t="shared" ref="L33" si="28">L7*100/$L7</f>
        <v>100</v>
      </c>
      <c r="M33" s="78">
        <f t="shared" ref="M33:M43" si="29">M7*100/$M7</f>
        <v>100</v>
      </c>
      <c r="O33" s="74" t="s">
        <v>33</v>
      </c>
      <c r="P33" s="95">
        <f t="shared" ref="P33:P43" si="30">P7*100/$X7</f>
        <v>92.783505154639172</v>
      </c>
      <c r="Q33" s="96">
        <f t="shared" ref="Q33:Q43" si="31">Q7*100/$Y7</f>
        <v>92.037380072417605</v>
      </c>
      <c r="R33" s="97">
        <f t="shared" ref="R33:R43" si="32">R7*100/$Z7</f>
        <v>96.282953385395189</v>
      </c>
      <c r="S33" s="97">
        <f>S7*100/$AA7</f>
        <v>93.098427749021226</v>
      </c>
      <c r="T33" s="95">
        <f t="shared" ref="T33:T43" si="33">T7*100/$X7</f>
        <v>7.2164948453608249</v>
      </c>
      <c r="U33" s="96">
        <f t="shared" ref="U33:U43" si="34">U7*100/$Y7</f>
        <v>7.9626199275824145</v>
      </c>
      <c r="V33" s="97">
        <f t="shared" ref="V33:V43" si="35">V7*100/$Z7</f>
        <v>3.7170466146048216</v>
      </c>
      <c r="W33" s="97">
        <f>W7*100/$AA7</f>
        <v>6.9015722509787762</v>
      </c>
      <c r="X33" s="75">
        <f>X7*100/$X7</f>
        <v>100</v>
      </c>
      <c r="Y33" s="76">
        <f>Y7*100/$Y7</f>
        <v>100</v>
      </c>
      <c r="Z33" s="77">
        <f>Z7*100/$Z7</f>
        <v>100</v>
      </c>
      <c r="AA33" s="78">
        <f>AA7*100/$AA7</f>
        <v>100</v>
      </c>
      <c r="AC33" s="74" t="s">
        <v>33</v>
      </c>
      <c r="AD33" s="95">
        <f t="shared" ref="AD33:AD43" si="36">AD7*100/$AL7</f>
        <v>96.226415094339629</v>
      </c>
      <c r="AE33" s="96">
        <f t="shared" ref="AE33:AE43" si="37">AE7*100/$AM7</f>
        <v>95.800587917691516</v>
      </c>
      <c r="AF33" s="97">
        <f t="shared" ref="AF33:AF43" si="38">AF7*100/$AN7</f>
        <v>95.670513724471476</v>
      </c>
      <c r="AG33" s="97">
        <f t="shared" ref="AG33:AG43" si="39">AG7*100/$AO7</f>
        <v>94.440938548841913</v>
      </c>
      <c r="AH33" s="95">
        <f t="shared" ref="AH33:AH43" si="40">AH7*100/$AL7</f>
        <v>3.7735849056603774</v>
      </c>
      <c r="AI33" s="96">
        <f t="shared" ref="AI33:AI43" si="41">AI7*100/$AM7</f>
        <v>4.1994120823084753</v>
      </c>
      <c r="AJ33" s="97">
        <f t="shared" ref="AJ33:AJ43" si="42">AJ7*100/$AN7</f>
        <v>4.3294862755285077</v>
      </c>
      <c r="AK33" s="97">
        <f t="shared" ref="AK33:AK43" si="43">AK7*100/$AO7</f>
        <v>5.5590614511580858</v>
      </c>
      <c r="AL33" s="75">
        <f>AL7*100/$AL7</f>
        <v>100</v>
      </c>
      <c r="AM33" s="76">
        <f>AM7*100/$AM7</f>
        <v>99.999999999999986</v>
      </c>
      <c r="AN33" s="77">
        <f>AN7*100/$AN7</f>
        <v>100</v>
      </c>
      <c r="AO33" s="78">
        <f>AO7*100/$AO7</f>
        <v>100</v>
      </c>
    </row>
    <row r="34" spans="1:41">
      <c r="A34" s="74" t="s">
        <v>34</v>
      </c>
      <c r="B34" s="99">
        <f t="shared" ref="B34:B43" si="44">B8*100/$J8</f>
        <v>92.574257425742573</v>
      </c>
      <c r="C34" s="100">
        <f t="shared" ref="C34:C43" si="45">C8*100/$K8</f>
        <v>91.968611596356055</v>
      </c>
      <c r="D34" s="97">
        <f t="shared" ref="D34:D43" si="46">D8*100/$L8</f>
        <v>90.4426445511141</v>
      </c>
      <c r="E34" s="97">
        <f t="shared" ref="E34:E43" si="47">E8*100/$M8</f>
        <v>91.901114665548832</v>
      </c>
      <c r="F34" s="99">
        <f t="shared" ref="F34" si="48">F8*100/$J8</f>
        <v>7.4257425742574261</v>
      </c>
      <c r="G34" s="100">
        <f t="shared" ref="G34" si="49">G8*100/$K8</f>
        <v>8.0313884036439553</v>
      </c>
      <c r="H34" s="97">
        <f t="shared" ref="H34" si="50">H8*100/$L8</f>
        <v>9.5573554488859003</v>
      </c>
      <c r="I34" s="97">
        <f t="shared" ref="I34" si="51">I8*100/$M8</f>
        <v>8.098885334451186</v>
      </c>
      <c r="J34" s="79">
        <f t="shared" ref="J34" si="52">J8*100/$J8</f>
        <v>100</v>
      </c>
      <c r="K34" s="80">
        <f t="shared" ref="K34" si="53">K8*100/$K8</f>
        <v>100</v>
      </c>
      <c r="L34" s="77">
        <f t="shared" ref="L34" si="54">L8*100/$L8</f>
        <v>100</v>
      </c>
      <c r="M34" s="78">
        <f t="shared" si="29"/>
        <v>100</v>
      </c>
      <c r="O34" s="74" t="s">
        <v>34</v>
      </c>
      <c r="P34" s="99">
        <f t="shared" si="30"/>
        <v>97.345132743362825</v>
      </c>
      <c r="Q34" s="100">
        <f t="shared" si="31"/>
        <v>97.518758412166662</v>
      </c>
      <c r="R34" s="97">
        <f t="shared" si="32"/>
        <v>97.732705910925688</v>
      </c>
      <c r="S34" s="97">
        <f t="shared" ref="S34:S43" si="55">S8*100/$AA8</f>
        <v>98.023171008935421</v>
      </c>
      <c r="T34" s="99">
        <f t="shared" si="33"/>
        <v>2.6548672566371683</v>
      </c>
      <c r="U34" s="100">
        <f t="shared" si="34"/>
        <v>2.4812415878333476</v>
      </c>
      <c r="V34" s="97">
        <f t="shared" si="35"/>
        <v>2.2672940890742779</v>
      </c>
      <c r="W34" s="97">
        <f t="shared" ref="W34:W43" si="56">W8*100/$AA8</f>
        <v>1.9768289910645727</v>
      </c>
      <c r="X34" s="79">
        <f t="shared" ref="X34:X43" si="57">X8*100/$X8</f>
        <v>100</v>
      </c>
      <c r="Y34" s="80">
        <f t="shared" ref="Y34:Y43" si="58">Y8*100/$Y8</f>
        <v>100</v>
      </c>
      <c r="Z34" s="77">
        <f t="shared" ref="Z34:Z43" si="59">Z8*100/$Z8</f>
        <v>100</v>
      </c>
      <c r="AA34" s="78">
        <f t="shared" ref="AA34:AA43" si="60">AA8*100/$AA8</f>
        <v>100</v>
      </c>
      <c r="AC34" s="74" t="s">
        <v>34</v>
      </c>
      <c r="AD34" s="99">
        <f t="shared" si="36"/>
        <v>96.268656716417908</v>
      </c>
      <c r="AE34" s="100">
        <f t="shared" si="37"/>
        <v>96.424034349588254</v>
      </c>
      <c r="AF34" s="97">
        <f t="shared" si="38"/>
        <v>94.260532683440104</v>
      </c>
      <c r="AG34" s="97">
        <f t="shared" si="39"/>
        <v>94.588985148836599</v>
      </c>
      <c r="AH34" s="99">
        <f t="shared" si="40"/>
        <v>3.7313432835820897</v>
      </c>
      <c r="AI34" s="100">
        <f t="shared" si="41"/>
        <v>3.5759656504117689</v>
      </c>
      <c r="AJ34" s="97">
        <f t="shared" si="42"/>
        <v>5.7394673165598897</v>
      </c>
      <c r="AK34" s="97">
        <f t="shared" si="43"/>
        <v>5.4110148511634115</v>
      </c>
      <c r="AL34" s="79">
        <f t="shared" ref="AL34:AL43" si="61">AL8*100/$AL8</f>
        <v>100</v>
      </c>
      <c r="AM34" s="80">
        <f t="shared" ref="AM34:AM43" si="62">AM8*100/$AM8</f>
        <v>100.00000000000001</v>
      </c>
      <c r="AN34" s="77">
        <f t="shared" ref="AN34:AN43" si="63">AN8*100/$AN8</f>
        <v>100</v>
      </c>
      <c r="AO34" s="78">
        <f t="shared" ref="AO34:AO43" si="64">AO8*100/$AO8</f>
        <v>100</v>
      </c>
    </row>
    <row r="35" spans="1:41">
      <c r="A35" s="74" t="s">
        <v>35</v>
      </c>
      <c r="B35" s="99">
        <f t="shared" si="44"/>
        <v>92.943548387096769</v>
      </c>
      <c r="C35" s="100">
        <f t="shared" si="45"/>
        <v>92.836781965574573</v>
      </c>
      <c r="D35" s="97">
        <f t="shared" si="46"/>
        <v>92.361983343036229</v>
      </c>
      <c r="E35" s="97">
        <f t="shared" si="47"/>
        <v>93.399777495163349</v>
      </c>
      <c r="F35" s="99">
        <f t="shared" ref="F35" si="65">F9*100/$J9</f>
        <v>7.056451612903226</v>
      </c>
      <c r="G35" s="100">
        <f t="shared" ref="G35" si="66">G9*100/$K9</f>
        <v>7.1632180344254301</v>
      </c>
      <c r="H35" s="97">
        <f t="shared" ref="H35" si="67">H9*100/$L9</f>
        <v>7.6380166569637691</v>
      </c>
      <c r="I35" s="97">
        <f t="shared" ref="I35" si="68">I9*100/$M9</f>
        <v>6.600222504836653</v>
      </c>
      <c r="J35" s="79">
        <f t="shared" ref="J35" si="69">J9*100/$J9</f>
        <v>100</v>
      </c>
      <c r="K35" s="80">
        <f t="shared" ref="K35" si="70">K9*100/$K9</f>
        <v>100</v>
      </c>
      <c r="L35" s="77">
        <f t="shared" ref="L35" si="71">L9*100/$L9</f>
        <v>100</v>
      </c>
      <c r="M35" s="78">
        <f t="shared" si="29"/>
        <v>100</v>
      </c>
      <c r="O35" s="74" t="s">
        <v>35</v>
      </c>
      <c r="P35" s="99">
        <f t="shared" si="30"/>
        <v>97.190082644628106</v>
      </c>
      <c r="Q35" s="100">
        <f t="shared" si="31"/>
        <v>97.343787938236545</v>
      </c>
      <c r="R35" s="97">
        <f t="shared" si="32"/>
        <v>97.571824732598159</v>
      </c>
      <c r="S35" s="97">
        <f t="shared" si="55"/>
        <v>96.003902607446932</v>
      </c>
      <c r="T35" s="99">
        <f t="shared" si="33"/>
        <v>2.8099173553719008</v>
      </c>
      <c r="U35" s="100">
        <f t="shared" si="34"/>
        <v>2.6562120617634499</v>
      </c>
      <c r="V35" s="97">
        <f t="shared" si="35"/>
        <v>2.4281752674018353</v>
      </c>
      <c r="W35" s="97">
        <f t="shared" si="56"/>
        <v>3.9960973925530778</v>
      </c>
      <c r="X35" s="79">
        <f t="shared" si="57"/>
        <v>100</v>
      </c>
      <c r="Y35" s="80">
        <f t="shared" si="58"/>
        <v>100</v>
      </c>
      <c r="Z35" s="77">
        <f t="shared" si="59"/>
        <v>100</v>
      </c>
      <c r="AA35" s="78">
        <f t="shared" si="60"/>
        <v>100</v>
      </c>
      <c r="AC35" s="74" t="s">
        <v>35</v>
      </c>
      <c r="AD35" s="99">
        <f t="shared" si="36"/>
        <v>96.383647798742132</v>
      </c>
      <c r="AE35" s="100">
        <f t="shared" si="37"/>
        <v>96.261711831159232</v>
      </c>
      <c r="AF35" s="97">
        <f t="shared" si="38"/>
        <v>95.713754028662507</v>
      </c>
      <c r="AG35" s="97">
        <f t="shared" si="39"/>
        <v>94.896728380316162</v>
      </c>
      <c r="AH35" s="99">
        <f t="shared" si="40"/>
        <v>3.6163522012578615</v>
      </c>
      <c r="AI35" s="100">
        <f t="shared" si="41"/>
        <v>3.7382881688407479</v>
      </c>
      <c r="AJ35" s="97">
        <f t="shared" si="42"/>
        <v>4.2862459713374461</v>
      </c>
      <c r="AK35" s="97">
        <f t="shared" si="43"/>
        <v>5.1032716196838281</v>
      </c>
      <c r="AL35" s="79">
        <f t="shared" si="61"/>
        <v>100</v>
      </c>
      <c r="AM35" s="80">
        <f t="shared" si="62"/>
        <v>100.00000000000001</v>
      </c>
      <c r="AN35" s="77">
        <f t="shared" si="63"/>
        <v>100</v>
      </c>
      <c r="AO35" s="78">
        <f t="shared" si="64"/>
        <v>100</v>
      </c>
    </row>
    <row r="36" spans="1:41">
      <c r="A36" s="74" t="s">
        <v>36</v>
      </c>
      <c r="B36" s="99">
        <f t="shared" si="44"/>
        <v>93.457344451571515</v>
      </c>
      <c r="C36" s="100">
        <f t="shared" si="45"/>
        <v>93.534689317902419</v>
      </c>
      <c r="D36" s="97">
        <f t="shared" si="46"/>
        <v>91.912815135176999</v>
      </c>
      <c r="E36" s="97">
        <f t="shared" si="47"/>
        <v>91.449869932299592</v>
      </c>
      <c r="F36" s="99">
        <f t="shared" ref="F36" si="72">F10*100/$J10</f>
        <v>6.5426555484284794</v>
      </c>
      <c r="G36" s="100">
        <f t="shared" ref="G36" si="73">G10*100/$K10</f>
        <v>6.4653106820975772</v>
      </c>
      <c r="H36" s="97">
        <f t="shared" ref="H36" si="74">H10*100/$L10</f>
        <v>8.0871848648230049</v>
      </c>
      <c r="I36" s="97">
        <f t="shared" ref="I36" si="75">I10*100/$M10</f>
        <v>8.5501300677004064</v>
      </c>
      <c r="J36" s="79">
        <f t="shared" ref="J36" si="76">J10*100/$J10</f>
        <v>100</v>
      </c>
      <c r="K36" s="80">
        <f t="shared" ref="K36" si="77">K10*100/$K10</f>
        <v>100</v>
      </c>
      <c r="L36" s="77">
        <f t="shared" ref="L36" si="78">L10*100/$L10</f>
        <v>100</v>
      </c>
      <c r="M36" s="78">
        <f t="shared" si="29"/>
        <v>100</v>
      </c>
      <c r="O36" s="74" t="s">
        <v>36</v>
      </c>
      <c r="P36" s="99">
        <f t="shared" si="30"/>
        <v>95.929592959295931</v>
      </c>
      <c r="Q36" s="100">
        <f t="shared" si="31"/>
        <v>95.868804148453805</v>
      </c>
      <c r="R36" s="97">
        <f t="shared" si="32"/>
        <v>94.744726907968257</v>
      </c>
      <c r="S36" s="97">
        <f t="shared" si="55"/>
        <v>94.195217349826493</v>
      </c>
      <c r="T36" s="99">
        <f t="shared" si="33"/>
        <v>4.0704070407040707</v>
      </c>
      <c r="U36" s="100">
        <f t="shared" si="34"/>
        <v>4.1311958515462281</v>
      </c>
      <c r="V36" s="97">
        <f t="shared" si="35"/>
        <v>5.2552730920317563</v>
      </c>
      <c r="W36" s="97">
        <f t="shared" si="56"/>
        <v>5.8047826501735127</v>
      </c>
      <c r="X36" s="79">
        <f t="shared" si="57"/>
        <v>100</v>
      </c>
      <c r="Y36" s="80">
        <f t="shared" si="58"/>
        <v>100</v>
      </c>
      <c r="Z36" s="77">
        <f t="shared" si="59"/>
        <v>100</v>
      </c>
      <c r="AA36" s="78">
        <f t="shared" si="60"/>
        <v>99.999999999999986</v>
      </c>
      <c r="AC36" s="74" t="s">
        <v>36</v>
      </c>
      <c r="AD36" s="99">
        <f t="shared" si="36"/>
        <v>97.439759036144579</v>
      </c>
      <c r="AE36" s="100">
        <f t="shared" si="37"/>
        <v>97.374844205318766</v>
      </c>
      <c r="AF36" s="97">
        <f t="shared" si="38"/>
        <v>96.250128643465686</v>
      </c>
      <c r="AG36" s="97">
        <f t="shared" si="39"/>
        <v>94.25723040744775</v>
      </c>
      <c r="AH36" s="99">
        <f t="shared" si="40"/>
        <v>2.5602409638554215</v>
      </c>
      <c r="AI36" s="100">
        <f t="shared" si="41"/>
        <v>2.6251557946811963</v>
      </c>
      <c r="AJ36" s="97">
        <f t="shared" si="42"/>
        <v>3.7498713565343533</v>
      </c>
      <c r="AK36" s="97">
        <f t="shared" si="43"/>
        <v>5.7427695925522499</v>
      </c>
      <c r="AL36" s="79">
        <f t="shared" si="61"/>
        <v>100</v>
      </c>
      <c r="AM36" s="80">
        <f t="shared" si="62"/>
        <v>100</v>
      </c>
      <c r="AN36" s="77">
        <f t="shared" si="63"/>
        <v>99.999999999999986</v>
      </c>
      <c r="AO36" s="78">
        <f t="shared" si="64"/>
        <v>100</v>
      </c>
    </row>
    <row r="37" spans="1:41">
      <c r="A37" s="74" t="s">
        <v>37</v>
      </c>
      <c r="B37" s="99">
        <f t="shared" si="44"/>
        <v>93.502977801840828</v>
      </c>
      <c r="C37" s="100">
        <f t="shared" si="45"/>
        <v>93.606987457022598</v>
      </c>
      <c r="D37" s="97">
        <f t="shared" si="46"/>
        <v>91.801366743445556</v>
      </c>
      <c r="E37" s="97">
        <f t="shared" si="47"/>
        <v>92.636842281953548</v>
      </c>
      <c r="F37" s="99">
        <f t="shared" ref="F37" si="79">F11*100/$J11</f>
        <v>6.4970221981591774</v>
      </c>
      <c r="G37" s="100">
        <f t="shared" ref="G37" si="80">G11*100/$K11</f>
        <v>6.3930125429774094</v>
      </c>
      <c r="H37" s="97">
        <f t="shared" ref="H37" si="81">H11*100/$L11</f>
        <v>8.1986332565544462</v>
      </c>
      <c r="I37" s="97">
        <f t="shared" ref="I37" si="82">I11*100/$M11</f>
        <v>7.3631577180464527</v>
      </c>
      <c r="J37" s="79">
        <f t="shared" ref="J37" si="83">J11*100/$J11</f>
        <v>100</v>
      </c>
      <c r="K37" s="80">
        <f t="shared" ref="K37" si="84">K11*100/$K11</f>
        <v>100</v>
      </c>
      <c r="L37" s="77">
        <f t="shared" ref="L37" si="85">L11*100/$L11</f>
        <v>99.999999999999986</v>
      </c>
      <c r="M37" s="78">
        <f t="shared" si="29"/>
        <v>100</v>
      </c>
      <c r="O37" s="74" t="s">
        <v>37</v>
      </c>
      <c r="P37" s="99">
        <f t="shared" si="30"/>
        <v>95.725772323317813</v>
      </c>
      <c r="Q37" s="100">
        <f t="shared" si="31"/>
        <v>95.42665898010064</v>
      </c>
      <c r="R37" s="97">
        <f t="shared" si="32"/>
        <v>95.221602280067685</v>
      </c>
      <c r="S37" s="97">
        <f t="shared" si="55"/>
        <v>94.841265811533873</v>
      </c>
      <c r="T37" s="99">
        <f t="shared" si="33"/>
        <v>4.2742276766821838</v>
      </c>
      <c r="U37" s="100">
        <f t="shared" si="34"/>
        <v>4.5733410198993454</v>
      </c>
      <c r="V37" s="97">
        <f t="shared" si="35"/>
        <v>4.7783977199322338</v>
      </c>
      <c r="W37" s="97">
        <f t="shared" si="56"/>
        <v>5.1587341884661244</v>
      </c>
      <c r="X37" s="79">
        <f t="shared" si="57"/>
        <v>100</v>
      </c>
      <c r="Y37" s="80">
        <f t="shared" si="58"/>
        <v>100</v>
      </c>
      <c r="Z37" s="77">
        <f t="shared" si="59"/>
        <v>100</v>
      </c>
      <c r="AA37" s="78">
        <f t="shared" si="60"/>
        <v>100</v>
      </c>
      <c r="AC37" s="74" t="s">
        <v>37</v>
      </c>
      <c r="AD37" s="99">
        <f t="shared" si="36"/>
        <v>96.489828480255284</v>
      </c>
      <c r="AE37" s="100">
        <f t="shared" si="37"/>
        <v>96.420263806361177</v>
      </c>
      <c r="AF37" s="97">
        <f t="shared" si="38"/>
        <v>95.857484137583086</v>
      </c>
      <c r="AG37" s="97">
        <f t="shared" si="39"/>
        <v>94.280757066651546</v>
      </c>
      <c r="AH37" s="99">
        <f t="shared" si="40"/>
        <v>3.510171519744715</v>
      </c>
      <c r="AI37" s="100">
        <f t="shared" si="41"/>
        <v>3.5797361936387739</v>
      </c>
      <c r="AJ37" s="97">
        <f t="shared" si="42"/>
        <v>4.1425158624169356</v>
      </c>
      <c r="AK37" s="97">
        <f t="shared" si="43"/>
        <v>5.7192429333484558</v>
      </c>
      <c r="AL37" s="79">
        <f t="shared" si="61"/>
        <v>100</v>
      </c>
      <c r="AM37" s="80">
        <f t="shared" si="62"/>
        <v>100</v>
      </c>
      <c r="AN37" s="77">
        <f t="shared" si="63"/>
        <v>100</v>
      </c>
      <c r="AO37" s="78">
        <f t="shared" si="64"/>
        <v>100</v>
      </c>
    </row>
    <row r="38" spans="1:41">
      <c r="A38" s="74" t="s">
        <v>38</v>
      </c>
      <c r="B38" s="99">
        <f t="shared" si="44"/>
        <v>93.84615384615384</v>
      </c>
      <c r="C38" s="100">
        <f t="shared" si="45"/>
        <v>93.853039815994123</v>
      </c>
      <c r="D38" s="97">
        <f t="shared" si="46"/>
        <v>92.869915310387682</v>
      </c>
      <c r="E38" s="97">
        <f t="shared" si="47"/>
        <v>91.997600363632174</v>
      </c>
      <c r="F38" s="99">
        <f t="shared" ref="F38" si="86">F12*100/$J12</f>
        <v>6.1538461538461542</v>
      </c>
      <c r="G38" s="100">
        <f t="shared" ref="G38" si="87">G12*100/$K12</f>
        <v>6.1469601840058781</v>
      </c>
      <c r="H38" s="97">
        <f t="shared" ref="H38" si="88">H12*100/$L12</f>
        <v>7.130084689612314</v>
      </c>
      <c r="I38" s="97">
        <f t="shared" ref="I38" si="89">I12*100/$M12</f>
        <v>8.002399636367814</v>
      </c>
      <c r="J38" s="79">
        <f t="shared" ref="J38" si="90">J12*100/$J12</f>
        <v>100</v>
      </c>
      <c r="K38" s="80">
        <f t="shared" ref="K38" si="91">K12*100/$K12</f>
        <v>100</v>
      </c>
      <c r="L38" s="77">
        <f t="shared" ref="L38" si="92">L12*100/$L12</f>
        <v>100</v>
      </c>
      <c r="M38" s="78">
        <f t="shared" si="29"/>
        <v>100</v>
      </c>
      <c r="O38" s="74" t="s">
        <v>38</v>
      </c>
      <c r="P38" s="99">
        <f t="shared" si="30"/>
        <v>95.243902439024396</v>
      </c>
      <c r="Q38" s="100">
        <f t="shared" si="31"/>
        <v>95.283807306805954</v>
      </c>
      <c r="R38" s="97">
        <f t="shared" si="32"/>
        <v>95.33504580471191</v>
      </c>
      <c r="S38" s="97">
        <f t="shared" si="55"/>
        <v>94.575296475896181</v>
      </c>
      <c r="T38" s="99">
        <f t="shared" si="33"/>
        <v>4.7560975609756095</v>
      </c>
      <c r="U38" s="100">
        <f t="shared" si="34"/>
        <v>4.7161926931940723</v>
      </c>
      <c r="V38" s="97">
        <f t="shared" si="35"/>
        <v>4.664954195288094</v>
      </c>
      <c r="W38" s="97">
        <f t="shared" si="56"/>
        <v>5.4247035241038066</v>
      </c>
      <c r="X38" s="79">
        <f t="shared" si="57"/>
        <v>100</v>
      </c>
      <c r="Y38" s="80">
        <f t="shared" si="58"/>
        <v>100</v>
      </c>
      <c r="Z38" s="77">
        <f t="shared" si="59"/>
        <v>100</v>
      </c>
      <c r="AA38" s="78">
        <f t="shared" si="60"/>
        <v>100</v>
      </c>
      <c r="AC38" s="74" t="s">
        <v>38</v>
      </c>
      <c r="AD38" s="99">
        <f t="shared" si="36"/>
        <v>95.878136200716852</v>
      </c>
      <c r="AE38" s="100">
        <f t="shared" si="37"/>
        <v>95.785423744208131</v>
      </c>
      <c r="AF38" s="97">
        <f t="shared" si="38"/>
        <v>94.852964628156357</v>
      </c>
      <c r="AG38" s="97">
        <f t="shared" si="39"/>
        <v>94.509253733475035</v>
      </c>
      <c r="AH38" s="99">
        <f t="shared" si="40"/>
        <v>4.1218637992831537</v>
      </c>
      <c r="AI38" s="100">
        <f t="shared" si="41"/>
        <v>4.2145762557917745</v>
      </c>
      <c r="AJ38" s="97">
        <f t="shared" si="42"/>
        <v>5.1470353718436144</v>
      </c>
      <c r="AK38" s="97">
        <f t="shared" si="43"/>
        <v>5.4907462665249573</v>
      </c>
      <c r="AL38" s="79">
        <f t="shared" si="61"/>
        <v>100</v>
      </c>
      <c r="AM38" s="80">
        <f t="shared" si="62"/>
        <v>100</v>
      </c>
      <c r="AN38" s="77">
        <f t="shared" si="63"/>
        <v>100.00000000000001</v>
      </c>
      <c r="AO38" s="78">
        <f t="shared" si="64"/>
        <v>100</v>
      </c>
    </row>
    <row r="39" spans="1:41">
      <c r="A39" s="74" t="s">
        <v>39</v>
      </c>
      <c r="B39" s="99">
        <f t="shared" si="44"/>
        <v>89.196525515743758</v>
      </c>
      <c r="C39" s="100">
        <f t="shared" si="45"/>
        <v>88.585109418434328</v>
      </c>
      <c r="D39" s="97">
        <f t="shared" si="46"/>
        <v>87.737783716095876</v>
      </c>
      <c r="E39" s="97">
        <f t="shared" si="47"/>
        <v>86.32744928628081</v>
      </c>
      <c r="F39" s="99">
        <f t="shared" ref="F39" si="93">F13*100/$J13</f>
        <v>10.803474484256244</v>
      </c>
      <c r="G39" s="100">
        <f t="shared" ref="G39" si="94">G13*100/$K13</f>
        <v>11.414890581565672</v>
      </c>
      <c r="H39" s="97">
        <f t="shared" ref="H39" si="95">H13*100/$L13</f>
        <v>12.262216283904126</v>
      </c>
      <c r="I39" s="97">
        <f t="shared" ref="I39" si="96">I13*100/$M13</f>
        <v>13.672550713719188</v>
      </c>
      <c r="J39" s="79">
        <f t="shared" ref="J39" si="97">J13*100/$J13</f>
        <v>100</v>
      </c>
      <c r="K39" s="80">
        <f t="shared" ref="K39" si="98">K13*100/$K13</f>
        <v>100</v>
      </c>
      <c r="L39" s="77">
        <f t="shared" ref="L39" si="99">L13*100/$L13</f>
        <v>100</v>
      </c>
      <c r="M39" s="78">
        <f t="shared" si="29"/>
        <v>100</v>
      </c>
      <c r="O39" s="74" t="s">
        <v>39</v>
      </c>
      <c r="P39" s="99">
        <f t="shared" si="30"/>
        <v>91.910004786979414</v>
      </c>
      <c r="Q39" s="100">
        <f t="shared" si="31"/>
        <v>91.453151889331792</v>
      </c>
      <c r="R39" s="97">
        <f t="shared" si="32"/>
        <v>88.797389598895052</v>
      </c>
      <c r="S39" s="97">
        <f t="shared" si="55"/>
        <v>87.462797879963844</v>
      </c>
      <c r="T39" s="99">
        <f t="shared" si="33"/>
        <v>8.0899952130205843</v>
      </c>
      <c r="U39" s="100">
        <f t="shared" si="34"/>
        <v>8.5468481106682042</v>
      </c>
      <c r="V39" s="97">
        <f t="shared" si="35"/>
        <v>11.20261040110489</v>
      </c>
      <c r="W39" s="97">
        <f t="shared" si="56"/>
        <v>12.537202120036117</v>
      </c>
      <c r="X39" s="79">
        <f t="shared" si="57"/>
        <v>100</v>
      </c>
      <c r="Y39" s="80">
        <f t="shared" si="58"/>
        <v>99.999999999999986</v>
      </c>
      <c r="Z39" s="77">
        <f t="shared" si="59"/>
        <v>100</v>
      </c>
      <c r="AA39" s="78">
        <f t="shared" si="60"/>
        <v>100</v>
      </c>
      <c r="AC39" s="74" t="s">
        <v>39</v>
      </c>
      <c r="AD39" s="99">
        <f t="shared" si="36"/>
        <v>94.122621564482031</v>
      </c>
      <c r="AE39" s="100">
        <f t="shared" si="37"/>
        <v>93.692821122707983</v>
      </c>
      <c r="AF39" s="97">
        <f t="shared" si="38"/>
        <v>91.262413044561384</v>
      </c>
      <c r="AG39" s="97">
        <f t="shared" si="39"/>
        <v>89.135837297110683</v>
      </c>
      <c r="AH39" s="99">
        <f t="shared" si="40"/>
        <v>5.8773784355179703</v>
      </c>
      <c r="AI39" s="100">
        <f t="shared" si="41"/>
        <v>6.3071788772920021</v>
      </c>
      <c r="AJ39" s="97">
        <f t="shared" si="42"/>
        <v>8.7375869554386103</v>
      </c>
      <c r="AK39" s="97">
        <f t="shared" si="43"/>
        <v>10.864162702889335</v>
      </c>
      <c r="AL39" s="79">
        <f t="shared" si="61"/>
        <v>100</v>
      </c>
      <c r="AM39" s="80">
        <f t="shared" si="62"/>
        <v>100</v>
      </c>
      <c r="AN39" s="77">
        <f t="shared" si="63"/>
        <v>100.00000000000001</v>
      </c>
      <c r="AO39" s="78">
        <f t="shared" si="64"/>
        <v>100</v>
      </c>
    </row>
    <row r="40" spans="1:41">
      <c r="A40" s="74" t="s">
        <v>40</v>
      </c>
      <c r="B40" s="99">
        <f t="shared" si="44"/>
        <v>75.659229208924955</v>
      </c>
      <c r="C40" s="100">
        <f t="shared" si="45"/>
        <v>74.329216568581899</v>
      </c>
      <c r="D40" s="97">
        <f t="shared" si="46"/>
        <v>69.835578026891184</v>
      </c>
      <c r="E40" s="97">
        <f t="shared" si="47"/>
        <v>67.522588857226935</v>
      </c>
      <c r="F40" s="99">
        <f t="shared" ref="F40" si="100">F14*100/$J14</f>
        <v>24.340770791075052</v>
      </c>
      <c r="G40" s="100">
        <f t="shared" ref="G40" si="101">G14*100/$K14</f>
        <v>25.670783431418101</v>
      </c>
      <c r="H40" s="97">
        <f t="shared" ref="H40" si="102">H14*100/$L14</f>
        <v>30.164421973108823</v>
      </c>
      <c r="I40" s="97">
        <f t="shared" ref="I40" si="103">I14*100/$M14</f>
        <v>32.477411142773065</v>
      </c>
      <c r="J40" s="79">
        <f t="shared" ref="J40" si="104">J14*100/$J14</f>
        <v>100</v>
      </c>
      <c r="K40" s="80">
        <f t="shared" ref="K40" si="105">K14*100/$K14</f>
        <v>100</v>
      </c>
      <c r="L40" s="77">
        <f t="shared" ref="L40" si="106">L14*100/$L14</f>
        <v>100</v>
      </c>
      <c r="M40" s="78">
        <f t="shared" si="29"/>
        <v>100</v>
      </c>
      <c r="O40" s="74" t="s">
        <v>40</v>
      </c>
      <c r="P40" s="99">
        <f t="shared" si="30"/>
        <v>80.961923847695388</v>
      </c>
      <c r="Q40" s="100">
        <f t="shared" si="31"/>
        <v>79.828847101220632</v>
      </c>
      <c r="R40" s="97">
        <f t="shared" si="32"/>
        <v>74.044054753859285</v>
      </c>
      <c r="S40" s="97">
        <f t="shared" si="55"/>
        <v>69.654372196659949</v>
      </c>
      <c r="T40" s="99">
        <f t="shared" si="33"/>
        <v>19.038076152304608</v>
      </c>
      <c r="U40" s="100">
        <f t="shared" si="34"/>
        <v>20.171152898779365</v>
      </c>
      <c r="V40" s="97">
        <f t="shared" si="35"/>
        <v>25.955945246140786</v>
      </c>
      <c r="W40" s="97">
        <f t="shared" si="56"/>
        <v>30.34562780334004</v>
      </c>
      <c r="X40" s="79">
        <f t="shared" si="57"/>
        <v>100</v>
      </c>
      <c r="Y40" s="80">
        <f t="shared" si="58"/>
        <v>100</v>
      </c>
      <c r="Z40" s="77">
        <f t="shared" si="59"/>
        <v>100</v>
      </c>
      <c r="AA40" s="78">
        <f t="shared" si="60"/>
        <v>100</v>
      </c>
      <c r="AC40" s="74" t="s">
        <v>40</v>
      </c>
      <c r="AD40" s="99">
        <f t="shared" si="36"/>
        <v>82.282793867120958</v>
      </c>
      <c r="AE40" s="100">
        <f t="shared" si="37"/>
        <v>81.259768801742155</v>
      </c>
      <c r="AF40" s="97">
        <f t="shared" si="38"/>
        <v>77.175072657442939</v>
      </c>
      <c r="AG40" s="97">
        <f t="shared" si="39"/>
        <v>70.861462823699199</v>
      </c>
      <c r="AH40" s="99">
        <f t="shared" si="40"/>
        <v>17.717206132879046</v>
      </c>
      <c r="AI40" s="100">
        <f t="shared" si="41"/>
        <v>18.740231198257874</v>
      </c>
      <c r="AJ40" s="97">
        <f t="shared" si="42"/>
        <v>22.824927342557061</v>
      </c>
      <c r="AK40" s="97">
        <f t="shared" si="43"/>
        <v>29.13853717630078</v>
      </c>
      <c r="AL40" s="79">
        <f t="shared" si="61"/>
        <v>100</v>
      </c>
      <c r="AM40" s="80">
        <f t="shared" si="62"/>
        <v>100</v>
      </c>
      <c r="AN40" s="77">
        <f t="shared" si="63"/>
        <v>100</v>
      </c>
      <c r="AO40" s="78">
        <f t="shared" si="64"/>
        <v>100</v>
      </c>
    </row>
    <row r="41" spans="1:41">
      <c r="A41" s="74" t="s">
        <v>41</v>
      </c>
      <c r="B41" s="99">
        <f t="shared" si="44"/>
        <v>44.039735099337747</v>
      </c>
      <c r="C41" s="100">
        <f t="shared" si="45"/>
        <v>36.626223359136176</v>
      </c>
      <c r="D41" s="97">
        <f t="shared" si="46"/>
        <v>28.591169623971695</v>
      </c>
      <c r="E41" s="97">
        <f t="shared" si="47"/>
        <v>28.397567635534294</v>
      </c>
      <c r="F41" s="99">
        <f t="shared" ref="F41" si="107">F15*100/$J15</f>
        <v>55.960264900662253</v>
      </c>
      <c r="G41" s="100">
        <f t="shared" ref="G41" si="108">G15*100/$K15</f>
        <v>63.373776640863824</v>
      </c>
      <c r="H41" s="97">
        <f t="shared" ref="H41" si="109">H15*100/$L15</f>
        <v>71.40883037602832</v>
      </c>
      <c r="I41" s="97">
        <f t="shared" ref="I41" si="110">I15*100/$M15</f>
        <v>71.602432364465713</v>
      </c>
      <c r="J41" s="79">
        <f t="shared" ref="J41" si="111">J15*100/$J15</f>
        <v>100</v>
      </c>
      <c r="K41" s="80">
        <f t="shared" ref="K41" si="112">K15*100/$K15</f>
        <v>100</v>
      </c>
      <c r="L41" s="77">
        <f t="shared" ref="L41" si="113">L15*100/$L15</f>
        <v>100</v>
      </c>
      <c r="M41" s="78">
        <f t="shared" si="29"/>
        <v>100.00000000000001</v>
      </c>
      <c r="O41" s="74" t="s">
        <v>41</v>
      </c>
      <c r="P41" s="99">
        <f t="shared" si="30"/>
        <v>50.160771704180064</v>
      </c>
      <c r="Q41" s="100">
        <f t="shared" si="31"/>
        <v>43.950247701604347</v>
      </c>
      <c r="R41" s="97">
        <f t="shared" si="32"/>
        <v>31.26359903916331</v>
      </c>
      <c r="S41" s="97">
        <f t="shared" si="55"/>
        <v>28.841497648103992</v>
      </c>
      <c r="T41" s="99">
        <f t="shared" si="33"/>
        <v>49.839228295819936</v>
      </c>
      <c r="U41" s="100">
        <f t="shared" si="34"/>
        <v>56.049752298395731</v>
      </c>
      <c r="V41" s="97">
        <f t="shared" si="35"/>
        <v>68.736400960836704</v>
      </c>
      <c r="W41" s="97">
        <f t="shared" si="56"/>
        <v>71.158502351895976</v>
      </c>
      <c r="X41" s="79">
        <f t="shared" si="57"/>
        <v>100</v>
      </c>
      <c r="Y41" s="80">
        <f t="shared" si="58"/>
        <v>100</v>
      </c>
      <c r="Z41" s="77">
        <f t="shared" si="59"/>
        <v>100</v>
      </c>
      <c r="AA41" s="78">
        <f t="shared" si="60"/>
        <v>100</v>
      </c>
      <c r="AC41" s="74" t="s">
        <v>41</v>
      </c>
      <c r="AD41" s="99">
        <f t="shared" si="36"/>
        <v>56.271186440677965</v>
      </c>
      <c r="AE41" s="100">
        <f t="shared" si="37"/>
        <v>49.763815881571922</v>
      </c>
      <c r="AF41" s="97">
        <f t="shared" si="38"/>
        <v>39.10148925468841</v>
      </c>
      <c r="AG41" s="97">
        <f t="shared" si="39"/>
        <v>34.274505999806031</v>
      </c>
      <c r="AH41" s="99">
        <f t="shared" si="40"/>
        <v>43.728813559322035</v>
      </c>
      <c r="AI41" s="100">
        <f t="shared" si="41"/>
        <v>50.23618411842817</v>
      </c>
      <c r="AJ41" s="97">
        <f t="shared" si="42"/>
        <v>60.898510745311604</v>
      </c>
      <c r="AK41" s="97">
        <f t="shared" si="43"/>
        <v>65.725494000193962</v>
      </c>
      <c r="AL41" s="79">
        <f t="shared" si="61"/>
        <v>100</v>
      </c>
      <c r="AM41" s="80">
        <f t="shared" si="62"/>
        <v>100</v>
      </c>
      <c r="AN41" s="77">
        <f t="shared" si="63"/>
        <v>100.00000000000001</v>
      </c>
      <c r="AO41" s="78">
        <f t="shared" si="64"/>
        <v>100</v>
      </c>
    </row>
    <row r="42" spans="1:41" ht="15.75" thickBot="1">
      <c r="A42" s="74" t="s">
        <v>42</v>
      </c>
      <c r="B42" s="99">
        <f t="shared" si="44"/>
        <v>7.0796460176991154</v>
      </c>
      <c r="C42" s="100">
        <f t="shared" si="45"/>
        <v>1.5123886848481101</v>
      </c>
      <c r="D42" s="97">
        <f t="shared" si="46"/>
        <v>0.99038707781634472</v>
      </c>
      <c r="E42" s="97">
        <f t="shared" si="47"/>
        <v>1.0951349981011471</v>
      </c>
      <c r="F42" s="99">
        <f t="shared" ref="F42" si="114">F16*100/$J16</f>
        <v>92.920353982300881</v>
      </c>
      <c r="G42" s="100">
        <f t="shared" ref="G42" si="115">G16*100/$K16</f>
        <v>98.487611315151881</v>
      </c>
      <c r="H42" s="97">
        <f t="shared" ref="H42" si="116">H16*100/$L16</f>
        <v>99.009612922183663</v>
      </c>
      <c r="I42" s="97">
        <f t="shared" ref="I42" si="117">I16*100/$M16</f>
        <v>98.904865001898841</v>
      </c>
      <c r="J42" s="79">
        <f t="shared" ref="J42" si="118">J16*100/$J16</f>
        <v>100</v>
      </c>
      <c r="K42" s="80">
        <f t="shared" ref="K42" si="119">K16*100/$K16</f>
        <v>100</v>
      </c>
      <c r="L42" s="77">
        <f t="shared" ref="L42" si="120">L16*100/$L16</f>
        <v>99.999999999999986</v>
      </c>
      <c r="M42" s="78">
        <f t="shared" si="29"/>
        <v>100</v>
      </c>
      <c r="O42" s="74" t="s">
        <v>42</v>
      </c>
      <c r="P42" s="99">
        <f t="shared" si="30"/>
        <v>11.650485436893204</v>
      </c>
      <c r="Q42" s="100">
        <f t="shared" si="31"/>
        <v>3.2676487724029792</v>
      </c>
      <c r="R42" s="97">
        <f t="shared" si="32"/>
        <v>1.8047691646763224</v>
      </c>
      <c r="S42" s="97">
        <f t="shared" si="55"/>
        <v>1.8122192413444973</v>
      </c>
      <c r="T42" s="99">
        <f t="shared" si="33"/>
        <v>88.349514563106794</v>
      </c>
      <c r="U42" s="100">
        <f t="shared" si="34"/>
        <v>96.732351227597007</v>
      </c>
      <c r="V42" s="97">
        <f t="shared" si="35"/>
        <v>98.195230835323699</v>
      </c>
      <c r="W42" s="97">
        <f t="shared" si="56"/>
        <v>98.187780758655492</v>
      </c>
      <c r="X42" s="79">
        <f t="shared" si="57"/>
        <v>100</v>
      </c>
      <c r="Y42" s="80">
        <f t="shared" si="58"/>
        <v>100</v>
      </c>
      <c r="Z42" s="77">
        <f t="shared" si="59"/>
        <v>100</v>
      </c>
      <c r="AA42" s="78">
        <f t="shared" si="60"/>
        <v>100</v>
      </c>
      <c r="AC42" s="74" t="s">
        <v>42</v>
      </c>
      <c r="AD42" s="99">
        <f t="shared" si="36"/>
        <v>12.162162162162161</v>
      </c>
      <c r="AE42" s="100">
        <f t="shared" si="37"/>
        <v>3.2490351675969018</v>
      </c>
      <c r="AF42" s="97">
        <f t="shared" si="38"/>
        <v>2.1214176658737074</v>
      </c>
      <c r="AG42" s="97">
        <f t="shared" si="39"/>
        <v>1.678830174496224</v>
      </c>
      <c r="AH42" s="99">
        <f t="shared" si="40"/>
        <v>87.837837837837839</v>
      </c>
      <c r="AI42" s="100">
        <f t="shared" si="41"/>
        <v>96.750964832403113</v>
      </c>
      <c r="AJ42" s="97">
        <f t="shared" si="42"/>
        <v>97.878582334126278</v>
      </c>
      <c r="AK42" s="97">
        <f t="shared" si="43"/>
        <v>98.321169825503773</v>
      </c>
      <c r="AL42" s="79">
        <f t="shared" si="61"/>
        <v>100</v>
      </c>
      <c r="AM42" s="80">
        <f t="shared" si="62"/>
        <v>100</v>
      </c>
      <c r="AN42" s="77">
        <f t="shared" si="63"/>
        <v>100</v>
      </c>
      <c r="AO42" s="78">
        <f t="shared" si="64"/>
        <v>100</v>
      </c>
    </row>
    <row r="43" spans="1:41" ht="15.75" thickBot="1">
      <c r="A43" s="81" t="s">
        <v>3</v>
      </c>
      <c r="B43" s="101">
        <f t="shared" si="44"/>
        <v>88.547608600263274</v>
      </c>
      <c r="C43" s="102">
        <f t="shared" si="45"/>
        <v>26.062582810704175</v>
      </c>
      <c r="D43" s="103">
        <f t="shared" si="46"/>
        <v>36.329843477226206</v>
      </c>
      <c r="E43" s="103">
        <f t="shared" si="47"/>
        <v>35.190111836526661</v>
      </c>
      <c r="F43" s="101">
        <f t="shared" ref="F43" si="121">F17*100/$J17</f>
        <v>11.452391399736726</v>
      </c>
      <c r="G43" s="102">
        <f t="shared" ref="G43" si="122">G17*100/$K17</f>
        <v>73.9374171892958</v>
      </c>
      <c r="H43" s="103">
        <f t="shared" ref="H43" si="123">H17*100/$L17</f>
        <v>63.670156522773794</v>
      </c>
      <c r="I43" s="103">
        <f t="shared" ref="I43" si="124">I17*100/$M17</f>
        <v>64.809888163473332</v>
      </c>
      <c r="J43" s="82">
        <f t="shared" ref="J43" si="125">J17*100/$J17</f>
        <v>100</v>
      </c>
      <c r="K43" s="83">
        <f t="shared" ref="K43" si="126">K17*100/$K17</f>
        <v>100</v>
      </c>
      <c r="L43" s="84">
        <f t="shared" ref="L43" si="127">L17*100/$L17</f>
        <v>99.999999999999986</v>
      </c>
      <c r="M43" s="85">
        <f t="shared" si="29"/>
        <v>100</v>
      </c>
      <c r="O43" s="81" t="s">
        <v>3</v>
      </c>
      <c r="P43" s="101">
        <f t="shared" si="30"/>
        <v>92.135358080239968</v>
      </c>
      <c r="Q43" s="102">
        <f t="shared" si="31"/>
        <v>34.877061947395966</v>
      </c>
      <c r="R43" s="103">
        <f t="shared" si="32"/>
        <v>49.81486239155965</v>
      </c>
      <c r="S43" s="103">
        <f t="shared" si="55"/>
        <v>45.746308798677248</v>
      </c>
      <c r="T43" s="101">
        <f t="shared" si="33"/>
        <v>7.8646419197600297</v>
      </c>
      <c r="U43" s="102">
        <f t="shared" si="34"/>
        <v>65.122938052604056</v>
      </c>
      <c r="V43" s="103">
        <f t="shared" si="35"/>
        <v>50.185137608440236</v>
      </c>
      <c r="W43" s="103">
        <f t="shared" si="56"/>
        <v>54.253691201322766</v>
      </c>
      <c r="X43" s="82">
        <f t="shared" si="57"/>
        <v>100</v>
      </c>
      <c r="Y43" s="83">
        <f t="shared" si="58"/>
        <v>100</v>
      </c>
      <c r="Z43" s="84">
        <f t="shared" si="59"/>
        <v>100</v>
      </c>
      <c r="AA43" s="85">
        <f t="shared" si="60"/>
        <v>100</v>
      </c>
      <c r="AC43" s="81" t="s">
        <v>3</v>
      </c>
      <c r="AD43" s="101">
        <f t="shared" si="36"/>
        <v>93.746252034609782</v>
      </c>
      <c r="AE43" s="102">
        <f t="shared" si="37"/>
        <v>46.864342945809</v>
      </c>
      <c r="AF43" s="103">
        <f t="shared" si="38"/>
        <v>53.264064414440874</v>
      </c>
      <c r="AG43" s="103">
        <f t="shared" si="39"/>
        <v>49.841285976261297</v>
      </c>
      <c r="AH43" s="101">
        <f t="shared" si="40"/>
        <v>6.2537479653902164</v>
      </c>
      <c r="AI43" s="102">
        <f t="shared" si="41"/>
        <v>53.135657054190901</v>
      </c>
      <c r="AJ43" s="103">
        <f t="shared" si="42"/>
        <v>46.73593558555897</v>
      </c>
      <c r="AK43" s="103">
        <f t="shared" si="43"/>
        <v>50.158714023738739</v>
      </c>
      <c r="AL43" s="82">
        <f t="shared" si="61"/>
        <v>100</v>
      </c>
      <c r="AM43" s="83">
        <f t="shared" si="62"/>
        <v>100</v>
      </c>
      <c r="AN43" s="84">
        <f t="shared" si="63"/>
        <v>100</v>
      </c>
      <c r="AO43" s="85">
        <f t="shared" si="64"/>
        <v>100</v>
      </c>
    </row>
    <row r="44" spans="1:41" ht="15.75" thickBot="1">
      <c r="A44" s="250" t="s">
        <v>47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2"/>
      <c r="O44" s="250" t="s">
        <v>47</v>
      </c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2"/>
      <c r="AC44" s="250" t="s">
        <v>47</v>
      </c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2"/>
    </row>
    <row r="45" spans="1:41">
      <c r="A45" s="74" t="s">
        <v>33</v>
      </c>
      <c r="B45" s="95">
        <f>B7*100/$J$17</f>
        <v>1.4370337867485738</v>
      </c>
      <c r="C45" s="96">
        <f>C7*100/$K$17</f>
        <v>7.481332059489882E-3</v>
      </c>
      <c r="D45" s="97">
        <f>D7*100/$L$17</f>
        <v>6.2036651585735354E-2</v>
      </c>
      <c r="E45" s="97">
        <f>E7*100/$M$17</f>
        <v>6.5723570968346509E-2</v>
      </c>
      <c r="F45" s="95">
        <f t="shared" ref="F45" si="128">F7*100/$J$17</f>
        <v>0.5594559017112769</v>
      </c>
      <c r="G45" s="96">
        <f t="shared" ref="G45" si="129">G7*100/$K$17</f>
        <v>1.9612456184038255E-3</v>
      </c>
      <c r="H45" s="97">
        <f t="shared" ref="H45" si="130">H7*100/$L$17</f>
        <v>3.1242916789156853E-2</v>
      </c>
      <c r="I45" s="97">
        <f t="shared" ref="I45" si="131">I7*100/$M$17</f>
        <v>1.6346590044977145E-2</v>
      </c>
      <c r="J45" s="95">
        <f t="shared" ref="J45" si="132">J7*100/$J$17</f>
        <v>1.9964896884598509</v>
      </c>
      <c r="K45" s="96">
        <f t="shared" ref="K45" si="133">K7*100/$K$17</f>
        <v>9.4425776778937071E-3</v>
      </c>
      <c r="L45" s="97">
        <f t="shared" ref="L45" si="134">L7*100/$L$17</f>
        <v>9.3279568374892208E-2</v>
      </c>
      <c r="M45" s="98">
        <f t="shared" ref="M45:M55" si="135">M7*100/$M$17</f>
        <v>8.207016101332365E-2</v>
      </c>
      <c r="O45" s="74" t="s">
        <v>33</v>
      </c>
      <c r="P45" s="95">
        <f t="shared" ref="P45:P55" si="136">P7*100/$X$17</f>
        <v>1.6872890888638921</v>
      </c>
      <c r="Q45" s="96">
        <f t="shared" ref="Q45:Q55" si="137">Q7*100/$Y$17</f>
        <v>1.0668959170828442E-2</v>
      </c>
      <c r="R45" s="97">
        <f t="shared" ref="R45:R55" si="138">R7*100/$Z$17</f>
        <v>0.12806301193340186</v>
      </c>
      <c r="S45" s="97">
        <f>S7*100/$AA$17</f>
        <v>9.3328035727820613E-2</v>
      </c>
      <c r="T45" s="95">
        <f t="shared" ref="T45:T55" si="139">T7*100/$X$17</f>
        <v>0.13123359580052493</v>
      </c>
      <c r="U45" s="96">
        <f t="shared" ref="U45:U55" si="140">U7*100/$Y$17</f>
        <v>9.230256970956625E-4</v>
      </c>
      <c r="V45" s="97">
        <f t="shared" ref="V45:V55" si="141">V7*100/$Z$17</f>
        <v>4.9439300335728312E-3</v>
      </c>
      <c r="W45" s="97">
        <f>W7*100/$AA$17</f>
        <v>6.9185935486891642E-3</v>
      </c>
      <c r="X45" s="95">
        <f t="shared" ref="X45:X55" si="142">X7*100/$X$17</f>
        <v>1.8185226846644169</v>
      </c>
      <c r="Y45" s="96">
        <f t="shared" ref="Y45:Y55" si="143">Y7*100/$Y$17</f>
        <v>1.1591984867924102E-2</v>
      </c>
      <c r="Z45" s="97">
        <f t="shared" ref="Z45:Z55" si="144">Z7*100/$Z$17</f>
        <v>0.13300694196697466</v>
      </c>
      <c r="AA45" s="98">
        <f>AA7*100/$AA$17</f>
        <v>0.10024662927650978</v>
      </c>
      <c r="AC45" s="74" t="s">
        <v>33</v>
      </c>
      <c r="AD45" s="95">
        <f>AD7*100/$AL$17</f>
        <v>1.3107170393215113</v>
      </c>
      <c r="AE45" s="96">
        <f>AE7*100/$AM$17</f>
        <v>1.0860802260622497E-2</v>
      </c>
      <c r="AF45" s="97">
        <f>AF7*100/$AN$17</f>
        <v>6.1302688895624666E-2</v>
      </c>
      <c r="AG45" s="97">
        <f>AG7*100/$AO$17</f>
        <v>4.7661939621076177E-2</v>
      </c>
      <c r="AH45" s="95">
        <f t="shared" ref="AH45:AH55" si="145">AH7*100/$AL$17</f>
        <v>5.140066820868671E-2</v>
      </c>
      <c r="AI45" s="96">
        <f t="shared" ref="AI45:AI55" si="146">AI7*100/$AM$17</f>
        <v>4.7608250876296238E-4</v>
      </c>
      <c r="AJ45" s="97">
        <f t="shared" ref="AJ45:AJ55" si="147">AJ7*100/$AN$17</f>
        <v>2.7742001155232851E-3</v>
      </c>
      <c r="AK45" s="97">
        <f t="shared" ref="AK45:AK55" si="148">AK7*100/$AO$17</f>
        <v>2.8055169220699981E-3</v>
      </c>
      <c r="AL45" s="95">
        <f t="shared" ref="AL45:AL55" si="149">AL7*100/$AL$17</f>
        <v>1.3621177075301978</v>
      </c>
      <c r="AM45" s="96">
        <f t="shared" ref="AM45:AM55" si="150">AM7*100/$AM$17</f>
        <v>1.133688476938546E-2</v>
      </c>
      <c r="AN45" s="97">
        <f t="shared" ref="AN45:AN55" si="151">AN7*100/$AN$17</f>
        <v>6.4076889011147969E-2</v>
      </c>
      <c r="AO45" s="98">
        <f t="shared" ref="AO45:AO55" si="152">AO7*100/$AO$17</f>
        <v>5.0467456543146175E-2</v>
      </c>
    </row>
    <row r="46" spans="1:41">
      <c r="A46" s="74" t="s">
        <v>34</v>
      </c>
      <c r="B46" s="99">
        <f t="shared" ref="B46:B55" si="153">B8*100/$J$17</f>
        <v>2.0513383062746819</v>
      </c>
      <c r="C46" s="100">
        <f t="shared" ref="C46:C55" si="154">C8*100/$K$17</f>
        <v>2.4834740636646431E-2</v>
      </c>
      <c r="D46" s="97">
        <f t="shared" ref="D46:D55" si="155">D8*100/$L$17</f>
        <v>0.11282754962422875</v>
      </c>
      <c r="E46" s="97">
        <f t="shared" ref="E46:E55" si="156">E8*100/$M$17</f>
        <v>0.13613933431791114</v>
      </c>
      <c r="F46" s="99">
        <f t="shared" ref="F46" si="157">F8*100/$J$17</f>
        <v>0.16454585344449321</v>
      </c>
      <c r="G46" s="100">
        <f t="shared" ref="G46" si="158">G8*100/$K$17</f>
        <v>2.1687556710334233E-3</v>
      </c>
      <c r="H46" s="97">
        <f t="shared" ref="H46" si="159">H8*100/$L$17</f>
        <v>1.1922837965846318E-2</v>
      </c>
      <c r="I46" s="97">
        <f t="shared" ref="I46" si="160">I8*100/$M$17</f>
        <v>1.1997426387719353E-2</v>
      </c>
      <c r="J46" s="99">
        <f t="shared" ref="J46" si="161">J8*100/$J$17</f>
        <v>2.2158841597191752</v>
      </c>
      <c r="K46" s="100">
        <f t="shared" ref="K46" si="162">K8*100/$K$17</f>
        <v>2.7003496307679852E-2</v>
      </c>
      <c r="L46" s="97">
        <f t="shared" ref="L46" si="163">L8*100/$L$17</f>
        <v>0.12475038759007506</v>
      </c>
      <c r="M46" s="98">
        <f t="shared" si="135"/>
        <v>0.14813676070563048</v>
      </c>
      <c r="O46" s="74" t="s">
        <v>34</v>
      </c>
      <c r="P46" s="99">
        <f t="shared" si="136"/>
        <v>2.0622422197225347</v>
      </c>
      <c r="Q46" s="100">
        <f t="shared" si="137"/>
        <v>3.1945294863509152E-2</v>
      </c>
      <c r="R46" s="97">
        <f t="shared" si="138"/>
        <v>0.17406195645028039</v>
      </c>
      <c r="S46" s="97">
        <f t="shared" ref="S46:S55" si="164">S8*100/$AA$17</f>
        <v>0.18852591310674821</v>
      </c>
      <c r="T46" s="99">
        <f t="shared" si="139"/>
        <v>5.6242969628796401E-2</v>
      </c>
      <c r="U46" s="100">
        <f t="shared" si="140"/>
        <v>8.1280766327977347E-4</v>
      </c>
      <c r="V46" s="97">
        <f t="shared" si="141"/>
        <v>4.0380509402053368E-3</v>
      </c>
      <c r="W46" s="97">
        <f t="shared" ref="W46:W55" si="165">W8*100/$AA$17</f>
        <v>3.8019938220766997E-3</v>
      </c>
      <c r="X46" s="99">
        <f t="shared" si="142"/>
        <v>2.1184851893513312</v>
      </c>
      <c r="Y46" s="100">
        <f t="shared" si="143"/>
        <v>3.2758102526788922E-2</v>
      </c>
      <c r="Z46" s="97">
        <f t="shared" si="144"/>
        <v>0.17810000739048581</v>
      </c>
      <c r="AA46" s="98">
        <f t="shared" ref="AA46:AA55" si="166">AA8*100/$AA$17</f>
        <v>0.1923279069288249</v>
      </c>
      <c r="AC46" s="74" t="s">
        <v>34</v>
      </c>
      <c r="AD46" s="99">
        <f t="shared" ref="AD46:AD55" si="167">AD8*100/$AL$17</f>
        <v>2.2102287329735288</v>
      </c>
      <c r="AE46" s="100">
        <f t="shared" ref="AE46:AE55" si="168">AE8*100/$AM$17</f>
        <v>4.451955420207996E-2</v>
      </c>
      <c r="AF46" s="97">
        <f t="shared" ref="AF46:AF55" si="169">AF8*100/$AN$17</f>
        <v>0.1718311809553966</v>
      </c>
      <c r="AG46" s="97">
        <f t="shared" ref="AG46:AG55" si="170">AG8*100/$AO$17</f>
        <v>0.16775912193620238</v>
      </c>
      <c r="AH46" s="99">
        <f t="shared" si="145"/>
        <v>8.5667780347811182E-2</v>
      </c>
      <c r="AI46" s="100">
        <f t="shared" si="146"/>
        <v>1.6510447594538203E-3</v>
      </c>
      <c r="AJ46" s="97">
        <f t="shared" si="147"/>
        <v>1.046269757854496E-2</v>
      </c>
      <c r="AK46" s="97">
        <f t="shared" si="148"/>
        <v>9.5967527168895703E-3</v>
      </c>
      <c r="AL46" s="99">
        <f t="shared" si="149"/>
        <v>2.29589651332134</v>
      </c>
      <c r="AM46" s="100">
        <f t="shared" si="150"/>
        <v>4.6170598961533769E-2</v>
      </c>
      <c r="AN46" s="97">
        <f t="shared" si="151"/>
        <v>0.18229387853394158</v>
      </c>
      <c r="AO46" s="98">
        <f t="shared" si="152"/>
        <v>0.17735587465309194</v>
      </c>
    </row>
    <row r="47" spans="1:41">
      <c r="A47" s="74" t="s">
        <v>35</v>
      </c>
      <c r="B47" s="99">
        <f t="shared" si="153"/>
        <v>5.0570425625274247</v>
      </c>
      <c r="C47" s="100">
        <f t="shared" si="154"/>
        <v>0.11931730733478532</v>
      </c>
      <c r="D47" s="97">
        <f t="shared" si="155"/>
        <v>0.53528029453069625</v>
      </c>
      <c r="E47" s="97">
        <f t="shared" si="156"/>
        <v>0.65514153277319775</v>
      </c>
      <c r="F47" s="99">
        <f t="shared" ref="F47" si="171">F9*100/$J$17</f>
        <v>0.38394032470381745</v>
      </c>
      <c r="G47" s="100">
        <f t="shared" ref="G47" si="172">G9*100/$K$17</f>
        <v>9.2064359580726462E-3</v>
      </c>
      <c r="H47" s="97">
        <f t="shared" ref="H47" si="173">H9*100/$L$17</f>
        <v>4.4265829487281007E-2</v>
      </c>
      <c r="I47" s="97">
        <f t="shared" ref="I47" si="174">I9*100/$M$17</f>
        <v>4.6296468839947279E-2</v>
      </c>
      <c r="J47" s="99">
        <f t="shared" ref="J47" si="175">J9*100/$J$17</f>
        <v>5.4409828872312413</v>
      </c>
      <c r="K47" s="100">
        <f t="shared" ref="K47" si="176">K9*100/$K$17</f>
        <v>0.12852374329285798</v>
      </c>
      <c r="L47" s="97">
        <f t="shared" ref="L47" si="177">L9*100/$L$17</f>
        <v>0.57954612401797723</v>
      </c>
      <c r="M47" s="98">
        <f t="shared" si="135"/>
        <v>0.70143800161314496</v>
      </c>
      <c r="O47" s="74" t="s">
        <v>35</v>
      </c>
      <c r="P47" s="99">
        <f t="shared" si="136"/>
        <v>5.5118110236220472</v>
      </c>
      <c r="Q47" s="100">
        <f t="shared" si="137"/>
        <v>0.17139241424513588</v>
      </c>
      <c r="R47" s="97">
        <f t="shared" si="138"/>
        <v>0.80273654499353719</v>
      </c>
      <c r="S47" s="97">
        <f t="shared" si="164"/>
        <v>0.83584848828877611</v>
      </c>
      <c r="T47" s="99">
        <f t="shared" si="139"/>
        <v>0.15935508061492312</v>
      </c>
      <c r="U47" s="100">
        <f t="shared" si="140"/>
        <v>4.6767709337707424E-3</v>
      </c>
      <c r="V47" s="97">
        <f t="shared" si="141"/>
        <v>1.9976924999965659E-2</v>
      </c>
      <c r="W47" s="97">
        <f t="shared" si="165"/>
        <v>3.4791626943310526E-2</v>
      </c>
      <c r="X47" s="99">
        <f t="shared" si="142"/>
        <v>5.6711661042369705</v>
      </c>
      <c r="Y47" s="100">
        <f t="shared" si="143"/>
        <v>0.17606918517890663</v>
      </c>
      <c r="Z47" s="97">
        <f t="shared" si="144"/>
        <v>0.82271346999350292</v>
      </c>
      <c r="AA47" s="98">
        <f t="shared" si="166"/>
        <v>0.87064011523208662</v>
      </c>
      <c r="AC47" s="74" t="s">
        <v>35</v>
      </c>
      <c r="AD47" s="99">
        <f t="shared" si="167"/>
        <v>5.2514349353208258</v>
      </c>
      <c r="AE47" s="100">
        <f t="shared" si="168"/>
        <v>0.21249766886082339</v>
      </c>
      <c r="AF47" s="97">
        <f t="shared" si="169"/>
        <v>0.68010029908319569</v>
      </c>
      <c r="AG47" s="97">
        <f t="shared" si="170"/>
        <v>0.65428955400370525</v>
      </c>
      <c r="AH47" s="99">
        <f t="shared" si="145"/>
        <v>0.19703589479996572</v>
      </c>
      <c r="AI47" s="100">
        <f t="shared" si="146"/>
        <v>8.2522688023871256E-3</v>
      </c>
      <c r="AJ47" s="97">
        <f t="shared" si="147"/>
        <v>3.0456199285400387E-2</v>
      </c>
      <c r="AK47" s="97">
        <f t="shared" si="148"/>
        <v>3.5185800069112712E-2</v>
      </c>
      <c r="AL47" s="99">
        <f t="shared" si="149"/>
        <v>5.4484708301207911</v>
      </c>
      <c r="AM47" s="100">
        <f t="shared" si="150"/>
        <v>0.22074993766321055</v>
      </c>
      <c r="AN47" s="97">
        <f t="shared" si="151"/>
        <v>0.71055649836859636</v>
      </c>
      <c r="AO47" s="98">
        <f t="shared" si="152"/>
        <v>0.68947535407281801</v>
      </c>
    </row>
    <row r="48" spans="1:41">
      <c r="A48" s="74" t="s">
        <v>36</v>
      </c>
      <c r="B48" s="99">
        <f t="shared" si="153"/>
        <v>15.982887231241772</v>
      </c>
      <c r="C48" s="100">
        <f t="shared" si="154"/>
        <v>0.87482248228158543</v>
      </c>
      <c r="D48" s="97">
        <f t="shared" si="155"/>
        <v>2.9264079942461798</v>
      </c>
      <c r="E48" s="97">
        <f t="shared" si="156"/>
        <v>3.1608553814470786</v>
      </c>
      <c r="F48" s="99">
        <f t="shared" ref="F48" si="178">F10*100/$J$17</f>
        <v>1.1189118034225538</v>
      </c>
      <c r="G48" s="100">
        <f t="shared" ref="G48" si="179">G10*100/$K$17</f>
        <v>6.0469534681521657E-2</v>
      </c>
      <c r="H48" s="97">
        <f t="shared" ref="H48" si="180">H10*100/$L$17</f>
        <v>0.25748751580025447</v>
      </c>
      <c r="I48" s="97">
        <f t="shared" ref="I48" si="181">I10*100/$M$17</f>
        <v>0.29552501995432545</v>
      </c>
      <c r="J48" s="99">
        <f t="shared" ref="J48" si="182">J10*100/$J$17</f>
        <v>17.101799034664328</v>
      </c>
      <c r="K48" s="100">
        <f t="shared" ref="K48" si="183">K10*100/$K$17</f>
        <v>0.93529201696310715</v>
      </c>
      <c r="L48" s="97">
        <f t="shared" ref="L48" si="184">L10*100/$L$17</f>
        <v>3.1838955100464341</v>
      </c>
      <c r="M48" s="98">
        <f t="shared" si="135"/>
        <v>3.4563804014014039</v>
      </c>
      <c r="O48" s="74" t="s">
        <v>36</v>
      </c>
      <c r="P48" s="99">
        <f t="shared" si="136"/>
        <v>16.347956505436819</v>
      </c>
      <c r="Q48" s="100">
        <f t="shared" si="137"/>
        <v>1.1742480361415786</v>
      </c>
      <c r="R48" s="97">
        <f t="shared" si="138"/>
        <v>4.0321868965474241</v>
      </c>
      <c r="S48" s="97">
        <f t="shared" si="164"/>
        <v>4.0722818913414178</v>
      </c>
      <c r="T48" s="99">
        <f t="shared" si="139"/>
        <v>0.69366329208848898</v>
      </c>
      <c r="U48" s="100">
        <f t="shared" si="140"/>
        <v>5.0600908801183099E-2</v>
      </c>
      <c r="V48" s="97">
        <f t="shared" si="141"/>
        <v>0.22365617582129063</v>
      </c>
      <c r="W48" s="97">
        <f t="shared" si="165"/>
        <v>0.25095447448976005</v>
      </c>
      <c r="X48" s="99">
        <f t="shared" si="142"/>
        <v>17.041619797525311</v>
      </c>
      <c r="Y48" s="100">
        <f t="shared" si="143"/>
        <v>1.2248489449427611</v>
      </c>
      <c r="Z48" s="97">
        <f t="shared" si="144"/>
        <v>4.2558430723687142</v>
      </c>
      <c r="AA48" s="98">
        <f t="shared" si="166"/>
        <v>4.3232363658311774</v>
      </c>
      <c r="AC48" s="74" t="s">
        <v>36</v>
      </c>
      <c r="AD48" s="99">
        <f t="shared" si="167"/>
        <v>16.62811616551015</v>
      </c>
      <c r="AE48" s="100">
        <f t="shared" si="168"/>
        <v>1.5553805056195877</v>
      </c>
      <c r="AF48" s="97">
        <f t="shared" si="169"/>
        <v>3.8070992252683533</v>
      </c>
      <c r="AG48" s="97">
        <f t="shared" si="170"/>
        <v>3.7121544690496413</v>
      </c>
      <c r="AH48" s="99">
        <f t="shared" si="145"/>
        <v>0.43690567977383704</v>
      </c>
      <c r="AI48" s="100">
        <f t="shared" si="146"/>
        <v>4.1931940231421737E-2</v>
      </c>
      <c r="AJ48" s="97">
        <f t="shared" si="147"/>
        <v>0.14832325460260171</v>
      </c>
      <c r="AK48" s="97">
        <f t="shared" si="148"/>
        <v>0.22616883304933999</v>
      </c>
      <c r="AL48" s="99">
        <f t="shared" si="149"/>
        <v>17.06502184528399</v>
      </c>
      <c r="AM48" s="100">
        <f t="shared" si="150"/>
        <v>1.5973124458510102</v>
      </c>
      <c r="AN48" s="97">
        <f t="shared" si="151"/>
        <v>3.9554224798709532</v>
      </c>
      <c r="AO48" s="98">
        <f t="shared" si="152"/>
        <v>3.9383233020989814</v>
      </c>
    </row>
    <row r="49" spans="1:41">
      <c r="A49" s="74" t="s">
        <v>37</v>
      </c>
      <c r="B49" s="99">
        <f t="shared" si="153"/>
        <v>18.944712593242649</v>
      </c>
      <c r="C49" s="100">
        <f t="shared" si="154"/>
        <v>2.2282134736928092</v>
      </c>
      <c r="D49" s="97">
        <f t="shared" si="155"/>
        <v>5.884853757882432</v>
      </c>
      <c r="E49" s="97">
        <f t="shared" si="156"/>
        <v>6.2185226939297644</v>
      </c>
      <c r="F49" s="99">
        <f t="shared" ref="F49" si="185">F11*100/$J$17</f>
        <v>1.3163668275559457</v>
      </c>
      <c r="G49" s="100">
        <f t="shared" ref="G49" si="186">G11*100/$K$17</f>
        <v>0.15217877503311</v>
      </c>
      <c r="H49" s="97">
        <f t="shared" ref="H49" si="187">H11*100/$L$17</f>
        <v>0.52556687815085401</v>
      </c>
      <c r="I49" s="97">
        <f t="shared" ref="I49" si="188">I11*100/$M$17</f>
        <v>0.49427379259424359</v>
      </c>
      <c r="J49" s="99">
        <f t="shared" ref="J49" si="189">J11*100/$J$17</f>
        <v>20.261079420798595</v>
      </c>
      <c r="K49" s="100">
        <f t="shared" ref="K49" si="190">K11*100/$K$17</f>
        <v>2.380392248725919</v>
      </c>
      <c r="L49" s="97">
        <f t="shared" ref="L49" si="191">L11*100/$L$17</f>
        <v>6.4104206360332849</v>
      </c>
      <c r="M49" s="98">
        <f t="shared" si="135"/>
        <v>6.7127964865240077</v>
      </c>
      <c r="O49" s="74" t="s">
        <v>37</v>
      </c>
      <c r="P49" s="99">
        <f t="shared" si="136"/>
        <v>21.203599550056243</v>
      </c>
      <c r="Q49" s="100">
        <f t="shared" si="137"/>
        <v>3.2073847958120987</v>
      </c>
      <c r="R49" s="97">
        <f t="shared" si="138"/>
        <v>8.660981897492972</v>
      </c>
      <c r="S49" s="97">
        <f t="shared" si="164"/>
        <v>8.3258950018627456</v>
      </c>
      <c r="T49" s="99">
        <f t="shared" si="139"/>
        <v>0.94675665541807275</v>
      </c>
      <c r="U49" s="100">
        <f t="shared" si="140"/>
        <v>0.15371453438758426</v>
      </c>
      <c r="V49" s="97">
        <f t="shared" si="141"/>
        <v>0.43462423610170481</v>
      </c>
      <c r="W49" s="97">
        <f t="shared" si="165"/>
        <v>0.4528733228955405</v>
      </c>
      <c r="X49" s="99">
        <f t="shared" si="142"/>
        <v>22.150356205474317</v>
      </c>
      <c r="Y49" s="100">
        <f t="shared" si="143"/>
        <v>3.3610993301996834</v>
      </c>
      <c r="Z49" s="97">
        <f t="shared" si="144"/>
        <v>9.0956061335946838</v>
      </c>
      <c r="AA49" s="98">
        <f t="shared" si="166"/>
        <v>8.7787683247582837</v>
      </c>
      <c r="AC49" s="74" t="s">
        <v>37</v>
      </c>
      <c r="AD49" s="99">
        <f t="shared" si="167"/>
        <v>20.723036066135528</v>
      </c>
      <c r="AE49" s="100">
        <f t="shared" si="168"/>
        <v>4.14911370782219</v>
      </c>
      <c r="AF49" s="97">
        <f t="shared" si="169"/>
        <v>8.1000554400340921</v>
      </c>
      <c r="AG49" s="97">
        <f t="shared" si="170"/>
        <v>7.7211280381356486</v>
      </c>
      <c r="AH49" s="99">
        <f t="shared" si="145"/>
        <v>0.75387646706073841</v>
      </c>
      <c r="AI49" s="100">
        <f t="shared" si="146"/>
        <v>0.15404160832044914</v>
      </c>
      <c r="AJ49" s="97">
        <f t="shared" si="147"/>
        <v>0.35004682679379839</v>
      </c>
      <c r="AK49" s="97">
        <f t="shared" si="148"/>
        <v>0.4683777299154252</v>
      </c>
      <c r="AL49" s="99">
        <f t="shared" si="149"/>
        <v>21.476912533196266</v>
      </c>
      <c r="AM49" s="100">
        <f t="shared" si="150"/>
        <v>4.3031553161426412</v>
      </c>
      <c r="AN49" s="97">
        <f t="shared" si="151"/>
        <v>8.4501022668278907</v>
      </c>
      <c r="AO49" s="98">
        <f t="shared" si="152"/>
        <v>8.1895057680510739</v>
      </c>
    </row>
    <row r="50" spans="1:41">
      <c r="A50" s="74" t="s">
        <v>38</v>
      </c>
      <c r="B50" s="99">
        <f t="shared" si="153"/>
        <v>21.41290039491005</v>
      </c>
      <c r="C50" s="100">
        <f t="shared" si="154"/>
        <v>4.8966974186933223</v>
      </c>
      <c r="D50" s="97">
        <f t="shared" si="155"/>
        <v>9.2172139877345689</v>
      </c>
      <c r="E50" s="97">
        <f t="shared" si="156"/>
        <v>8.8188820730549331</v>
      </c>
      <c r="F50" s="99">
        <f t="shared" ref="F50" si="192">F12*100/$J$17</f>
        <v>1.4041246160596752</v>
      </c>
      <c r="G50" s="100">
        <f t="shared" ref="G50" si="193">G12*100/$K$17</f>
        <v>0.32071208481733909</v>
      </c>
      <c r="H50" s="97">
        <f t="shared" ref="H50" si="194">H12*100/$L$17</f>
        <v>0.70765130037192847</v>
      </c>
      <c r="I50" s="97">
        <f t="shared" ref="I50" si="195">I12*100/$M$17</f>
        <v>0.76710934215283644</v>
      </c>
      <c r="J50" s="99">
        <f t="shared" ref="J50" si="196">J12*100/$J$17</f>
        <v>22.817025010969722</v>
      </c>
      <c r="K50" s="100">
        <f t="shared" ref="K50" si="197">K12*100/$K$17</f>
        <v>5.2174095035106616</v>
      </c>
      <c r="L50" s="97">
        <f t="shared" ref="L50" si="198">L12*100/$L$17</f>
        <v>9.9248652881064974</v>
      </c>
      <c r="M50" s="98">
        <f t="shared" si="135"/>
        <v>9.5859914152077703</v>
      </c>
      <c r="O50" s="74" t="s">
        <v>38</v>
      </c>
      <c r="P50" s="99">
        <f t="shared" si="136"/>
        <v>21.962879640044996</v>
      </c>
      <c r="Q50" s="100">
        <f t="shared" si="137"/>
        <v>6.5181553907940861</v>
      </c>
      <c r="R50" s="97">
        <f t="shared" si="138"/>
        <v>13.171439396271682</v>
      </c>
      <c r="S50" s="97">
        <f t="shared" si="164"/>
        <v>12.332856108645856</v>
      </c>
      <c r="T50" s="99">
        <f t="shared" si="139"/>
        <v>1.0967379077615298</v>
      </c>
      <c r="U50" s="100">
        <f t="shared" si="140"/>
        <v>0.32262435450531013</v>
      </c>
      <c r="V50" s="97">
        <f t="shared" si="141"/>
        <v>0.64450759897346799</v>
      </c>
      <c r="W50" s="97">
        <f t="shared" si="165"/>
        <v>0.70739495923110585</v>
      </c>
      <c r="X50" s="99">
        <f t="shared" si="142"/>
        <v>23.059617547806525</v>
      </c>
      <c r="Y50" s="100">
        <f t="shared" si="143"/>
        <v>6.840779745299395</v>
      </c>
      <c r="Z50" s="97">
        <f t="shared" si="144"/>
        <v>13.815946995245151</v>
      </c>
      <c r="AA50" s="98">
        <f t="shared" si="166"/>
        <v>13.040251067876964</v>
      </c>
      <c r="AC50" s="74" t="s">
        <v>38</v>
      </c>
      <c r="AD50" s="99">
        <f t="shared" si="167"/>
        <v>22.916131243039494</v>
      </c>
      <c r="AE50" s="100">
        <f t="shared" si="168"/>
        <v>8.9748309521068261</v>
      </c>
      <c r="AF50" s="97">
        <f t="shared" si="169"/>
        <v>12.892197283090551</v>
      </c>
      <c r="AG50" s="97">
        <f t="shared" si="170"/>
        <v>12.359953376228068</v>
      </c>
      <c r="AH50" s="99">
        <f t="shared" si="145"/>
        <v>0.98517947399982864</v>
      </c>
      <c r="AI50" s="100">
        <f t="shared" si="146"/>
        <v>0.39489421199936686</v>
      </c>
      <c r="AJ50" s="97">
        <f t="shared" si="147"/>
        <v>0.69957323629245627</v>
      </c>
      <c r="AK50" s="97">
        <f t="shared" si="148"/>
        <v>0.71808172400063075</v>
      </c>
      <c r="AL50" s="99">
        <f t="shared" si="149"/>
        <v>23.901310717039323</v>
      </c>
      <c r="AM50" s="100">
        <f t="shared" si="150"/>
        <v>9.3697251641062032</v>
      </c>
      <c r="AN50" s="97">
        <f t="shared" si="151"/>
        <v>13.591770519383013</v>
      </c>
      <c r="AO50" s="98">
        <f t="shared" si="152"/>
        <v>13.0780351002287</v>
      </c>
    </row>
    <row r="51" spans="1:41">
      <c r="A51" s="74" t="s">
        <v>39</v>
      </c>
      <c r="B51" s="99">
        <f t="shared" si="153"/>
        <v>18.023255813953487</v>
      </c>
      <c r="C51" s="100">
        <f t="shared" si="154"/>
        <v>8.7763383886951907</v>
      </c>
      <c r="D51" s="97">
        <f t="shared" si="155"/>
        <v>10.989143079259174</v>
      </c>
      <c r="E51" s="97">
        <f t="shared" si="156"/>
        <v>10.171191599349909</v>
      </c>
      <c r="F51" s="99">
        <f t="shared" ref="F51" si="199">F13*100/$J$17</f>
        <v>2.1829749890302765</v>
      </c>
      <c r="G51" s="100">
        <f t="shared" ref="G51" si="200">G13*100/$K$17</f>
        <v>1.130900476066947</v>
      </c>
      <c r="H51" s="97">
        <f t="shared" ref="H51" si="201">H13*100/$L$17</f>
        <v>1.5358405866356921</v>
      </c>
      <c r="I51" s="97">
        <f t="shared" ref="I51" si="202">I13*100/$M$17</f>
        <v>1.6109144207411052</v>
      </c>
      <c r="J51" s="99">
        <f t="shared" ref="J51" si="203">J13*100/$J$17</f>
        <v>20.206230802983765</v>
      </c>
      <c r="K51" s="100">
        <f t="shared" ref="K51" si="204">K13*100/$K$17</f>
        <v>9.9072388647621388</v>
      </c>
      <c r="L51" s="97">
        <f t="shared" ref="L51" si="205">L13*100/$L$17</f>
        <v>12.524983665894865</v>
      </c>
      <c r="M51" s="98">
        <f t="shared" si="135"/>
        <v>11.782106020091014</v>
      </c>
      <c r="O51" s="74" t="s">
        <v>39</v>
      </c>
      <c r="P51" s="99">
        <f t="shared" si="136"/>
        <v>17.997750281214849</v>
      </c>
      <c r="Q51" s="100">
        <f t="shared" si="137"/>
        <v>11.381001630647752</v>
      </c>
      <c r="R51" s="97">
        <f t="shared" si="138"/>
        <v>14.604442301892286</v>
      </c>
      <c r="S51" s="97">
        <f t="shared" si="164"/>
        <v>12.804651988207334</v>
      </c>
      <c r="T51" s="99">
        <f t="shared" si="139"/>
        <v>1.5841769778777652</v>
      </c>
      <c r="U51" s="100">
        <f t="shared" si="140"/>
        <v>1.0636231805561254</v>
      </c>
      <c r="V51" s="97">
        <f t="shared" si="141"/>
        <v>1.8424852123755517</v>
      </c>
      <c r="W51" s="97">
        <f t="shared" si="165"/>
        <v>1.835460492279235</v>
      </c>
      <c r="X51" s="99">
        <f t="shared" si="142"/>
        <v>19.581927259092613</v>
      </c>
      <c r="Y51" s="100">
        <f t="shared" si="143"/>
        <v>12.444624811203877</v>
      </c>
      <c r="Z51" s="97">
        <f t="shared" si="144"/>
        <v>16.446927514267848</v>
      </c>
      <c r="AA51" s="98">
        <f t="shared" si="166"/>
        <v>14.640112480486575</v>
      </c>
      <c r="AC51" s="74" t="s">
        <v>39</v>
      </c>
      <c r="AD51" s="99">
        <f t="shared" si="167"/>
        <v>19.069647905422769</v>
      </c>
      <c r="AE51" s="100">
        <f t="shared" si="168"/>
        <v>15.971659859856269</v>
      </c>
      <c r="AF51" s="97">
        <f t="shared" si="169"/>
        <v>15.717767522588112</v>
      </c>
      <c r="AG51" s="97">
        <f t="shared" si="170"/>
        <v>14.991491617922987</v>
      </c>
      <c r="AH51" s="99">
        <f t="shared" si="145"/>
        <v>1.1907821468345756</v>
      </c>
      <c r="AI51" s="100">
        <f t="shared" si="146"/>
        <v>1.0751743249511669</v>
      </c>
      <c r="AJ51" s="97">
        <f t="shared" si="147"/>
        <v>1.5048403377951969</v>
      </c>
      <c r="AK51" s="97">
        <f t="shared" si="148"/>
        <v>1.8272112433659315</v>
      </c>
      <c r="AL51" s="99">
        <f t="shared" si="149"/>
        <v>20.260430052257345</v>
      </c>
      <c r="AM51" s="100">
        <f t="shared" si="150"/>
        <v>17.046834184807441</v>
      </c>
      <c r="AN51" s="97">
        <f t="shared" si="151"/>
        <v>17.222607860383309</v>
      </c>
      <c r="AO51" s="98">
        <f t="shared" si="152"/>
        <v>16.818702861288916</v>
      </c>
    </row>
    <row r="52" spans="1:41">
      <c r="A52" s="74" t="s">
        <v>40</v>
      </c>
      <c r="B52" s="99">
        <f t="shared" si="153"/>
        <v>4.0917068889863977</v>
      </c>
      <c r="C52" s="100">
        <f t="shared" si="154"/>
        <v>4.2982429565769067</v>
      </c>
      <c r="D52" s="97">
        <f t="shared" si="155"/>
        <v>3.7326626090594117</v>
      </c>
      <c r="E52" s="97">
        <f t="shared" si="156"/>
        <v>3.1592941041849056</v>
      </c>
      <c r="F52" s="99">
        <f t="shared" ref="F52" si="206">F14*100/$J$17</f>
        <v>1.3163668275559457</v>
      </c>
      <c r="G52" s="100">
        <f t="shared" ref="G52" si="207">G14*100/$K$17</f>
        <v>1.4844669319512667</v>
      </c>
      <c r="H52" s="97">
        <f t="shared" ref="H52" si="208">H14*100/$L$17</f>
        <v>1.612267173897489</v>
      </c>
      <c r="I52" s="97">
        <f t="shared" ref="I52" si="209">I14*100/$M$17</f>
        <v>1.5195758231294505</v>
      </c>
      <c r="J52" s="99">
        <f t="shared" ref="J52" si="210">J14*100/$J$17</f>
        <v>5.4080737165423427</v>
      </c>
      <c r="K52" s="100">
        <f t="shared" ref="K52" si="211">K14*100/$K$17</f>
        <v>5.7827098885281734</v>
      </c>
      <c r="L52" s="97">
        <f t="shared" ref="L52" si="212">L14*100/$L$17</f>
        <v>5.3449297829569007</v>
      </c>
      <c r="M52" s="98">
        <f t="shared" si="135"/>
        <v>4.6788699273143557</v>
      </c>
      <c r="O52" s="74" t="s">
        <v>40</v>
      </c>
      <c r="P52" s="99">
        <f t="shared" si="136"/>
        <v>3.787026621672291</v>
      </c>
      <c r="Q52" s="100">
        <f t="shared" si="137"/>
        <v>5.2563354474826882</v>
      </c>
      <c r="R52" s="97">
        <f t="shared" si="138"/>
        <v>4.5996657402884473</v>
      </c>
      <c r="S52" s="97">
        <f t="shared" si="164"/>
        <v>3.7756807144769176</v>
      </c>
      <c r="T52" s="99">
        <f t="shared" si="139"/>
        <v>0.89051368578927637</v>
      </c>
      <c r="U52" s="100">
        <f t="shared" si="140"/>
        <v>1.328170828572895</v>
      </c>
      <c r="V52" s="97">
        <f t="shared" si="141"/>
        <v>1.6124005161839661</v>
      </c>
      <c r="W52" s="97">
        <f t="shared" si="165"/>
        <v>1.6449132775510054</v>
      </c>
      <c r="X52" s="99">
        <f t="shared" si="142"/>
        <v>4.6775403074615669</v>
      </c>
      <c r="Y52" s="100">
        <f t="shared" si="143"/>
        <v>6.584506276055583</v>
      </c>
      <c r="Z52" s="97">
        <f t="shared" si="144"/>
        <v>6.2120662564724078</v>
      </c>
      <c r="AA52" s="98">
        <f t="shared" si="166"/>
        <v>5.4205939920279231</v>
      </c>
      <c r="AC52" s="74" t="s">
        <v>40</v>
      </c>
      <c r="AD52" s="99">
        <f t="shared" si="167"/>
        <v>4.1377537907992803</v>
      </c>
      <c r="AE52" s="100">
        <f t="shared" si="168"/>
        <v>7.5480355478266974</v>
      </c>
      <c r="AF52" s="97">
        <f t="shared" si="169"/>
        <v>6.1928578108643029</v>
      </c>
      <c r="AG52" s="97">
        <f t="shared" si="170"/>
        <v>5.3284892866971028</v>
      </c>
      <c r="AH52" s="99">
        <f t="shared" si="145"/>
        <v>0.89094491561723632</v>
      </c>
      <c r="AI52" s="100">
        <f t="shared" si="146"/>
        <v>1.7407375549400863</v>
      </c>
      <c r="AJ52" s="97">
        <f t="shared" si="147"/>
        <v>1.8315697635061754</v>
      </c>
      <c r="AK52" s="97">
        <f t="shared" si="148"/>
        <v>2.1910976289077775</v>
      </c>
      <c r="AL52" s="99">
        <f t="shared" si="149"/>
        <v>5.0286987064165167</v>
      </c>
      <c r="AM52" s="100">
        <f t="shared" si="150"/>
        <v>9.2887731027667808</v>
      </c>
      <c r="AN52" s="97">
        <f t="shared" si="151"/>
        <v>8.0244275743704776</v>
      </c>
      <c r="AO52" s="98">
        <f t="shared" si="152"/>
        <v>7.519586915604882</v>
      </c>
    </row>
    <row r="53" spans="1:41">
      <c r="A53" s="74" t="s">
        <v>41</v>
      </c>
      <c r="B53" s="99">
        <f t="shared" si="153"/>
        <v>1.4589732338745063</v>
      </c>
      <c r="C53" s="100">
        <f t="shared" si="154"/>
        <v>3.8521526143237006</v>
      </c>
      <c r="D53" s="97">
        <f t="shared" si="155"/>
        <v>2.3382214173525964</v>
      </c>
      <c r="E53" s="97">
        <f t="shared" si="156"/>
        <v>2.2009222212314343</v>
      </c>
      <c r="F53" s="99">
        <f t="shared" ref="F53" si="213">F15*100/$J$17</f>
        <v>1.8538832821412901</v>
      </c>
      <c r="G53" s="100">
        <f t="shared" ref="G53" si="214">G15*100/$K$17</f>
        <v>6.6653189157100012</v>
      </c>
      <c r="H53" s="97">
        <f t="shared" ref="H53" si="215">H15*100/$L$17</f>
        <v>5.8399029759641481</v>
      </c>
      <c r="I53" s="97">
        <f t="shared" ref="I53" si="216">I15*100/$M$17</f>
        <v>5.5494677046909109</v>
      </c>
      <c r="J53" s="99">
        <f t="shared" ref="J53" si="217">J15*100/$J$17</f>
        <v>3.3128565160157963</v>
      </c>
      <c r="K53" s="100">
        <f t="shared" ref="K53" si="218">K15*100/$K$17</f>
        <v>10.517471530033703</v>
      </c>
      <c r="L53" s="97">
        <f t="shared" ref="L53" si="219">L15*100/$L$17</f>
        <v>8.1781243933167431</v>
      </c>
      <c r="M53" s="98">
        <f t="shared" si="135"/>
        <v>7.7503899259223452</v>
      </c>
      <c r="O53" s="74" t="s">
        <v>41</v>
      </c>
      <c r="P53" s="99">
        <f t="shared" si="136"/>
        <v>1.4623172103487063</v>
      </c>
      <c r="Q53" s="100">
        <f t="shared" si="137"/>
        <v>5.2510862741456217</v>
      </c>
      <c r="R53" s="97">
        <f t="shared" si="138"/>
        <v>2.9250876165081294</v>
      </c>
      <c r="S53" s="97">
        <f t="shared" si="164"/>
        <v>2.5218581746132767</v>
      </c>
      <c r="T53" s="99">
        <f t="shared" si="139"/>
        <v>1.4529433820772404</v>
      </c>
      <c r="U53" s="100">
        <f t="shared" si="140"/>
        <v>6.6967104932294612</v>
      </c>
      <c r="V53" s="97">
        <f t="shared" si="141"/>
        <v>6.4311212219046476</v>
      </c>
      <c r="W53" s="97">
        <f t="shared" si="165"/>
        <v>6.2219948852470184</v>
      </c>
      <c r="X53" s="99">
        <f t="shared" si="142"/>
        <v>2.9152605924259469</v>
      </c>
      <c r="Y53" s="100">
        <f t="shared" si="143"/>
        <v>11.947796767375074</v>
      </c>
      <c r="Z53" s="97">
        <f t="shared" si="144"/>
        <v>9.3562088384127762</v>
      </c>
      <c r="AA53" s="98">
        <f t="shared" si="166"/>
        <v>8.7438530598602995</v>
      </c>
      <c r="AC53" s="74" t="s">
        <v>41</v>
      </c>
      <c r="AD53" s="99">
        <f t="shared" si="167"/>
        <v>1.4220851537736656</v>
      </c>
      <c r="AE53" s="100">
        <f t="shared" si="168"/>
        <v>6.9639040264416954</v>
      </c>
      <c r="AF53" s="97">
        <f t="shared" si="169"/>
        <v>4.892267786725526</v>
      </c>
      <c r="AG53" s="97">
        <f t="shared" si="170"/>
        <v>4.2340839364210092</v>
      </c>
      <c r="AH53" s="99">
        <f t="shared" si="145"/>
        <v>1.1051143664867644</v>
      </c>
      <c r="AI53" s="100">
        <f t="shared" si="146"/>
        <v>7.0300068163570586</v>
      </c>
      <c r="AJ53" s="97">
        <f t="shared" si="147"/>
        <v>7.6194494904851524</v>
      </c>
      <c r="AK53" s="97">
        <f t="shared" si="148"/>
        <v>8.1193659906033826</v>
      </c>
      <c r="AL53" s="99">
        <f t="shared" si="149"/>
        <v>2.5271995202604303</v>
      </c>
      <c r="AM53" s="100">
        <f t="shared" si="150"/>
        <v>13.993910842798741</v>
      </c>
      <c r="AN53" s="97">
        <f t="shared" si="151"/>
        <v>12.511717277210678</v>
      </c>
      <c r="AO53" s="98">
        <f t="shared" si="152"/>
        <v>12.353449927024393</v>
      </c>
    </row>
    <row r="54" spans="1:41" ht="15.75" thickBot="1">
      <c r="A54" s="74" t="s">
        <v>42</v>
      </c>
      <c r="B54" s="99">
        <f t="shared" si="153"/>
        <v>8.77577885037297E-2</v>
      </c>
      <c r="C54" s="100">
        <f t="shared" si="154"/>
        <v>0.98448209640974027</v>
      </c>
      <c r="D54" s="97">
        <f t="shared" si="155"/>
        <v>0.53119613595118376</v>
      </c>
      <c r="E54" s="97">
        <f t="shared" si="156"/>
        <v>0.60343932526917943</v>
      </c>
      <c r="F54" s="99">
        <f t="shared" ref="F54" si="220">F16*100/$J$17</f>
        <v>1.1518209741114525</v>
      </c>
      <c r="G54" s="100">
        <f t="shared" ref="G54" si="221">G16*100/$K$17</f>
        <v>64.110034033788111</v>
      </c>
      <c r="H54" s="97">
        <f t="shared" ref="H54" si="222">H16*100/$L$17</f>
        <v>53.104008507711157</v>
      </c>
      <c r="I54" s="97">
        <f t="shared" ref="I54" si="223">I16*100/$M$17</f>
        <v>54.49838157493781</v>
      </c>
      <c r="J54" s="99">
        <f t="shared" ref="J54" si="224">J16*100/$J$17</f>
        <v>1.2395787626151822</v>
      </c>
      <c r="K54" s="100">
        <f t="shared" ref="K54" si="225">K16*100/$K$17</f>
        <v>65.09451613019786</v>
      </c>
      <c r="L54" s="97">
        <f t="shared" ref="L54" si="226">L16*100/$L$17</f>
        <v>53.635204643662327</v>
      </c>
      <c r="M54" s="98">
        <f t="shared" si="135"/>
        <v>55.101820900206988</v>
      </c>
      <c r="O54" s="74" t="s">
        <v>42</v>
      </c>
      <c r="P54" s="99">
        <f t="shared" si="136"/>
        <v>0.1124859392575928</v>
      </c>
      <c r="Q54" s="100">
        <f t="shared" si="137"/>
        <v>1.8748437040926709</v>
      </c>
      <c r="R54" s="97">
        <f t="shared" si="138"/>
        <v>0.71619702918157024</v>
      </c>
      <c r="S54" s="97">
        <f t="shared" si="164"/>
        <v>0.79538248240636522</v>
      </c>
      <c r="T54" s="99">
        <f t="shared" si="139"/>
        <v>0.85301837270341208</v>
      </c>
      <c r="U54" s="100">
        <f t="shared" si="140"/>
        <v>55.501081148257335</v>
      </c>
      <c r="V54" s="97">
        <f t="shared" si="141"/>
        <v>38.967383741105877</v>
      </c>
      <c r="W54" s="97">
        <f t="shared" si="165"/>
        <v>43.094587575314996</v>
      </c>
      <c r="X54" s="99">
        <f t="shared" si="142"/>
        <v>0.96550431196100484</v>
      </c>
      <c r="Y54" s="100">
        <f t="shared" si="143"/>
        <v>57.37592485235001</v>
      </c>
      <c r="Z54" s="97">
        <f t="shared" si="144"/>
        <v>39.683580770287435</v>
      </c>
      <c r="AA54" s="98">
        <f t="shared" si="166"/>
        <v>43.889970057721364</v>
      </c>
      <c r="AC54" s="74" t="s">
        <v>42</v>
      </c>
      <c r="AD54" s="99">
        <f t="shared" si="167"/>
        <v>7.7101002313030076E-2</v>
      </c>
      <c r="AE54" s="100">
        <f t="shared" si="168"/>
        <v>1.4335403208122934</v>
      </c>
      <c r="AF54" s="97">
        <f t="shared" si="169"/>
        <v>0.74858517693586091</v>
      </c>
      <c r="AG54" s="97">
        <f t="shared" si="170"/>
        <v>0.62427463624582902</v>
      </c>
      <c r="AH54" s="99">
        <f t="shared" si="145"/>
        <v>0.55684057226077277</v>
      </c>
      <c r="AI54" s="100">
        <f t="shared" si="146"/>
        <v>42.688491201320765</v>
      </c>
      <c r="AJ54" s="97">
        <f t="shared" si="147"/>
        <v>34.538439579104129</v>
      </c>
      <c r="AK54" s="97">
        <f t="shared" si="148"/>
        <v>36.56082280418817</v>
      </c>
      <c r="AL54" s="99">
        <f t="shared" si="149"/>
        <v>0.63394157457380285</v>
      </c>
      <c r="AM54" s="100">
        <f t="shared" si="150"/>
        <v>44.122031522133057</v>
      </c>
      <c r="AN54" s="97">
        <f t="shared" si="151"/>
        <v>35.28702475603999</v>
      </c>
      <c r="AO54" s="98">
        <f t="shared" si="152"/>
        <v>37.185097440433999</v>
      </c>
    </row>
    <row r="55" spans="1:41" ht="15.75" thickBot="1">
      <c r="A55" s="81" t="s">
        <v>3</v>
      </c>
      <c r="B55" s="101">
        <f t="shared" si="153"/>
        <v>88.547608600263274</v>
      </c>
      <c r="C55" s="102">
        <f t="shared" si="154"/>
        <v>26.062582810704175</v>
      </c>
      <c r="D55" s="103">
        <f t="shared" si="155"/>
        <v>36.329843477226206</v>
      </c>
      <c r="E55" s="103">
        <f t="shared" si="156"/>
        <v>35.190111836526661</v>
      </c>
      <c r="F55" s="101">
        <f t="shared" ref="F55" si="227">F17*100/$J$17</f>
        <v>11.452391399736726</v>
      </c>
      <c r="G55" s="102">
        <f t="shared" ref="G55" si="228">G17*100/$K$17</f>
        <v>73.9374171892958</v>
      </c>
      <c r="H55" s="103">
        <f t="shared" ref="H55" si="229">H17*100/$L$17</f>
        <v>63.670156522773794</v>
      </c>
      <c r="I55" s="103">
        <f t="shared" ref="I55" si="230">I17*100/$M$17</f>
        <v>64.809888163473332</v>
      </c>
      <c r="J55" s="101">
        <f t="shared" ref="J55" si="231">J17*100/$J$17</f>
        <v>100</v>
      </c>
      <c r="K55" s="102">
        <f t="shared" ref="K55" si="232">K17*100/$K$17</f>
        <v>100</v>
      </c>
      <c r="L55" s="103">
        <f t="shared" ref="L55" si="233">L17*100/$L$17</f>
        <v>99.999999999999986</v>
      </c>
      <c r="M55" s="104">
        <f t="shared" si="135"/>
        <v>100</v>
      </c>
      <c r="O55" s="81" t="s">
        <v>3</v>
      </c>
      <c r="P55" s="101">
        <f t="shared" si="136"/>
        <v>92.135358080239968</v>
      </c>
      <c r="Q55" s="102">
        <f t="shared" si="137"/>
        <v>34.877061947395966</v>
      </c>
      <c r="R55" s="103">
        <f t="shared" si="138"/>
        <v>49.81486239155965</v>
      </c>
      <c r="S55" s="103">
        <f t="shared" si="164"/>
        <v>45.746308798677248</v>
      </c>
      <c r="T55" s="101">
        <f t="shared" si="139"/>
        <v>7.8646419197600297</v>
      </c>
      <c r="U55" s="102">
        <f t="shared" si="140"/>
        <v>65.122938052604056</v>
      </c>
      <c r="V55" s="103">
        <f t="shared" si="141"/>
        <v>50.185137608440236</v>
      </c>
      <c r="W55" s="103">
        <f t="shared" si="165"/>
        <v>54.253691201322766</v>
      </c>
      <c r="X55" s="101">
        <f t="shared" si="142"/>
        <v>100</v>
      </c>
      <c r="Y55" s="102">
        <f t="shared" si="143"/>
        <v>100</v>
      </c>
      <c r="Z55" s="103">
        <f t="shared" si="144"/>
        <v>100</v>
      </c>
      <c r="AA55" s="104">
        <f t="shared" si="166"/>
        <v>100</v>
      </c>
      <c r="AC55" s="81" t="s">
        <v>3</v>
      </c>
      <c r="AD55" s="101">
        <f t="shared" si="167"/>
        <v>93.746252034609782</v>
      </c>
      <c r="AE55" s="102">
        <f t="shared" si="168"/>
        <v>46.864342945809</v>
      </c>
      <c r="AF55" s="103">
        <f t="shared" si="169"/>
        <v>53.264064414440874</v>
      </c>
      <c r="AG55" s="103">
        <f t="shared" si="170"/>
        <v>49.841285976261297</v>
      </c>
      <c r="AH55" s="101">
        <f t="shared" si="145"/>
        <v>6.2537479653902164</v>
      </c>
      <c r="AI55" s="102">
        <f t="shared" si="146"/>
        <v>53.135657054190901</v>
      </c>
      <c r="AJ55" s="103">
        <f t="shared" si="147"/>
        <v>46.73593558555897</v>
      </c>
      <c r="AK55" s="103">
        <f t="shared" si="148"/>
        <v>50.158714023738739</v>
      </c>
      <c r="AL55" s="101">
        <f t="shared" si="149"/>
        <v>100</v>
      </c>
      <c r="AM55" s="102">
        <f t="shared" si="150"/>
        <v>100</v>
      </c>
      <c r="AN55" s="103">
        <f t="shared" si="151"/>
        <v>100</v>
      </c>
      <c r="AO55" s="104">
        <f t="shared" si="152"/>
        <v>100</v>
      </c>
    </row>
    <row r="56" spans="1:41">
      <c r="A56" s="93"/>
      <c r="O56" s="93"/>
      <c r="AC56" s="93"/>
    </row>
    <row r="58" spans="1:41" ht="15" customHeight="1" thickBot="1">
      <c r="A58" s="105" t="s">
        <v>184</v>
      </c>
      <c r="O58" s="105" t="s">
        <v>127</v>
      </c>
    </row>
    <row r="59" spans="1:41" ht="15" customHeight="1">
      <c r="A59" s="304" t="s">
        <v>29</v>
      </c>
      <c r="B59" s="307" t="s">
        <v>1</v>
      </c>
      <c r="C59" s="307"/>
      <c r="D59" s="307"/>
      <c r="E59" s="307"/>
      <c r="F59" s="307" t="s">
        <v>2</v>
      </c>
      <c r="G59" s="307"/>
      <c r="H59" s="307"/>
      <c r="I59" s="307"/>
      <c r="J59" s="307" t="s">
        <v>3</v>
      </c>
      <c r="K59" s="307"/>
      <c r="L59" s="307"/>
      <c r="M59" s="308"/>
      <c r="O59" s="304" t="s">
        <v>29</v>
      </c>
      <c r="P59" s="307" t="s">
        <v>1</v>
      </c>
      <c r="Q59" s="307"/>
      <c r="R59" s="307"/>
      <c r="S59" s="307"/>
      <c r="T59" s="307" t="s">
        <v>2</v>
      </c>
      <c r="U59" s="307"/>
      <c r="V59" s="307"/>
      <c r="W59" s="307"/>
      <c r="X59" s="307" t="s">
        <v>3</v>
      </c>
      <c r="Y59" s="307"/>
      <c r="Z59" s="307"/>
      <c r="AA59" s="308"/>
    </row>
    <row r="60" spans="1:41" ht="15" customHeight="1">
      <c r="A60" s="305"/>
      <c r="B60" s="309" t="s">
        <v>53</v>
      </c>
      <c r="C60" s="310"/>
      <c r="D60" s="309" t="s">
        <v>111</v>
      </c>
      <c r="E60" s="310"/>
      <c r="F60" s="309" t="s">
        <v>53</v>
      </c>
      <c r="G60" s="310"/>
      <c r="H60" s="309" t="s">
        <v>111</v>
      </c>
      <c r="I60" s="310"/>
      <c r="J60" s="309" t="s">
        <v>53</v>
      </c>
      <c r="K60" s="310"/>
      <c r="L60" s="309" t="s">
        <v>111</v>
      </c>
      <c r="M60" s="310"/>
      <c r="O60" s="305"/>
      <c r="P60" s="309" t="s">
        <v>53</v>
      </c>
      <c r="Q60" s="310"/>
      <c r="R60" s="309" t="s">
        <v>111</v>
      </c>
      <c r="S60" s="310"/>
      <c r="T60" s="309" t="s">
        <v>53</v>
      </c>
      <c r="U60" s="310"/>
      <c r="V60" s="309" t="s">
        <v>111</v>
      </c>
      <c r="W60" s="310"/>
      <c r="X60" s="309" t="s">
        <v>53</v>
      </c>
      <c r="Y60" s="310"/>
      <c r="Z60" s="309" t="s">
        <v>111</v>
      </c>
      <c r="AA60" s="310"/>
    </row>
    <row r="61" spans="1:41" ht="45.75" thickBot="1">
      <c r="A61" s="306"/>
      <c r="B61" s="69" t="s">
        <v>31</v>
      </c>
      <c r="C61" s="69" t="s">
        <v>32</v>
      </c>
      <c r="D61" s="70" t="s">
        <v>8</v>
      </c>
      <c r="E61" s="71" t="s">
        <v>9</v>
      </c>
      <c r="F61" s="69" t="s">
        <v>31</v>
      </c>
      <c r="G61" s="69" t="s">
        <v>32</v>
      </c>
      <c r="H61" s="70" t="s">
        <v>8</v>
      </c>
      <c r="I61" s="71" t="s">
        <v>9</v>
      </c>
      <c r="J61" s="69" t="s">
        <v>31</v>
      </c>
      <c r="K61" s="69" t="s">
        <v>32</v>
      </c>
      <c r="L61" s="70" t="s">
        <v>8</v>
      </c>
      <c r="M61" s="71" t="s">
        <v>9</v>
      </c>
      <c r="O61" s="306"/>
      <c r="P61" s="69" t="s">
        <v>31</v>
      </c>
      <c r="Q61" s="69" t="s">
        <v>32</v>
      </c>
      <c r="R61" s="70" t="s">
        <v>8</v>
      </c>
      <c r="S61" s="71" t="s">
        <v>9</v>
      </c>
      <c r="T61" s="69" t="s">
        <v>31</v>
      </c>
      <c r="U61" s="69" t="s">
        <v>32</v>
      </c>
      <c r="V61" s="70" t="s">
        <v>8</v>
      </c>
      <c r="W61" s="71" t="s">
        <v>9</v>
      </c>
      <c r="X61" s="69" t="s">
        <v>31</v>
      </c>
      <c r="Y61" s="69" t="s">
        <v>32</v>
      </c>
      <c r="Z61" s="70" t="s">
        <v>8</v>
      </c>
      <c r="AA61" s="71" t="s">
        <v>9</v>
      </c>
    </row>
    <row r="62" spans="1:41">
      <c r="A62" s="74" t="s">
        <v>33</v>
      </c>
      <c r="B62" s="75">
        <f>B7-P7</f>
        <v>-49</v>
      </c>
      <c r="C62" s="76">
        <f t="shared" ref="C62:M62" si="234">C7-Q7</f>
        <v>-12.162511346578491</v>
      </c>
      <c r="D62" s="77">
        <f t="shared" si="234"/>
        <v>-48.639555625473143</v>
      </c>
      <c r="E62" s="77">
        <f t="shared" si="234"/>
        <v>-1013.1778551517018</v>
      </c>
      <c r="F62" s="75">
        <f t="shared" si="234"/>
        <v>37</v>
      </c>
      <c r="G62" s="76">
        <f t="shared" si="234"/>
        <v>6.4917507281166298</v>
      </c>
      <c r="H62" s="77">
        <f t="shared" si="234"/>
        <v>23.9501072602812</v>
      </c>
      <c r="I62" s="77">
        <f t="shared" si="234"/>
        <v>1216.805057424297</v>
      </c>
      <c r="J62" s="75">
        <f t="shared" si="234"/>
        <v>-12</v>
      </c>
      <c r="K62" s="76">
        <f t="shared" si="234"/>
        <v>-5.6707606184618484</v>
      </c>
      <c r="L62" s="77">
        <f t="shared" si="234"/>
        <v>-24.689448365191922</v>
      </c>
      <c r="M62" s="78">
        <f t="shared" si="234"/>
        <v>203.62720227259524</v>
      </c>
      <c r="O62" s="74" t="s">
        <v>33</v>
      </c>
      <c r="P62" s="75">
        <f>P7-AD7</f>
        <v>27</v>
      </c>
      <c r="Q62" s="76">
        <f t="shared" ref="Q62:AA62" si="235">Q7-AE7</f>
        <v>8.8046201971562681</v>
      </c>
      <c r="R62" s="77">
        <f t="shared" si="235"/>
        <v>50.042865342037238</v>
      </c>
      <c r="S62" s="77">
        <f t="shared" si="235"/>
        <v>5125.7747794129646</v>
      </c>
      <c r="T62" s="75">
        <f t="shared" si="235"/>
        <v>8</v>
      </c>
      <c r="U62" s="76">
        <f t="shared" si="235"/>
        <v>2.7382536052167068</v>
      </c>
      <c r="V62" s="77">
        <f t="shared" si="235"/>
        <v>1.5719760730521033</v>
      </c>
      <c r="W62" s="77">
        <f t="shared" si="235"/>
        <v>430.17827590903653</v>
      </c>
      <c r="X62" s="75">
        <f t="shared" si="235"/>
        <v>35</v>
      </c>
      <c r="Y62" s="76">
        <f t="shared" si="235"/>
        <v>11.542873802372959</v>
      </c>
      <c r="Z62" s="77">
        <f t="shared" si="235"/>
        <v>51.614841415089323</v>
      </c>
      <c r="AA62" s="78">
        <f t="shared" si="235"/>
        <v>5555.9530553220011</v>
      </c>
    </row>
    <row r="63" spans="1:41">
      <c r="A63" s="74" t="s">
        <v>34</v>
      </c>
      <c r="B63" s="79">
        <f t="shared" ref="B63:B72" si="236">B8-P8</f>
        <v>-33</v>
      </c>
      <c r="C63" s="80">
        <f t="shared" ref="C63:C72" si="237">C8-Q8</f>
        <v>-22.443539368432965</v>
      </c>
      <c r="D63" s="77">
        <f t="shared" ref="D63:D72" si="238">D8-R8</f>
        <v>-40.586946364470847</v>
      </c>
      <c r="E63" s="77">
        <f t="shared" ref="E63:E72" si="239">E8-S8</f>
        <v>-1666.6131354187655</v>
      </c>
      <c r="F63" s="79">
        <f t="shared" ref="F63:F72" si="240">F8-T8</f>
        <v>9</v>
      </c>
      <c r="G63" s="80">
        <f t="shared" ref="G63:G72" si="241">G8-U8</f>
        <v>8.2524928899739436</v>
      </c>
      <c r="H63" s="77">
        <f t="shared" ref="H63:H72" si="242">H8-V8</f>
        <v>7.3896041652927158</v>
      </c>
      <c r="I63" s="77">
        <f t="shared" ref="I63:I72" si="243">I8-W8</f>
        <v>1008.0738281552129</v>
      </c>
      <c r="J63" s="79">
        <f t="shared" ref="J63:J72" si="244">J8-X8</f>
        <v>-24</v>
      </c>
      <c r="K63" s="80">
        <f t="shared" ref="K63:K72" si="245">K8-Y8</f>
        <v>-14.191046478459015</v>
      </c>
      <c r="L63" s="77">
        <f t="shared" ref="L63:L72" si="246">L8-Z8</f>
        <v>-33.197342199178181</v>
      </c>
      <c r="M63" s="78">
        <f t="shared" ref="M63:M72" si="247">M8-AA8</f>
        <v>-658.53930726355611</v>
      </c>
      <c r="O63" s="74" t="s">
        <v>34</v>
      </c>
      <c r="P63" s="79">
        <f t="shared" ref="P63:AA72" si="248">P8-AD8</f>
        <v>-38</v>
      </c>
      <c r="Q63" s="80">
        <f t="shared" si="248"/>
        <v>-24.803868891733458</v>
      </c>
      <c r="R63" s="77">
        <f t="shared" si="248"/>
        <v>-10.148015312480624</v>
      </c>
      <c r="S63" s="77">
        <f t="shared" si="248"/>
        <v>5424.1578832269661</v>
      </c>
      <c r="T63" s="79">
        <f t="shared" si="248"/>
        <v>-4</v>
      </c>
      <c r="U63" s="80">
        <f t="shared" si="248"/>
        <v>-2.8411211573236708</v>
      </c>
      <c r="V63" s="77">
        <f t="shared" si="248"/>
        <v>-5.9549728752260345</v>
      </c>
      <c r="W63" s="77">
        <f t="shared" si="248"/>
        <v>-319.16835443037849</v>
      </c>
      <c r="X63" s="79">
        <f t="shared" si="248"/>
        <v>-42</v>
      </c>
      <c r="Y63" s="80">
        <f t="shared" si="248"/>
        <v>-27.6449900490571</v>
      </c>
      <c r="Z63" s="77">
        <f t="shared" si="248"/>
        <v>-16.102988187706615</v>
      </c>
      <c r="AA63" s="78">
        <f t="shared" si="248"/>
        <v>5104.9895287965901</v>
      </c>
    </row>
    <row r="64" spans="1:41">
      <c r="A64" s="74" t="s">
        <v>35</v>
      </c>
      <c r="B64" s="79">
        <f t="shared" si="236"/>
        <v>-127</v>
      </c>
      <c r="C64" s="80">
        <f t="shared" si="237"/>
        <v>-200.36450461106176</v>
      </c>
      <c r="D64" s="77">
        <f t="shared" si="238"/>
        <v>-173.79904222589266</v>
      </c>
      <c r="E64" s="77">
        <f t="shared" si="239"/>
        <v>-1584.54537574797</v>
      </c>
      <c r="F64" s="79">
        <f t="shared" si="240"/>
        <v>18</v>
      </c>
      <c r="G64" s="80">
        <f t="shared" si="241"/>
        <v>28.696757756345697</v>
      </c>
      <c r="H64" s="77">
        <f t="shared" si="242"/>
        <v>23.380034019803698</v>
      </c>
      <c r="I64" s="77">
        <f t="shared" si="243"/>
        <v>2076.2786624098962</v>
      </c>
      <c r="J64" s="79">
        <f t="shared" si="244"/>
        <v>-109</v>
      </c>
      <c r="K64" s="80">
        <f t="shared" si="245"/>
        <v>-171.66774685471603</v>
      </c>
      <c r="L64" s="77">
        <f t="shared" si="246"/>
        <v>-150.41900820608896</v>
      </c>
      <c r="M64" s="78">
        <f t="shared" si="247"/>
        <v>491.73328666192538</v>
      </c>
      <c r="O64" s="74" t="s">
        <v>35</v>
      </c>
      <c r="P64" s="79">
        <f t="shared" si="248"/>
        <v>-25</v>
      </c>
      <c r="Q64" s="80">
        <f t="shared" si="248"/>
        <v>-20.687826601631514</v>
      </c>
      <c r="R64" s="77">
        <f t="shared" si="248"/>
        <v>52.418588610053121</v>
      </c>
      <c r="S64" s="77">
        <f t="shared" si="248"/>
        <v>30220.596280428916</v>
      </c>
      <c r="T64" s="79">
        <f t="shared" si="248"/>
        <v>-6</v>
      </c>
      <c r="U64" s="80">
        <f t="shared" si="248"/>
        <v>-11.027693573740159</v>
      </c>
      <c r="V64" s="77">
        <f t="shared" si="248"/>
        <v>-10.645421927877933</v>
      </c>
      <c r="W64" s="77">
        <f t="shared" si="248"/>
        <v>709.49106079519424</v>
      </c>
      <c r="X64" s="79">
        <f t="shared" si="248"/>
        <v>-31</v>
      </c>
      <c r="Y64" s="80">
        <f t="shared" si="248"/>
        <v>-31.715520175371807</v>
      </c>
      <c r="Z64" s="77">
        <f t="shared" si="248"/>
        <v>41.773166682174974</v>
      </c>
      <c r="AA64" s="78">
        <f t="shared" si="248"/>
        <v>30930.087341224105</v>
      </c>
    </row>
    <row r="65" spans="1:27">
      <c r="A65" s="74" t="s">
        <v>36</v>
      </c>
      <c r="B65" s="79">
        <f t="shared" si="236"/>
        <v>-287</v>
      </c>
      <c r="C65" s="80">
        <f t="shared" si="237"/>
        <v>-1043.4658863957802</v>
      </c>
      <c r="D65" s="77">
        <f t="shared" si="238"/>
        <v>-660.21544894011822</v>
      </c>
      <c r="E65" s="77">
        <f t="shared" si="239"/>
        <v>-11212.106759165123</v>
      </c>
      <c r="F65" s="79">
        <f t="shared" si="240"/>
        <v>28</v>
      </c>
      <c r="G65" s="80">
        <f t="shared" si="241"/>
        <v>85.771836969111291</v>
      </c>
      <c r="H65" s="77">
        <f t="shared" si="242"/>
        <v>48.58271993433479</v>
      </c>
      <c r="I65" s="77">
        <f t="shared" si="243"/>
        <v>10651.185981479535</v>
      </c>
      <c r="J65" s="79">
        <f t="shared" si="244"/>
        <v>-259</v>
      </c>
      <c r="K65" s="80">
        <f t="shared" si="245"/>
        <v>-957.69404942666642</v>
      </c>
      <c r="L65" s="77">
        <f t="shared" si="246"/>
        <v>-611.6327290057834</v>
      </c>
      <c r="M65" s="78">
        <f t="shared" si="247"/>
        <v>-560.92077768553281</v>
      </c>
      <c r="O65" s="74" t="s">
        <v>36</v>
      </c>
      <c r="P65" s="79">
        <f t="shared" si="248"/>
        <v>-197</v>
      </c>
      <c r="Q65" s="80">
        <f t="shared" si="248"/>
        <v>-566.04903174961328</v>
      </c>
      <c r="R65" s="77">
        <f t="shared" si="248"/>
        <v>-81.935260294537329</v>
      </c>
      <c r="S65" s="77">
        <f t="shared" si="248"/>
        <v>111064.90644262618</v>
      </c>
      <c r="T65" s="79">
        <f t="shared" si="248"/>
        <v>23</v>
      </c>
      <c r="U65" s="80">
        <f t="shared" si="248"/>
        <v>82.602569256949096</v>
      </c>
      <c r="V65" s="77">
        <f t="shared" si="248"/>
        <v>50.958504841784787</v>
      </c>
      <c r="W65" s="77">
        <f t="shared" si="248"/>
        <v>7023.2049319533053</v>
      </c>
      <c r="X65" s="79">
        <f t="shared" si="248"/>
        <v>-174</v>
      </c>
      <c r="Y65" s="80">
        <f t="shared" si="248"/>
        <v>-483.44646249266862</v>
      </c>
      <c r="Z65" s="77">
        <f t="shared" si="248"/>
        <v>-30.976755452751604</v>
      </c>
      <c r="AA65" s="78">
        <f t="shared" si="248"/>
        <v>118088.11137457943</v>
      </c>
    </row>
    <row r="66" spans="1:27">
      <c r="A66" s="74" t="s">
        <v>37</v>
      </c>
      <c r="B66" s="79">
        <f t="shared" si="236"/>
        <v>-535</v>
      </c>
      <c r="C66" s="80">
        <f t="shared" si="237"/>
        <v>-3776.2783556217964</v>
      </c>
      <c r="D66" s="77">
        <f t="shared" si="238"/>
        <v>-1777.098607256472</v>
      </c>
      <c r="E66" s="77">
        <f t="shared" si="239"/>
        <v>-50388.435524344211</v>
      </c>
      <c r="F66" s="79">
        <f t="shared" si="240"/>
        <v>19</v>
      </c>
      <c r="G66" s="80">
        <f t="shared" si="241"/>
        <v>79.62351264419101</v>
      </c>
      <c r="H66" s="77">
        <f t="shared" si="242"/>
        <v>116.97043214550314</v>
      </c>
      <c r="I66" s="77">
        <f t="shared" si="243"/>
        <v>14826.539653886481</v>
      </c>
      <c r="J66" s="79">
        <f t="shared" si="244"/>
        <v>-516</v>
      </c>
      <c r="K66" s="80">
        <f t="shared" si="245"/>
        <v>-3696.6548429776085</v>
      </c>
      <c r="L66" s="77">
        <f t="shared" si="246"/>
        <v>-1660.1281751109746</v>
      </c>
      <c r="M66" s="78">
        <f t="shared" si="247"/>
        <v>-35561.895870457753</v>
      </c>
      <c r="O66" s="74" t="s">
        <v>37</v>
      </c>
      <c r="P66" s="79">
        <f t="shared" si="248"/>
        <v>-157</v>
      </c>
      <c r="Q66" s="80">
        <f t="shared" si="248"/>
        <v>-1122.6707134837015</v>
      </c>
      <c r="R66" s="77">
        <f t="shared" si="248"/>
        <v>-107.59758871533541</v>
      </c>
      <c r="S66" s="77">
        <f t="shared" si="248"/>
        <v>218003.97575771762</v>
      </c>
      <c r="T66" s="79">
        <f t="shared" si="248"/>
        <v>13</v>
      </c>
      <c r="U66" s="80">
        <f t="shared" si="248"/>
        <v>137.24480660370818</v>
      </c>
      <c r="V66" s="77">
        <f t="shared" si="248"/>
        <v>44.435179304986718</v>
      </c>
      <c r="W66" s="77">
        <f t="shared" si="248"/>
        <v>8519.7783820160003</v>
      </c>
      <c r="X66" s="79">
        <f t="shared" si="248"/>
        <v>-144</v>
      </c>
      <c r="Y66" s="80">
        <f t="shared" si="248"/>
        <v>-985.42590687999837</v>
      </c>
      <c r="Z66" s="77">
        <f t="shared" si="248"/>
        <v>-63.162409410341752</v>
      </c>
      <c r="AA66" s="78">
        <f t="shared" si="248"/>
        <v>226523.75413973362</v>
      </c>
    </row>
    <row r="67" spans="1:27">
      <c r="A67" s="74" t="s">
        <v>38</v>
      </c>
      <c r="B67" s="79">
        <f t="shared" si="236"/>
        <v>-391</v>
      </c>
      <c r="C67" s="80">
        <f t="shared" si="237"/>
        <v>-5558.9333682873366</v>
      </c>
      <c r="D67" s="77">
        <f t="shared" si="238"/>
        <v>-2462.9428663031049</v>
      </c>
      <c r="E67" s="77">
        <f t="shared" si="239"/>
        <v>-118819.14121385932</v>
      </c>
      <c r="F67" s="79">
        <f t="shared" si="240"/>
        <v>11</v>
      </c>
      <c r="G67" s="80">
        <f t="shared" si="241"/>
        <v>174.64527551449373</v>
      </c>
      <c r="H67" s="77">
        <f t="shared" si="242"/>
        <v>109.24846977377331</v>
      </c>
      <c r="I67" s="77">
        <f t="shared" si="243"/>
        <v>22601.526687174126</v>
      </c>
      <c r="J67" s="79">
        <f t="shared" si="244"/>
        <v>-380</v>
      </c>
      <c r="K67" s="80">
        <f t="shared" si="245"/>
        <v>-5384.2880927728365</v>
      </c>
      <c r="L67" s="77">
        <f t="shared" si="246"/>
        <v>-2353.6943965293322</v>
      </c>
      <c r="M67" s="78">
        <f t="shared" si="247"/>
        <v>-96217.614526685327</v>
      </c>
      <c r="O67" s="74" t="s">
        <v>38</v>
      </c>
      <c r="P67" s="79">
        <f t="shared" si="248"/>
        <v>-332</v>
      </c>
      <c r="Q67" s="80">
        <f t="shared" si="248"/>
        <v>-4596.2762695338533</v>
      </c>
      <c r="R67" s="77">
        <f t="shared" si="248"/>
        <v>-670.37912522385159</v>
      </c>
      <c r="S67" s="77">
        <f t="shared" si="248"/>
        <v>259266.87919934699</v>
      </c>
      <c r="T67" s="79">
        <f t="shared" si="248"/>
        <v>2</v>
      </c>
      <c r="U67" s="80">
        <f t="shared" si="248"/>
        <v>-17.172339973748649</v>
      </c>
      <c r="V67" s="77">
        <f t="shared" si="248"/>
        <v>-93.500787098302339</v>
      </c>
      <c r="W67" s="77">
        <f t="shared" si="248"/>
        <v>14241.296574678265</v>
      </c>
      <c r="X67" s="79">
        <f t="shared" si="248"/>
        <v>-330</v>
      </c>
      <c r="Y67" s="80">
        <f t="shared" si="248"/>
        <v>-4613.44860950765</v>
      </c>
      <c r="Z67" s="77">
        <f t="shared" si="248"/>
        <v>-763.87991232215791</v>
      </c>
      <c r="AA67" s="78">
        <f t="shared" si="248"/>
        <v>273508.1757740255</v>
      </c>
    </row>
    <row r="68" spans="1:27">
      <c r="A68" s="74" t="s">
        <v>39</v>
      </c>
      <c r="B68" s="79">
        <f t="shared" si="236"/>
        <v>-277</v>
      </c>
      <c r="C68" s="80">
        <f t="shared" si="237"/>
        <v>-8405.8907334199757</v>
      </c>
      <c r="D68" s="77">
        <f t="shared" si="238"/>
        <v>-2042.2913979165132</v>
      </c>
      <c r="E68" s="77">
        <f t="shared" si="239"/>
        <v>-9091.047009290196</v>
      </c>
      <c r="F68" s="79">
        <f t="shared" si="240"/>
        <v>30</v>
      </c>
      <c r="G68" s="80">
        <f t="shared" si="241"/>
        <v>998.21863854232834</v>
      </c>
      <c r="H68" s="77">
        <f t="shared" si="242"/>
        <v>-123.8420637167676</v>
      </c>
      <c r="I68" s="77">
        <f t="shared" si="243"/>
        <v>15916.873905525543</v>
      </c>
      <c r="J68" s="79">
        <f t="shared" si="244"/>
        <v>-247</v>
      </c>
      <c r="K68" s="80">
        <f t="shared" si="245"/>
        <v>-7407.6720948776492</v>
      </c>
      <c r="L68" s="77">
        <f t="shared" si="246"/>
        <v>-2166.1334616332879</v>
      </c>
      <c r="M68" s="78">
        <f t="shared" si="247"/>
        <v>6825.8268962348811</v>
      </c>
      <c r="O68" s="74" t="s">
        <v>39</v>
      </c>
      <c r="P68" s="79">
        <f t="shared" si="248"/>
        <v>-306</v>
      </c>
      <c r="Q68" s="80">
        <f t="shared" si="248"/>
        <v>-9309.5703959766106</v>
      </c>
      <c r="R68" s="77">
        <f t="shared" si="248"/>
        <v>-1999.9723474492039</v>
      </c>
      <c r="S68" s="77">
        <f t="shared" si="248"/>
        <v>120296.55849342782</v>
      </c>
      <c r="T68" s="79">
        <f t="shared" si="248"/>
        <v>30</v>
      </c>
      <c r="U68" s="80">
        <f t="shared" si="248"/>
        <v>910.05780726533976</v>
      </c>
      <c r="V68" s="77">
        <f t="shared" si="248"/>
        <v>169.9140350013347</v>
      </c>
      <c r="W68" s="77">
        <f t="shared" si="248"/>
        <v>39432.988987029836</v>
      </c>
      <c r="X68" s="79">
        <f t="shared" si="248"/>
        <v>-276</v>
      </c>
      <c r="Y68" s="80">
        <f t="shared" si="248"/>
        <v>-8399.5125887112808</v>
      </c>
      <c r="Z68" s="77">
        <f t="shared" si="248"/>
        <v>-1830.0583124478617</v>
      </c>
      <c r="AA68" s="78">
        <f t="shared" si="248"/>
        <v>159729.54748045839</v>
      </c>
    </row>
    <row r="69" spans="1:27">
      <c r="A69" s="74" t="s">
        <v>40</v>
      </c>
      <c r="B69" s="79">
        <f t="shared" si="236"/>
        <v>-31</v>
      </c>
      <c r="C69" s="80">
        <f t="shared" si="237"/>
        <v>-2476.3819179766979</v>
      </c>
      <c r="D69" s="77">
        <f t="shared" si="238"/>
        <v>-400.02220625603968</v>
      </c>
      <c r="E69" s="77">
        <f t="shared" si="239"/>
        <v>15349.291323797544</v>
      </c>
      <c r="F69" s="79">
        <f t="shared" si="240"/>
        <v>25</v>
      </c>
      <c r="G69" s="80">
        <f t="shared" si="241"/>
        <v>1661.5072742742977</v>
      </c>
      <c r="H69" s="77">
        <f t="shared" si="242"/>
        <v>131.76143543034368</v>
      </c>
      <c r="I69" s="77">
        <f t="shared" si="243"/>
        <v>22809.869603418192</v>
      </c>
      <c r="J69" s="79">
        <f t="shared" si="244"/>
        <v>-6</v>
      </c>
      <c r="K69" s="80">
        <f t="shared" si="245"/>
        <v>-814.87464370240195</v>
      </c>
      <c r="L69" s="77">
        <f t="shared" si="246"/>
        <v>-268.26077082569191</v>
      </c>
      <c r="M69" s="78">
        <f t="shared" si="247"/>
        <v>38159.160927215707</v>
      </c>
      <c r="O69" s="74" t="s">
        <v>40</v>
      </c>
      <c r="P69" s="79">
        <f t="shared" si="248"/>
        <v>-79</v>
      </c>
      <c r="Q69" s="80">
        <f t="shared" si="248"/>
        <v>-5030.8970935151774</v>
      </c>
      <c r="R69" s="77">
        <f t="shared" si="248"/>
        <v>-1727.2337462920186</v>
      </c>
      <c r="S69" s="77">
        <f t="shared" si="248"/>
        <v>-27152.905430106679</v>
      </c>
      <c r="T69" s="79">
        <f t="shared" si="248"/>
        <v>-9</v>
      </c>
      <c r="U69" s="80">
        <f t="shared" si="248"/>
        <v>-561.25638601058381</v>
      </c>
      <c r="V69" s="77">
        <f t="shared" si="248"/>
        <v>-305.8109968750523</v>
      </c>
      <c r="W69" s="77">
        <f t="shared" si="248"/>
        <v>-2841.6331159779511</v>
      </c>
      <c r="X69" s="79">
        <f t="shared" si="248"/>
        <v>-88</v>
      </c>
      <c r="Y69" s="80">
        <f t="shared" si="248"/>
        <v>-5592.1534795257467</v>
      </c>
      <c r="Z69" s="77">
        <f t="shared" si="248"/>
        <v>-2033.0447431670746</v>
      </c>
      <c r="AA69" s="78">
        <f t="shared" si="248"/>
        <v>-29994.538546084717</v>
      </c>
    </row>
    <row r="70" spans="1:27">
      <c r="A70" s="74" t="s">
        <v>41</v>
      </c>
      <c r="B70" s="79">
        <f t="shared" si="236"/>
        <v>-23</v>
      </c>
      <c r="C70" s="80">
        <f t="shared" si="237"/>
        <v>-5010.3820841191882</v>
      </c>
      <c r="D70" s="77">
        <f t="shared" si="238"/>
        <v>-286.17934572507465</v>
      </c>
      <c r="E70" s="77">
        <f t="shared" si="239"/>
        <v>20471.117663192359</v>
      </c>
      <c r="F70" s="79">
        <f t="shared" si="240"/>
        <v>14</v>
      </c>
      <c r="G70" s="80">
        <f t="shared" si="241"/>
        <v>3672.7705739529265</v>
      </c>
      <c r="H70" s="77">
        <f t="shared" si="242"/>
        <v>-3.3116767521551083</v>
      </c>
      <c r="I70" s="77">
        <f t="shared" si="243"/>
        <v>63938.394485769444</v>
      </c>
      <c r="J70" s="79">
        <f t="shared" si="244"/>
        <v>-9</v>
      </c>
      <c r="K70" s="80">
        <f t="shared" si="245"/>
        <v>-1337.6115101662144</v>
      </c>
      <c r="L70" s="77">
        <f t="shared" si="246"/>
        <v>-289.49102247722931</v>
      </c>
      <c r="M70" s="78">
        <f t="shared" si="247"/>
        <v>84409.512148961541</v>
      </c>
      <c r="O70" s="74" t="s">
        <v>41</v>
      </c>
      <c r="P70" s="79">
        <f t="shared" si="248"/>
        <v>-10</v>
      </c>
      <c r="Q70" s="80">
        <f t="shared" si="248"/>
        <v>-2567.2963705130569</v>
      </c>
      <c r="R70" s="77">
        <f t="shared" si="248"/>
        <v>-1940.9334423935397</v>
      </c>
      <c r="S70" s="77">
        <f t="shared" si="248"/>
        <v>-64696.537703524169</v>
      </c>
      <c r="T70" s="79">
        <f t="shared" si="248"/>
        <v>26</v>
      </c>
      <c r="U70" s="80">
        <f t="shared" si="248"/>
        <v>4618.786097201486</v>
      </c>
      <c r="V70" s="77">
        <f t="shared" si="248"/>
        <v>-1497.1882757985722</v>
      </c>
      <c r="W70" s="77">
        <f t="shared" si="248"/>
        <v>880.42670936509967</v>
      </c>
      <c r="X70" s="79">
        <f t="shared" si="248"/>
        <v>16</v>
      </c>
      <c r="Y70" s="80">
        <f t="shared" si="248"/>
        <v>2051.4897266884363</v>
      </c>
      <c r="Z70" s="77">
        <f t="shared" si="248"/>
        <v>-3438.121718192112</v>
      </c>
      <c r="AA70" s="78">
        <f t="shared" si="248"/>
        <v>-63816.110994158895</v>
      </c>
    </row>
    <row r="71" spans="1:27" ht="15.75" thickBot="1">
      <c r="A71" s="74" t="s">
        <v>42</v>
      </c>
      <c r="B71" s="79">
        <f t="shared" si="236"/>
        <v>-4</v>
      </c>
      <c r="C71" s="80">
        <f t="shared" si="237"/>
        <v>-4033.0859479627188</v>
      </c>
      <c r="D71" s="77">
        <f t="shared" si="238"/>
        <v>-107.05417478573281</v>
      </c>
      <c r="E71" s="77">
        <f t="shared" si="239"/>
        <v>-3757.9447683175822</v>
      </c>
      <c r="F71" s="79">
        <f t="shared" si="240"/>
        <v>14</v>
      </c>
      <c r="G71" s="80">
        <f t="shared" si="241"/>
        <v>81359.084692866891</v>
      </c>
      <c r="H71" s="77">
        <f t="shared" si="242"/>
        <v>15843.860529138492</v>
      </c>
      <c r="I71" s="77">
        <f t="shared" si="243"/>
        <v>2251270.0547890593</v>
      </c>
      <c r="J71" s="79">
        <f t="shared" si="244"/>
        <v>10</v>
      </c>
      <c r="K71" s="80">
        <f t="shared" si="245"/>
        <v>77325.99874490418</v>
      </c>
      <c r="L71" s="77">
        <f t="shared" si="246"/>
        <v>15736.806354352764</v>
      </c>
      <c r="M71" s="78">
        <f t="shared" si="247"/>
        <v>2247512.1100207414</v>
      </c>
      <c r="O71" s="74" t="s">
        <v>42</v>
      </c>
      <c r="P71" s="79">
        <f t="shared" si="248"/>
        <v>3</v>
      </c>
      <c r="Q71" s="80">
        <f t="shared" si="248"/>
        <v>3572.6769530703568</v>
      </c>
      <c r="R71" s="77">
        <f t="shared" si="248"/>
        <v>-78.464425214267067</v>
      </c>
      <c r="S71" s="77">
        <f t="shared" si="248"/>
        <v>28642.944768317582</v>
      </c>
      <c r="T71" s="79">
        <f t="shared" si="248"/>
        <v>26</v>
      </c>
      <c r="U71" s="80">
        <f t="shared" si="248"/>
        <v>104690.43567193506</v>
      </c>
      <c r="V71" s="77">
        <f t="shared" si="248"/>
        <v>1198.4788262969705</v>
      </c>
      <c r="W71" s="77">
        <f t="shared" si="248"/>
        <v>1363126.407277789</v>
      </c>
      <c r="X71" s="79">
        <f t="shared" si="248"/>
        <v>29</v>
      </c>
      <c r="Y71" s="80">
        <f t="shared" si="248"/>
        <v>108263.11262500545</v>
      </c>
      <c r="Z71" s="77">
        <f t="shared" si="248"/>
        <v>1120.0144010826953</v>
      </c>
      <c r="AA71" s="78">
        <f t="shared" si="248"/>
        <v>1391769.3520461069</v>
      </c>
    </row>
    <row r="72" spans="1:27" ht="15.75" thickBot="1">
      <c r="A72" s="81" t="s">
        <v>3</v>
      </c>
      <c r="B72" s="82">
        <f t="shared" si="236"/>
        <v>-1757</v>
      </c>
      <c r="C72" s="83">
        <f t="shared" si="237"/>
        <v>-30539.388849109586</v>
      </c>
      <c r="D72" s="84">
        <f t="shared" si="238"/>
        <v>-7998.8295913988259</v>
      </c>
      <c r="E72" s="84">
        <f t="shared" si="239"/>
        <v>-161712.60265430389</v>
      </c>
      <c r="F72" s="82">
        <f t="shared" si="240"/>
        <v>205</v>
      </c>
      <c r="G72" s="83">
        <f t="shared" si="241"/>
        <v>88075.062806138594</v>
      </c>
      <c r="H72" s="84">
        <f t="shared" si="242"/>
        <v>16177.989591398909</v>
      </c>
      <c r="I72" s="84">
        <f t="shared" si="243"/>
        <v>2406315.6026542997</v>
      </c>
      <c r="J72" s="82">
        <f t="shared" si="244"/>
        <v>-1552</v>
      </c>
      <c r="K72" s="83">
        <f t="shared" si="245"/>
        <v>57535.673957029241</v>
      </c>
      <c r="L72" s="84">
        <f t="shared" si="246"/>
        <v>8179.1599999999889</v>
      </c>
      <c r="M72" s="85">
        <f t="shared" si="247"/>
        <v>2244602.9999999981</v>
      </c>
      <c r="O72" s="81" t="s">
        <v>3</v>
      </c>
      <c r="P72" s="82">
        <f t="shared" si="248"/>
        <v>-1114</v>
      </c>
      <c r="Q72" s="83">
        <f t="shared" si="248"/>
        <v>-19656.769996997493</v>
      </c>
      <c r="R72" s="84">
        <f t="shared" si="248"/>
        <v>-6514.2024969430859</v>
      </c>
      <c r="S72" s="84">
        <f t="shared" si="248"/>
        <v>686196.3504708712</v>
      </c>
      <c r="T72" s="82">
        <f t="shared" si="248"/>
        <v>109</v>
      </c>
      <c r="U72" s="83">
        <f t="shared" si="248"/>
        <v>109849.56766515251</v>
      </c>
      <c r="V72" s="84">
        <f t="shared" si="248"/>
        <v>-447.74193305690278</v>
      </c>
      <c r="W72" s="84">
        <f t="shared" si="248"/>
        <v>1431202.9707291294</v>
      </c>
      <c r="X72" s="82">
        <f t="shared" si="248"/>
        <v>-1005</v>
      </c>
      <c r="Y72" s="83">
        <f t="shared" si="248"/>
        <v>90192.797668154468</v>
      </c>
      <c r="Z72" s="84">
        <f t="shared" si="248"/>
        <v>-6961.9444300000323</v>
      </c>
      <c r="AA72" s="85">
        <f t="shared" si="248"/>
        <v>2117399.321200002</v>
      </c>
    </row>
    <row r="73" spans="1:27">
      <c r="A73" s="93"/>
      <c r="O73" s="93"/>
    </row>
    <row r="74" spans="1:27" ht="15" customHeight="1" thickBot="1">
      <c r="A74" s="106" t="s">
        <v>185</v>
      </c>
      <c r="O74" s="106" t="s">
        <v>128</v>
      </c>
    </row>
    <row r="75" spans="1:27" ht="15" customHeight="1">
      <c r="A75" s="304" t="s">
        <v>29</v>
      </c>
      <c r="B75" s="307" t="s">
        <v>1</v>
      </c>
      <c r="C75" s="307"/>
      <c r="D75" s="307"/>
      <c r="E75" s="307"/>
      <c r="F75" s="307" t="s">
        <v>2</v>
      </c>
      <c r="G75" s="307"/>
      <c r="H75" s="307"/>
      <c r="I75" s="307"/>
      <c r="J75" s="307" t="s">
        <v>3</v>
      </c>
      <c r="K75" s="307"/>
      <c r="L75" s="307"/>
      <c r="M75" s="308"/>
      <c r="O75" s="304" t="s">
        <v>29</v>
      </c>
      <c r="P75" s="307" t="s">
        <v>1</v>
      </c>
      <c r="Q75" s="307"/>
      <c r="R75" s="307"/>
      <c r="S75" s="307"/>
      <c r="T75" s="307" t="s">
        <v>2</v>
      </c>
      <c r="U75" s="307"/>
      <c r="V75" s="307"/>
      <c r="W75" s="307"/>
      <c r="X75" s="307" t="s">
        <v>3</v>
      </c>
      <c r="Y75" s="307"/>
      <c r="Z75" s="307"/>
      <c r="AA75" s="308"/>
    </row>
    <row r="76" spans="1:27" ht="15" customHeight="1">
      <c r="A76" s="305"/>
      <c r="B76" s="309" t="s">
        <v>53</v>
      </c>
      <c r="C76" s="310"/>
      <c r="D76" s="309" t="s">
        <v>111</v>
      </c>
      <c r="E76" s="310"/>
      <c r="F76" s="309" t="s">
        <v>53</v>
      </c>
      <c r="G76" s="310"/>
      <c r="H76" s="309" t="s">
        <v>111</v>
      </c>
      <c r="I76" s="310"/>
      <c r="J76" s="309" t="s">
        <v>53</v>
      </c>
      <c r="K76" s="310"/>
      <c r="L76" s="309" t="s">
        <v>111</v>
      </c>
      <c r="M76" s="310"/>
      <c r="O76" s="305"/>
      <c r="P76" s="309" t="s">
        <v>53</v>
      </c>
      <c r="Q76" s="310"/>
      <c r="R76" s="309" t="s">
        <v>111</v>
      </c>
      <c r="S76" s="310"/>
      <c r="T76" s="309" t="s">
        <v>53</v>
      </c>
      <c r="U76" s="310"/>
      <c r="V76" s="309" t="s">
        <v>111</v>
      </c>
      <c r="W76" s="310"/>
      <c r="X76" s="309" t="s">
        <v>53</v>
      </c>
      <c r="Y76" s="310"/>
      <c r="Z76" s="309" t="s">
        <v>111</v>
      </c>
      <c r="AA76" s="310"/>
    </row>
    <row r="77" spans="1:27" ht="45.75" thickBot="1">
      <c r="A77" s="306"/>
      <c r="B77" s="69" t="s">
        <v>31</v>
      </c>
      <c r="C77" s="69" t="s">
        <v>32</v>
      </c>
      <c r="D77" s="70" t="s">
        <v>8</v>
      </c>
      <c r="E77" s="71" t="s">
        <v>9</v>
      </c>
      <c r="F77" s="69" t="s">
        <v>31</v>
      </c>
      <c r="G77" s="69" t="s">
        <v>32</v>
      </c>
      <c r="H77" s="70" t="s">
        <v>8</v>
      </c>
      <c r="I77" s="71" t="s">
        <v>9</v>
      </c>
      <c r="J77" s="69" t="s">
        <v>31</v>
      </c>
      <c r="K77" s="69" t="s">
        <v>32</v>
      </c>
      <c r="L77" s="70" t="s">
        <v>8</v>
      </c>
      <c r="M77" s="71" t="s">
        <v>9</v>
      </c>
      <c r="O77" s="306"/>
      <c r="P77" s="69" t="s">
        <v>31</v>
      </c>
      <c r="Q77" s="69" t="s">
        <v>32</v>
      </c>
      <c r="R77" s="70" t="s">
        <v>8</v>
      </c>
      <c r="S77" s="71" t="s">
        <v>9</v>
      </c>
      <c r="T77" s="69" t="s">
        <v>31</v>
      </c>
      <c r="U77" s="69" t="s">
        <v>32</v>
      </c>
      <c r="V77" s="70" t="s">
        <v>8</v>
      </c>
      <c r="W77" s="71" t="s">
        <v>9</v>
      </c>
      <c r="X77" s="69" t="s">
        <v>31</v>
      </c>
      <c r="Y77" s="69" t="s">
        <v>32</v>
      </c>
      <c r="Z77" s="70" t="s">
        <v>8</v>
      </c>
      <c r="AA77" s="71" t="s">
        <v>9</v>
      </c>
    </row>
    <row r="78" spans="1:27">
      <c r="A78" s="74" t="s">
        <v>33</v>
      </c>
      <c r="B78" s="95">
        <f>B7*100/P7-100</f>
        <v>-27.222222222222229</v>
      </c>
      <c r="C78" s="96">
        <f t="shared" ref="C78:C88" si="249">C7*100/Q7-100</f>
        <v>-22.067627855264035</v>
      </c>
      <c r="D78" s="97">
        <f t="shared" ref="D78:D88" si="250">D7*100/R7-100</f>
        <v>-46.687295843353098</v>
      </c>
      <c r="E78" s="97">
        <f t="shared" ref="E78:E88" si="251">E7*100/S7-100</f>
        <v>-12.042891240818093</v>
      </c>
      <c r="F78" s="95">
        <f t="shared" ref="F78:F88" si="252">F7*100/T7-100</f>
        <v>264.28571428571428</v>
      </c>
      <c r="G78" s="96">
        <f t="shared" ref="G78:G88" si="253">G7*100/U7-100</f>
        <v>136.145248671638</v>
      </c>
      <c r="H78" s="97">
        <f t="shared" ref="H78:H88" si="254">H7*100/V7-100</f>
        <v>595.48109748217632</v>
      </c>
      <c r="I78" s="97">
        <f t="shared" ref="I78:I88" si="255">I7*100/W7-100</f>
        <v>195.10140154404996</v>
      </c>
      <c r="J78" s="95">
        <f t="shared" ref="J78:J88" si="256">J7*100/X7-100</f>
        <v>-6.1855670103092848</v>
      </c>
      <c r="K78" s="96">
        <f t="shared" ref="K78:K88" si="257">K7*100/Y7-100</f>
        <v>-9.4697378209315559</v>
      </c>
      <c r="L78" s="97">
        <f t="shared" ref="L78:L88" si="258">L7*100/Z7-100</f>
        <v>-22.817597319184316</v>
      </c>
      <c r="M78" s="98">
        <f t="shared" ref="M78:M88" si="259">M7*100/AA7-100</f>
        <v>2.2533217895085897</v>
      </c>
      <c r="O78" s="74" t="s">
        <v>33</v>
      </c>
      <c r="P78" s="95">
        <f>P7*100/AD7-100</f>
        <v>17.647058823529406</v>
      </c>
      <c r="Q78" s="96">
        <f t="shared" ref="Q78:AA78" si="260">Q7*100/AE7-100</f>
        <v>19.012310915235048</v>
      </c>
      <c r="R78" s="97">
        <f t="shared" si="260"/>
        <v>92.434552994507158</v>
      </c>
      <c r="S78" s="97">
        <f t="shared" si="260"/>
        <v>155.92642831242665</v>
      </c>
      <c r="T78" s="95">
        <f t="shared" si="260"/>
        <v>133.33333333333334</v>
      </c>
      <c r="U78" s="96">
        <f t="shared" si="260"/>
        <v>134.88934015845845</v>
      </c>
      <c r="V78" s="97">
        <f t="shared" si="260"/>
        <v>64.162288696004197</v>
      </c>
      <c r="W78" s="97">
        <f t="shared" si="260"/>
        <v>222.31435447495426</v>
      </c>
      <c r="X78" s="95">
        <f t="shared" si="260"/>
        <v>22.012578616352201</v>
      </c>
      <c r="Y78" s="96">
        <f t="shared" si="260"/>
        <v>23.878464881895056</v>
      </c>
      <c r="Z78" s="97">
        <f t="shared" si="260"/>
        <v>91.210509191922284</v>
      </c>
      <c r="AA78" s="98">
        <f t="shared" si="260"/>
        <v>159.61697392395104</v>
      </c>
    </row>
    <row r="79" spans="1:27">
      <c r="A79" s="74" t="s">
        <v>34</v>
      </c>
      <c r="B79" s="99">
        <f t="shared" ref="B79:B88" si="261">B8*100/P8-100</f>
        <v>-15</v>
      </c>
      <c r="C79" s="100">
        <f t="shared" si="249"/>
        <v>-13.599999477481646</v>
      </c>
      <c r="D79" s="97">
        <f t="shared" si="250"/>
        <v>-28.662584645137812</v>
      </c>
      <c r="E79" s="97">
        <f t="shared" si="251"/>
        <v>-9.8066561548703106</v>
      </c>
      <c r="F79" s="99">
        <f t="shared" si="252"/>
        <v>150</v>
      </c>
      <c r="G79" s="100">
        <f t="shared" si="253"/>
        <v>196.54039088000638</v>
      </c>
      <c r="H79" s="97">
        <f t="shared" si="254"/>
        <v>224.94804105464351</v>
      </c>
      <c r="I79" s="97">
        <f t="shared" si="255"/>
        <v>294.12919442550742</v>
      </c>
      <c r="J79" s="99">
        <f t="shared" si="256"/>
        <v>-10.619469026548671</v>
      </c>
      <c r="K79" s="100">
        <f t="shared" si="257"/>
        <v>-8.3859087190963209</v>
      </c>
      <c r="L79" s="97">
        <f t="shared" si="258"/>
        <v>-22.912485919382405</v>
      </c>
      <c r="M79" s="98">
        <f t="shared" si="259"/>
        <v>-3.7983641463587361</v>
      </c>
      <c r="O79" s="74" t="s">
        <v>34</v>
      </c>
      <c r="P79" s="99">
        <f t="shared" ref="P79:AA88" si="262">P8*100/AD8-100</f>
        <v>-14.728682170542641</v>
      </c>
      <c r="Q79" s="100">
        <f t="shared" si="262"/>
        <v>-13.066365673549555</v>
      </c>
      <c r="R79" s="97">
        <f t="shared" si="262"/>
        <v>-6.6873005155372596</v>
      </c>
      <c r="S79" s="97">
        <f t="shared" si="262"/>
        <v>46.878974329193142</v>
      </c>
      <c r="T79" s="99">
        <f t="shared" si="262"/>
        <v>-40</v>
      </c>
      <c r="U79" s="100">
        <f t="shared" si="262"/>
        <v>-40.356834621074874</v>
      </c>
      <c r="V79" s="97">
        <f t="shared" si="262"/>
        <v>-64.447758389892144</v>
      </c>
      <c r="W79" s="97">
        <f t="shared" si="262"/>
        <v>-48.220026352980589</v>
      </c>
      <c r="X79" s="99">
        <f t="shared" si="262"/>
        <v>-15.671641791044777</v>
      </c>
      <c r="Y79" s="100">
        <f t="shared" si="262"/>
        <v>-14.042263468949344</v>
      </c>
      <c r="Z79" s="97">
        <f t="shared" si="262"/>
        <v>-10.002443117131179</v>
      </c>
      <c r="AA79" s="98">
        <f t="shared" si="262"/>
        <v>41.733153278972736</v>
      </c>
    </row>
    <row r="80" spans="1:27">
      <c r="A80" s="74" t="s">
        <v>35</v>
      </c>
      <c r="B80" s="99">
        <f t="shared" si="261"/>
        <v>-21.598639455782319</v>
      </c>
      <c r="C80" s="100">
        <f t="shared" si="249"/>
        <v>-22.629952210154087</v>
      </c>
      <c r="D80" s="97">
        <f t="shared" si="250"/>
        <v>-26.613817672540634</v>
      </c>
      <c r="E80" s="97">
        <f t="shared" si="251"/>
        <v>-2.1029760161180207</v>
      </c>
      <c r="F80" s="99">
        <f t="shared" si="252"/>
        <v>105.88235294117646</v>
      </c>
      <c r="G80" s="100">
        <f t="shared" si="253"/>
        <v>118.77941416189731</v>
      </c>
      <c r="H80" s="97">
        <f t="shared" si="254"/>
        <v>143.86307304890255</v>
      </c>
      <c r="I80" s="97">
        <f t="shared" si="255"/>
        <v>66.201541726564699</v>
      </c>
      <c r="J80" s="99">
        <f t="shared" si="256"/>
        <v>-18.016528925619838</v>
      </c>
      <c r="K80" s="100">
        <f t="shared" si="257"/>
        <v>-18.873819564116388</v>
      </c>
      <c r="L80" s="97">
        <f t="shared" si="258"/>
        <v>-22.474339975406906</v>
      </c>
      <c r="M80" s="98">
        <f t="shared" si="259"/>
        <v>0.62653903639328234</v>
      </c>
      <c r="O80" s="74" t="s">
        <v>35</v>
      </c>
      <c r="P80" s="99">
        <f t="shared" si="262"/>
        <v>-4.0783034257748767</v>
      </c>
      <c r="Q80" s="100">
        <f t="shared" si="262"/>
        <v>-2.2832154009766725</v>
      </c>
      <c r="R80" s="97">
        <f t="shared" si="262"/>
        <v>8.7273834656572262</v>
      </c>
      <c r="S80" s="97">
        <f t="shared" si="262"/>
        <v>66.967635591222376</v>
      </c>
      <c r="T80" s="99">
        <f t="shared" si="262"/>
        <v>-26.086956521739125</v>
      </c>
      <c r="U80" s="100">
        <f t="shared" si="262"/>
        <v>-31.339893182616962</v>
      </c>
      <c r="V80" s="97">
        <f t="shared" si="262"/>
        <v>-39.578458452734836</v>
      </c>
      <c r="W80" s="97">
        <f t="shared" si="262"/>
        <v>29.23556023457121</v>
      </c>
      <c r="X80" s="99">
        <f t="shared" si="262"/>
        <v>-4.8742138364779919</v>
      </c>
      <c r="Y80" s="100">
        <f t="shared" si="262"/>
        <v>-3.3694377487459377</v>
      </c>
      <c r="Z80" s="97">
        <f t="shared" si="262"/>
        <v>6.6568762625094848</v>
      </c>
      <c r="AA80" s="98">
        <f t="shared" si="262"/>
        <v>65.04206529802866</v>
      </c>
    </row>
    <row r="81" spans="1:27">
      <c r="A81" s="74" t="s">
        <v>36</v>
      </c>
      <c r="B81" s="99">
        <f t="shared" si="261"/>
        <v>-16.456422018348619</v>
      </c>
      <c r="C81" s="100">
        <f t="shared" si="249"/>
        <v>-17.201759009594568</v>
      </c>
      <c r="D81" s="97">
        <f t="shared" si="250"/>
        <v>-20.12694509856361</v>
      </c>
      <c r="E81" s="97">
        <f t="shared" si="251"/>
        <v>-3.0542641315457359</v>
      </c>
      <c r="F81" s="99">
        <f t="shared" si="252"/>
        <v>37.837837837837839</v>
      </c>
      <c r="G81" s="100">
        <f t="shared" si="253"/>
        <v>32.81261483659469</v>
      </c>
      <c r="H81" s="97">
        <f t="shared" si="254"/>
        <v>26.701383470598287</v>
      </c>
      <c r="I81" s="97">
        <f t="shared" si="255"/>
        <v>47.082576984095795</v>
      </c>
      <c r="J81" s="99">
        <f t="shared" si="256"/>
        <v>-14.246424642464248</v>
      </c>
      <c r="K81" s="100">
        <f t="shared" si="257"/>
        <v>-15.135567272083932</v>
      </c>
      <c r="L81" s="97">
        <f t="shared" si="258"/>
        <v>-17.665988547820234</v>
      </c>
      <c r="M81" s="98">
        <f t="shared" si="259"/>
        <v>-0.14392947711989734</v>
      </c>
      <c r="O81" s="74" t="s">
        <v>36</v>
      </c>
      <c r="P81" s="99">
        <f t="shared" si="262"/>
        <v>-10.149407521895924</v>
      </c>
      <c r="Q81" s="100">
        <f t="shared" si="262"/>
        <v>-8.5350012359543257</v>
      </c>
      <c r="R81" s="97">
        <f t="shared" si="262"/>
        <v>-2.4369596744888042</v>
      </c>
      <c r="S81" s="97">
        <f t="shared" si="262"/>
        <v>43.379319881302223</v>
      </c>
      <c r="T81" s="99">
        <f t="shared" si="262"/>
        <v>45.098039215686271</v>
      </c>
      <c r="U81" s="100">
        <f t="shared" si="262"/>
        <v>46.199235139493368</v>
      </c>
      <c r="V81" s="97">
        <f t="shared" si="262"/>
        <v>38.902645138213643</v>
      </c>
      <c r="W81" s="97">
        <f t="shared" si="262"/>
        <v>45.023008002241113</v>
      </c>
      <c r="X81" s="99">
        <f t="shared" si="262"/>
        <v>-8.7349397590361377</v>
      </c>
      <c r="Y81" s="100">
        <f t="shared" si="262"/>
        <v>-7.0981422580698279</v>
      </c>
      <c r="Z81" s="97">
        <f t="shared" si="262"/>
        <v>-0.8867776747127607</v>
      </c>
      <c r="AA81" s="98">
        <f t="shared" si="262"/>
        <v>43.47371310290788</v>
      </c>
    </row>
    <row r="82" spans="1:27">
      <c r="A82" s="74" t="s">
        <v>37</v>
      </c>
      <c r="B82" s="99">
        <f t="shared" si="261"/>
        <v>-23.651635720601234</v>
      </c>
      <c r="C82" s="100">
        <f t="shared" si="249"/>
        <v>-22.791209821812359</v>
      </c>
      <c r="D82" s="97">
        <f t="shared" si="250"/>
        <v>-25.22186687035034</v>
      </c>
      <c r="E82" s="97">
        <f t="shared" si="251"/>
        <v>-6.7136260212112546</v>
      </c>
      <c r="F82" s="99">
        <f t="shared" si="252"/>
        <v>18.811881188118818</v>
      </c>
      <c r="G82" s="100">
        <f t="shared" si="253"/>
        <v>10.027226962104905</v>
      </c>
      <c r="H82" s="97">
        <f t="shared" si="254"/>
        <v>33.082246050064327</v>
      </c>
      <c r="I82" s="97">
        <f t="shared" si="255"/>
        <v>36.317861273626477</v>
      </c>
      <c r="J82" s="99">
        <f t="shared" si="256"/>
        <v>-21.836648328396109</v>
      </c>
      <c r="K82" s="100">
        <f t="shared" si="257"/>
        <v>-21.290310790283755</v>
      </c>
      <c r="L82" s="97">
        <f t="shared" si="258"/>
        <v>-22.435864467934593</v>
      </c>
      <c r="M82" s="98">
        <f t="shared" si="259"/>
        <v>-4.4937459743269983</v>
      </c>
      <c r="O82" s="74" t="s">
        <v>37</v>
      </c>
      <c r="P82" s="99">
        <f t="shared" si="262"/>
        <v>-6.4902852418354655</v>
      </c>
      <c r="Q82" s="100">
        <f t="shared" si="262"/>
        <v>-6.34575417999352</v>
      </c>
      <c r="R82" s="97">
        <f t="shared" si="262"/>
        <v>-1.5041330310357353</v>
      </c>
      <c r="S82" s="97">
        <f t="shared" si="262"/>
        <v>40.936959457184059</v>
      </c>
      <c r="T82" s="99">
        <f t="shared" si="262"/>
        <v>14.772727272727266</v>
      </c>
      <c r="U82" s="100">
        <f t="shared" si="262"/>
        <v>20.895081196061156</v>
      </c>
      <c r="V82" s="97">
        <f t="shared" si="262"/>
        <v>14.3738296317742</v>
      </c>
      <c r="W82" s="97">
        <f t="shared" si="262"/>
        <v>26.373270174980675</v>
      </c>
      <c r="X82" s="99">
        <f t="shared" si="262"/>
        <v>-5.7439170323095396</v>
      </c>
      <c r="Y82" s="100">
        <f t="shared" si="262"/>
        <v>-5.3706041365873602</v>
      </c>
      <c r="Z82" s="97">
        <f t="shared" si="262"/>
        <v>-0.8463859091000927</v>
      </c>
      <c r="AA82" s="98">
        <f t="shared" si="262"/>
        <v>40.104026687076782</v>
      </c>
    </row>
    <row r="83" spans="1:27">
      <c r="A83" s="74" t="s">
        <v>38</v>
      </c>
      <c r="B83" s="99">
        <f t="shared" si="261"/>
        <v>-16.688006828851897</v>
      </c>
      <c r="C83" s="100">
        <f t="shared" si="249"/>
        <v>-16.509016626031354</v>
      </c>
      <c r="D83" s="97">
        <f t="shared" si="250"/>
        <v>-22.985498812384932</v>
      </c>
      <c r="E83" s="97">
        <f t="shared" si="251"/>
        <v>-10.687593946766441</v>
      </c>
      <c r="F83" s="99">
        <f t="shared" si="252"/>
        <v>9.4017094017093967</v>
      </c>
      <c r="G83" s="100">
        <f t="shared" si="253"/>
        <v>10.478862438385164</v>
      </c>
      <c r="H83" s="97">
        <f t="shared" si="254"/>
        <v>20.836278505962298</v>
      </c>
      <c r="I83" s="97">
        <f t="shared" si="255"/>
        <v>35.4432073735085</v>
      </c>
      <c r="J83" s="99">
        <f t="shared" si="256"/>
        <v>-15.447154471544721</v>
      </c>
      <c r="K83" s="100">
        <f t="shared" si="257"/>
        <v>-15.236216245547268</v>
      </c>
      <c r="L83" s="97">
        <f t="shared" si="258"/>
        <v>-20.94123297292289</v>
      </c>
      <c r="M83" s="98">
        <f t="shared" si="259"/>
        <v>-8.1851347418481595</v>
      </c>
      <c r="O83" s="74" t="s">
        <v>38</v>
      </c>
      <c r="P83" s="99">
        <f t="shared" si="262"/>
        <v>-12.411214953271028</v>
      </c>
      <c r="Q83" s="100">
        <f t="shared" si="262"/>
        <v>-12.010636848038757</v>
      </c>
      <c r="R83" s="97">
        <f t="shared" si="262"/>
        <v>-5.8879652862989929</v>
      </c>
      <c r="S83" s="97">
        <f t="shared" si="262"/>
        <v>30.413200902877151</v>
      </c>
      <c r="T83" s="99">
        <f t="shared" si="262"/>
        <v>1.7391304347826093</v>
      </c>
      <c r="U83" s="100">
        <f t="shared" si="262"/>
        <v>-1.0198467061390346</v>
      </c>
      <c r="V83" s="97">
        <f t="shared" si="262"/>
        <v>-15.134001814365774</v>
      </c>
      <c r="W83" s="97">
        <f t="shared" si="262"/>
        <v>28.754616537558945</v>
      </c>
      <c r="X83" s="99">
        <f t="shared" si="262"/>
        <v>-11.827956989247312</v>
      </c>
      <c r="Y83" s="100">
        <f t="shared" si="262"/>
        <v>-11.547421616394445</v>
      </c>
      <c r="Z83" s="97">
        <f t="shared" si="262"/>
        <v>-6.3638620568922022</v>
      </c>
      <c r="AA83" s="98">
        <f t="shared" si="262"/>
        <v>30.322132243761303</v>
      </c>
    </row>
    <row r="84" spans="1:27">
      <c r="A84" s="74" t="s">
        <v>39</v>
      </c>
      <c r="B84" s="99">
        <f t="shared" si="261"/>
        <v>-14.427083333333329</v>
      </c>
      <c r="C84" s="100">
        <f t="shared" si="249"/>
        <v>-14.297420850279025</v>
      </c>
      <c r="D84" s="97">
        <f t="shared" si="250"/>
        <v>-17.189591822000608</v>
      </c>
      <c r="E84" s="97">
        <f t="shared" si="251"/>
        <v>-0.7875956788103764</v>
      </c>
      <c r="F84" s="99">
        <f t="shared" si="252"/>
        <v>17.751479289940832</v>
      </c>
      <c r="G84" s="100">
        <f t="shared" si="253"/>
        <v>18.167381122124908</v>
      </c>
      <c r="H84" s="97">
        <f t="shared" si="254"/>
        <v>-8.2622247200915098</v>
      </c>
      <c r="I84" s="97">
        <f t="shared" si="255"/>
        <v>9.6198862236238369</v>
      </c>
      <c r="J84" s="99">
        <f t="shared" si="256"/>
        <v>-11.823839157491619</v>
      </c>
      <c r="K84" s="100">
        <f t="shared" si="257"/>
        <v>-11.522703536268438</v>
      </c>
      <c r="L84" s="97">
        <f t="shared" si="258"/>
        <v>-16.18949366649737</v>
      </c>
      <c r="M84" s="98">
        <f t="shared" si="259"/>
        <v>0.51721136290395009</v>
      </c>
      <c r="O84" s="74" t="s">
        <v>39</v>
      </c>
      <c r="P84" s="99">
        <f t="shared" si="262"/>
        <v>-13.746630727762806</v>
      </c>
      <c r="Q84" s="100">
        <f t="shared" si="262"/>
        <v>-13.669913784642446</v>
      </c>
      <c r="R84" s="97">
        <f t="shared" si="262"/>
        <v>-14.408037531770972</v>
      </c>
      <c r="S84" s="97">
        <f t="shared" si="262"/>
        <v>11.634300581544963</v>
      </c>
      <c r="T84" s="99">
        <f t="shared" si="262"/>
        <v>21.582733812949641</v>
      </c>
      <c r="U84" s="100">
        <f t="shared" si="262"/>
        <v>19.850720877097871</v>
      </c>
      <c r="V84" s="97">
        <f t="shared" si="262"/>
        <v>12.785288441239373</v>
      </c>
      <c r="W84" s="97">
        <f t="shared" si="262"/>
        <v>31.289805373587001</v>
      </c>
      <c r="X84" s="99">
        <f t="shared" si="262"/>
        <v>-11.670190274841431</v>
      </c>
      <c r="Y84" s="100">
        <f t="shared" si="262"/>
        <v>-11.555707395722948</v>
      </c>
      <c r="Z84" s="97">
        <f t="shared" si="262"/>
        <v>-12.031997028803261</v>
      </c>
      <c r="AA84" s="98">
        <f t="shared" si="262"/>
        <v>13.769706602226691</v>
      </c>
    </row>
    <row r="85" spans="1:27">
      <c r="A85" s="74" t="s">
        <v>40</v>
      </c>
      <c r="B85" s="99">
        <f t="shared" si="261"/>
        <v>-7.6732673267326703</v>
      </c>
      <c r="C85" s="100">
        <f t="shared" si="249"/>
        <v>-9.1198773408982419</v>
      </c>
      <c r="D85" s="97">
        <f t="shared" si="250"/>
        <v>-10.69031892412886</v>
      </c>
      <c r="E85" s="97">
        <f t="shared" si="251"/>
        <v>4.5097271626408855</v>
      </c>
      <c r="F85" s="99">
        <f t="shared" si="252"/>
        <v>26.315789473684205</v>
      </c>
      <c r="G85" s="100">
        <f t="shared" si="253"/>
        <v>24.216019398595321</v>
      </c>
      <c r="H85" s="97">
        <f t="shared" si="254"/>
        <v>10.044960245874691</v>
      </c>
      <c r="I85" s="97">
        <f t="shared" si="255"/>
        <v>15.382856795271422</v>
      </c>
      <c r="J85" s="99">
        <f t="shared" si="256"/>
        <v>-1.2024048096192388</v>
      </c>
      <c r="K85" s="100">
        <f t="shared" si="257"/>
        <v>-2.3956426393958026</v>
      </c>
      <c r="L85" s="97">
        <f t="shared" si="258"/>
        <v>-5.308281216128222</v>
      </c>
      <c r="M85" s="98">
        <f t="shared" si="259"/>
        <v>7.8092466115336094</v>
      </c>
      <c r="O85" s="74" t="s">
        <v>40</v>
      </c>
      <c r="P85" s="99">
        <f t="shared" si="262"/>
        <v>-16.356107660455493</v>
      </c>
      <c r="Q85" s="100">
        <f t="shared" si="262"/>
        <v>-15.63139310494492</v>
      </c>
      <c r="R85" s="97">
        <f t="shared" si="262"/>
        <v>-31.581423902665421</v>
      </c>
      <c r="S85" s="97">
        <f t="shared" si="262"/>
        <v>-7.3882933956023749</v>
      </c>
      <c r="T85" s="99">
        <f t="shared" si="262"/>
        <v>-8.6538461538461604</v>
      </c>
      <c r="U85" s="100">
        <f t="shared" si="262"/>
        <v>-7.5616084351828334</v>
      </c>
      <c r="V85" s="97">
        <f t="shared" si="262"/>
        <v>-18.906073163788776</v>
      </c>
      <c r="W85" s="97">
        <f t="shared" si="262"/>
        <v>-1.8803478578765294</v>
      </c>
      <c r="X85" s="99">
        <f t="shared" si="262"/>
        <v>-14.991482112436117</v>
      </c>
      <c r="Y85" s="100">
        <f t="shared" si="262"/>
        <v>-14.119096800629904</v>
      </c>
      <c r="Z85" s="97">
        <f t="shared" si="262"/>
        <v>-28.688284306102602</v>
      </c>
      <c r="AA85" s="98">
        <f t="shared" si="262"/>
        <v>-5.7833586374417365</v>
      </c>
    </row>
    <row r="86" spans="1:27">
      <c r="A86" s="74" t="s">
        <v>41</v>
      </c>
      <c r="B86" s="99">
        <f t="shared" si="261"/>
        <v>-14.743589743589737</v>
      </c>
      <c r="C86" s="100">
        <f t="shared" si="249"/>
        <v>-18.470393088459303</v>
      </c>
      <c r="D86" s="97">
        <f t="shared" si="250"/>
        <v>-12.026305740720417</v>
      </c>
      <c r="E86" s="97">
        <f t="shared" si="251"/>
        <v>9.004883454045185</v>
      </c>
      <c r="F86" s="99">
        <f t="shared" si="252"/>
        <v>9.0322580645161281</v>
      </c>
      <c r="G86" s="100">
        <f t="shared" si="253"/>
        <v>10.616630980022649</v>
      </c>
      <c r="H86" s="97">
        <f t="shared" si="254"/>
        <v>-6.3298595956396753E-2</v>
      </c>
      <c r="I86" s="97">
        <f t="shared" si="255"/>
        <v>11.399591207936453</v>
      </c>
      <c r="J86" s="99">
        <f t="shared" si="256"/>
        <v>-2.8938906752411526</v>
      </c>
      <c r="K86" s="100">
        <f t="shared" si="257"/>
        <v>-2.1671881471003474</v>
      </c>
      <c r="L86" s="97">
        <f t="shared" si="258"/>
        <v>-3.8033651827218762</v>
      </c>
      <c r="M86" s="98">
        <f t="shared" si="259"/>
        <v>10.708921627418917</v>
      </c>
      <c r="O86" s="74" t="s">
        <v>41</v>
      </c>
      <c r="P86" s="99">
        <f t="shared" si="262"/>
        <v>-6.0240963855421654</v>
      </c>
      <c r="Q86" s="100">
        <f t="shared" si="262"/>
        <v>-8.6458842610012141</v>
      </c>
      <c r="R86" s="97">
        <f t="shared" si="262"/>
        <v>-44.923348808863068</v>
      </c>
      <c r="S86" s="97">
        <f t="shared" si="262"/>
        <v>-22.154068776295958</v>
      </c>
      <c r="T86" s="99">
        <f t="shared" si="262"/>
        <v>20.155038759689916</v>
      </c>
      <c r="U86" s="100">
        <f t="shared" si="262"/>
        <v>15.408426521800564</v>
      </c>
      <c r="V86" s="97">
        <f t="shared" si="262"/>
        <v>-22.24971868008727</v>
      </c>
      <c r="W86" s="97">
        <f t="shared" si="262"/>
        <v>0.1572182704157683</v>
      </c>
      <c r="X86" s="99">
        <f t="shared" si="262"/>
        <v>5.4237288135593218</v>
      </c>
      <c r="Y86" s="100">
        <f t="shared" si="262"/>
        <v>3.4380835922660111</v>
      </c>
      <c r="Z86" s="97">
        <f t="shared" si="262"/>
        <v>-31.115445728538333</v>
      </c>
      <c r="AA86" s="98">
        <f t="shared" si="262"/>
        <v>-7.4898651470433606</v>
      </c>
    </row>
    <row r="87" spans="1:27" ht="15.75" thickBot="1">
      <c r="A87" s="74" t="s">
        <v>42</v>
      </c>
      <c r="B87" s="99">
        <f t="shared" si="261"/>
        <v>-33.333333333333329</v>
      </c>
      <c r="C87" s="100">
        <f t="shared" si="249"/>
        <v>-41.641546936399735</v>
      </c>
      <c r="D87" s="97">
        <f t="shared" si="250"/>
        <v>-18.37400906403218</v>
      </c>
      <c r="E87" s="97">
        <f t="shared" si="251"/>
        <v>-5.2412101298830009</v>
      </c>
      <c r="F87" s="99">
        <f t="shared" si="252"/>
        <v>15.384615384615387</v>
      </c>
      <c r="G87" s="100">
        <f t="shared" si="253"/>
        <v>28.376514972493595</v>
      </c>
      <c r="H87" s="97">
        <f t="shared" si="254"/>
        <v>49.979579250530719</v>
      </c>
      <c r="I87" s="97">
        <f t="shared" si="255"/>
        <v>57.951151052017337</v>
      </c>
      <c r="J87" s="99">
        <f t="shared" si="256"/>
        <v>9.7087378640776762</v>
      </c>
      <c r="K87" s="100">
        <f t="shared" si="257"/>
        <v>26.088570632067302</v>
      </c>
      <c r="L87" s="97">
        <f t="shared" si="258"/>
        <v>48.745954765679699</v>
      </c>
      <c r="M87" s="98">
        <f t="shared" si="259"/>
        <v>56.805966923618996</v>
      </c>
      <c r="O87" s="74" t="s">
        <v>42</v>
      </c>
      <c r="P87" s="99">
        <f t="shared" si="262"/>
        <v>33.333333333333343</v>
      </c>
      <c r="Q87" s="100">
        <f t="shared" si="262"/>
        <v>58.448049620490252</v>
      </c>
      <c r="R87" s="97">
        <f t="shared" si="262"/>
        <v>-11.868703364233241</v>
      </c>
      <c r="S87" s="97">
        <f t="shared" si="262"/>
        <v>66.523317389315508</v>
      </c>
      <c r="T87" s="99">
        <f t="shared" si="262"/>
        <v>40</v>
      </c>
      <c r="U87" s="100">
        <f t="shared" si="262"/>
        <v>57.515167622698584</v>
      </c>
      <c r="V87" s="97">
        <f t="shared" si="262"/>
        <v>3.929156743737849</v>
      </c>
      <c r="W87" s="97">
        <f t="shared" si="262"/>
        <v>54.057019107694344</v>
      </c>
      <c r="X87" s="99">
        <f t="shared" si="262"/>
        <v>39.189189189189193</v>
      </c>
      <c r="Y87" s="100">
        <f t="shared" si="262"/>
        <v>57.545477286879077</v>
      </c>
      <c r="Z87" s="97">
        <f t="shared" si="262"/>
        <v>3.5940181485772911</v>
      </c>
      <c r="AA87" s="98">
        <f t="shared" si="262"/>
        <v>54.266307084888922</v>
      </c>
    </row>
    <row r="88" spans="1:27" ht="15.75" thickBot="1">
      <c r="A88" s="81" t="s">
        <v>3</v>
      </c>
      <c r="B88" s="101">
        <f t="shared" si="261"/>
        <v>-17.875674025841903</v>
      </c>
      <c r="C88" s="102">
        <f t="shared" si="249"/>
        <v>-16.950202664569758</v>
      </c>
      <c r="D88" s="103">
        <f t="shared" si="250"/>
        <v>-19.737872670395035</v>
      </c>
      <c r="E88" s="103">
        <f t="shared" si="251"/>
        <v>-3.9214349056719868</v>
      </c>
      <c r="F88" s="101">
        <f t="shared" si="252"/>
        <v>24.43384982121573</v>
      </c>
      <c r="G88" s="102">
        <f t="shared" si="253"/>
        <v>26.180227852108317</v>
      </c>
      <c r="H88" s="103">
        <f t="shared" si="254"/>
        <v>39.626185267862212</v>
      </c>
      <c r="I88" s="103">
        <f t="shared" si="255"/>
        <v>49.20174395166427</v>
      </c>
      <c r="J88" s="101">
        <f t="shared" si="256"/>
        <v>-14.548181477315339</v>
      </c>
      <c r="K88" s="102">
        <f t="shared" si="257"/>
        <v>11.137600882627979</v>
      </c>
      <c r="L88" s="103">
        <f t="shared" si="258"/>
        <v>10.054061495873455</v>
      </c>
      <c r="M88" s="104">
        <f t="shared" si="259"/>
        <v>24.899850507913641</v>
      </c>
      <c r="O88" s="81" t="s">
        <v>3</v>
      </c>
      <c r="P88" s="101">
        <f t="shared" si="262"/>
        <v>-10.180023759480946</v>
      </c>
      <c r="Q88" s="102">
        <f t="shared" si="262"/>
        <v>-9.8368446209332916</v>
      </c>
      <c r="R88" s="103">
        <f t="shared" si="262"/>
        <v>-13.848369818037</v>
      </c>
      <c r="S88" s="103">
        <f t="shared" si="262"/>
        <v>19.961404161201017</v>
      </c>
      <c r="T88" s="101">
        <f t="shared" si="262"/>
        <v>14.93150684931507</v>
      </c>
      <c r="U88" s="102">
        <f t="shared" si="262"/>
        <v>48.48400469961723</v>
      </c>
      <c r="V88" s="103">
        <f t="shared" si="262"/>
        <v>-1.0847971361392581</v>
      </c>
      <c r="W88" s="103">
        <f t="shared" si="262"/>
        <v>41.370117919425212</v>
      </c>
      <c r="X88" s="101">
        <f t="shared" si="262"/>
        <v>-8.6096119249550185</v>
      </c>
      <c r="Y88" s="102">
        <f t="shared" si="262"/>
        <v>21.152321865125742</v>
      </c>
      <c r="Z88" s="103">
        <f t="shared" si="262"/>
        <v>-7.8831947110092955</v>
      </c>
      <c r="AA88" s="104">
        <f t="shared" si="262"/>
        <v>30.699739671349533</v>
      </c>
    </row>
    <row r="91" spans="1:27" ht="15" customHeight="1"/>
    <row r="92" spans="1:27" ht="15" customHeight="1"/>
    <row r="108" ht="15" customHeight="1"/>
    <row r="109" ht="15" customHeight="1"/>
    <row r="125" ht="15" customHeight="1"/>
    <row r="126" ht="15" customHeight="1"/>
    <row r="142" ht="15" customHeight="1"/>
    <row r="143" ht="15" customHeight="1"/>
    <row r="159" ht="15" customHeight="1"/>
    <row r="160" ht="15" customHeight="1"/>
  </sheetData>
  <mergeCells count="79">
    <mergeCell ref="AH5:AI5"/>
    <mergeCell ref="P4:S4"/>
    <mergeCell ref="T4:W4"/>
    <mergeCell ref="X4:AA4"/>
    <mergeCell ref="AC4:AC6"/>
    <mergeCell ref="AD4:AG4"/>
    <mergeCell ref="AJ5:AK5"/>
    <mergeCell ref="AL5:AM5"/>
    <mergeCell ref="AN5:AO5"/>
    <mergeCell ref="O20:AA20"/>
    <mergeCell ref="AC20:AO20"/>
    <mergeCell ref="O4:O6"/>
    <mergeCell ref="AH4:AK4"/>
    <mergeCell ref="AL4:AO4"/>
    <mergeCell ref="P5:Q5"/>
    <mergeCell ref="R5:S5"/>
    <mergeCell ref="T5:U5"/>
    <mergeCell ref="V5:W5"/>
    <mergeCell ref="X5:Y5"/>
    <mergeCell ref="Z5:AA5"/>
    <mergeCell ref="AD5:AE5"/>
    <mergeCell ref="AF5:AG5"/>
    <mergeCell ref="O32:AA32"/>
    <mergeCell ref="AC32:AO32"/>
    <mergeCell ref="O44:AA44"/>
    <mergeCell ref="AC44:AO44"/>
    <mergeCell ref="O59:O61"/>
    <mergeCell ref="P59:S59"/>
    <mergeCell ref="T59:W59"/>
    <mergeCell ref="X59:AA59"/>
    <mergeCell ref="P60:Q60"/>
    <mergeCell ref="R60:S60"/>
    <mergeCell ref="T60:U60"/>
    <mergeCell ref="V60:W60"/>
    <mergeCell ref="X60:Y60"/>
    <mergeCell ref="Z60:AA60"/>
    <mergeCell ref="O75:O77"/>
    <mergeCell ref="P75:S75"/>
    <mergeCell ref="T75:W75"/>
    <mergeCell ref="X75:AA75"/>
    <mergeCell ref="P76:Q76"/>
    <mergeCell ref="R76:S76"/>
    <mergeCell ref="T76:U76"/>
    <mergeCell ref="V76:W76"/>
    <mergeCell ref="X76:Y76"/>
    <mergeCell ref="Z76:AA76"/>
    <mergeCell ref="A4:A6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A20:M20"/>
    <mergeCell ref="A32:M32"/>
    <mergeCell ref="A44:M44"/>
    <mergeCell ref="A59:A61"/>
    <mergeCell ref="B59:E59"/>
    <mergeCell ref="F59:I59"/>
    <mergeCell ref="J59:M59"/>
    <mergeCell ref="B60:C60"/>
    <mergeCell ref="D60:E60"/>
    <mergeCell ref="F60:G60"/>
    <mergeCell ref="H60:I60"/>
    <mergeCell ref="J60:K60"/>
    <mergeCell ref="L60:M60"/>
    <mergeCell ref="A75:A77"/>
    <mergeCell ref="B75:E75"/>
    <mergeCell ref="F75:I75"/>
    <mergeCell ref="J75:M75"/>
    <mergeCell ref="B76:C76"/>
    <mergeCell ref="D76:E76"/>
    <mergeCell ref="F76:G76"/>
    <mergeCell ref="H76:I76"/>
    <mergeCell ref="J76:K76"/>
    <mergeCell ref="L76:M7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eht4">
    <tabColor theme="9" tint="0.39997558519241921"/>
  </sheetPr>
  <dimension ref="A1:AX170"/>
  <sheetViews>
    <sheetView tabSelected="1" workbookViewId="0">
      <selection activeCell="G7" sqref="G7:H16"/>
    </sheetView>
  </sheetViews>
  <sheetFormatPr defaultRowHeight="15"/>
  <cols>
    <col min="1" max="1" width="10.5703125" customWidth="1"/>
    <col min="18" max="18" width="11.85546875" customWidth="1"/>
    <col min="22" max="22" width="10.28515625" customWidth="1"/>
    <col min="23" max="23" width="9.85546875" customWidth="1"/>
    <col min="27" max="27" width="9.140625" customWidth="1"/>
    <col min="28" max="28" width="9.7109375" customWidth="1"/>
    <col min="32" max="32" width="8.42578125" customWidth="1"/>
    <col min="33" max="33" width="9.7109375" customWidth="1"/>
    <col min="35" max="35" width="10.140625" customWidth="1"/>
  </cols>
  <sheetData>
    <row r="1" spans="1:50">
      <c r="A1" t="s">
        <v>189</v>
      </c>
      <c r="R1" t="s">
        <v>135</v>
      </c>
      <c r="AI1" t="s">
        <v>136</v>
      </c>
    </row>
    <row r="2" spans="1:50" s="200" customFormat="1" ht="15.75" customHeight="1">
      <c r="A2" s="1" t="s">
        <v>182</v>
      </c>
      <c r="R2" s="1" t="s">
        <v>125</v>
      </c>
      <c r="AI2" s="1" t="s">
        <v>126</v>
      </c>
    </row>
    <row r="3" spans="1:50" ht="15.75" thickBot="1"/>
    <row r="4" spans="1:50" ht="15.75" customHeight="1">
      <c r="A4" s="314" t="s">
        <v>29</v>
      </c>
      <c r="B4" s="317" t="s">
        <v>1</v>
      </c>
      <c r="C4" s="318"/>
      <c r="D4" s="318"/>
      <c r="E4" s="318"/>
      <c r="F4" s="319"/>
      <c r="G4" s="318" t="s">
        <v>2</v>
      </c>
      <c r="H4" s="318"/>
      <c r="I4" s="318"/>
      <c r="J4" s="318"/>
      <c r="K4" s="318"/>
      <c r="L4" s="317" t="s">
        <v>3</v>
      </c>
      <c r="M4" s="318"/>
      <c r="N4" s="318"/>
      <c r="O4" s="318"/>
      <c r="P4" s="319"/>
      <c r="R4" s="314" t="s">
        <v>29</v>
      </c>
      <c r="S4" s="317" t="s">
        <v>1</v>
      </c>
      <c r="T4" s="318"/>
      <c r="U4" s="318"/>
      <c r="V4" s="318"/>
      <c r="W4" s="319"/>
      <c r="X4" s="318" t="s">
        <v>2</v>
      </c>
      <c r="Y4" s="318"/>
      <c r="Z4" s="318"/>
      <c r="AA4" s="318"/>
      <c r="AB4" s="318"/>
      <c r="AC4" s="317" t="s">
        <v>3</v>
      </c>
      <c r="AD4" s="318"/>
      <c r="AE4" s="318"/>
      <c r="AF4" s="318"/>
      <c r="AG4" s="319"/>
      <c r="AI4" s="314" t="s">
        <v>29</v>
      </c>
      <c r="AJ4" s="317" t="s">
        <v>1</v>
      </c>
      <c r="AK4" s="318"/>
      <c r="AL4" s="318"/>
      <c r="AM4" s="318"/>
      <c r="AN4" s="319"/>
      <c r="AO4" s="318" t="s">
        <v>2</v>
      </c>
      <c r="AP4" s="318"/>
      <c r="AQ4" s="318"/>
      <c r="AR4" s="318"/>
      <c r="AS4" s="318"/>
      <c r="AT4" s="317" t="s">
        <v>3</v>
      </c>
      <c r="AU4" s="318"/>
      <c r="AV4" s="318"/>
      <c r="AW4" s="318"/>
      <c r="AX4" s="319"/>
    </row>
    <row r="5" spans="1:50" ht="29.25" customHeight="1">
      <c r="A5" s="315"/>
      <c r="B5" s="320" t="s">
        <v>3</v>
      </c>
      <c r="C5" s="310"/>
      <c r="D5" s="309" t="s">
        <v>53</v>
      </c>
      <c r="E5" s="310"/>
      <c r="F5" s="321" t="s">
        <v>110</v>
      </c>
      <c r="G5" s="320" t="s">
        <v>3</v>
      </c>
      <c r="H5" s="310"/>
      <c r="I5" s="309" t="s">
        <v>53</v>
      </c>
      <c r="J5" s="310"/>
      <c r="K5" s="321" t="s">
        <v>110</v>
      </c>
      <c r="L5" s="320" t="s">
        <v>3</v>
      </c>
      <c r="M5" s="310"/>
      <c r="N5" s="309" t="s">
        <v>53</v>
      </c>
      <c r="O5" s="310"/>
      <c r="P5" s="321" t="s">
        <v>110</v>
      </c>
      <c r="R5" s="315"/>
      <c r="S5" s="320" t="s">
        <v>3</v>
      </c>
      <c r="T5" s="310"/>
      <c r="U5" s="309" t="s">
        <v>53</v>
      </c>
      <c r="V5" s="310"/>
      <c r="W5" s="321" t="s">
        <v>110</v>
      </c>
      <c r="X5" s="320" t="s">
        <v>3</v>
      </c>
      <c r="Y5" s="310"/>
      <c r="Z5" s="309" t="s">
        <v>53</v>
      </c>
      <c r="AA5" s="310"/>
      <c r="AB5" s="321" t="s">
        <v>110</v>
      </c>
      <c r="AC5" s="320" t="s">
        <v>3</v>
      </c>
      <c r="AD5" s="310"/>
      <c r="AE5" s="309" t="s">
        <v>53</v>
      </c>
      <c r="AF5" s="310"/>
      <c r="AG5" s="321" t="s">
        <v>110</v>
      </c>
      <c r="AI5" s="315"/>
      <c r="AJ5" s="320" t="s">
        <v>3</v>
      </c>
      <c r="AK5" s="310"/>
      <c r="AL5" s="309" t="s">
        <v>53</v>
      </c>
      <c r="AM5" s="310"/>
      <c r="AN5" s="321" t="s">
        <v>110</v>
      </c>
      <c r="AO5" s="320" t="s">
        <v>3</v>
      </c>
      <c r="AP5" s="310"/>
      <c r="AQ5" s="309" t="s">
        <v>53</v>
      </c>
      <c r="AR5" s="310"/>
      <c r="AS5" s="321" t="s">
        <v>110</v>
      </c>
      <c r="AT5" s="320" t="s">
        <v>3</v>
      </c>
      <c r="AU5" s="310"/>
      <c r="AV5" s="309" t="s">
        <v>53</v>
      </c>
      <c r="AW5" s="310"/>
      <c r="AX5" s="321" t="s">
        <v>110</v>
      </c>
    </row>
    <row r="6" spans="1:50" ht="44.25" customHeight="1" thickBot="1">
      <c r="A6" s="316"/>
      <c r="B6" s="203" t="s">
        <v>26</v>
      </c>
      <c r="C6" s="108" t="s">
        <v>49</v>
      </c>
      <c r="D6" s="69" t="s">
        <v>31</v>
      </c>
      <c r="E6" s="69" t="s">
        <v>32</v>
      </c>
      <c r="F6" s="322"/>
      <c r="G6" s="203" t="s">
        <v>26</v>
      </c>
      <c r="H6" s="108" t="s">
        <v>49</v>
      </c>
      <c r="I6" s="69" t="s">
        <v>31</v>
      </c>
      <c r="J6" s="69" t="s">
        <v>32</v>
      </c>
      <c r="K6" s="322"/>
      <c r="L6" s="203" t="s">
        <v>26</v>
      </c>
      <c r="M6" s="108" t="s">
        <v>49</v>
      </c>
      <c r="N6" s="69" t="s">
        <v>31</v>
      </c>
      <c r="O6" s="69" t="s">
        <v>32</v>
      </c>
      <c r="P6" s="322"/>
      <c r="R6" s="316"/>
      <c r="S6" s="107" t="s">
        <v>26</v>
      </c>
      <c r="T6" s="108" t="s">
        <v>49</v>
      </c>
      <c r="U6" s="69" t="s">
        <v>31</v>
      </c>
      <c r="V6" s="69" t="s">
        <v>32</v>
      </c>
      <c r="W6" s="322"/>
      <c r="X6" s="107" t="s">
        <v>26</v>
      </c>
      <c r="Y6" s="108" t="s">
        <v>49</v>
      </c>
      <c r="Z6" s="69" t="s">
        <v>31</v>
      </c>
      <c r="AA6" s="69" t="s">
        <v>32</v>
      </c>
      <c r="AB6" s="322"/>
      <c r="AC6" s="107" t="s">
        <v>26</v>
      </c>
      <c r="AD6" s="108" t="s">
        <v>49</v>
      </c>
      <c r="AE6" s="69" t="s">
        <v>31</v>
      </c>
      <c r="AF6" s="69" t="s">
        <v>32</v>
      </c>
      <c r="AG6" s="322"/>
      <c r="AI6" s="316"/>
      <c r="AJ6" s="107" t="s">
        <v>26</v>
      </c>
      <c r="AK6" s="108" t="s">
        <v>49</v>
      </c>
      <c r="AL6" s="69" t="s">
        <v>31</v>
      </c>
      <c r="AM6" s="69" t="s">
        <v>32</v>
      </c>
      <c r="AN6" s="322"/>
      <c r="AO6" s="107" t="s">
        <v>26</v>
      </c>
      <c r="AP6" s="108" t="s">
        <v>49</v>
      </c>
      <c r="AQ6" s="69" t="s">
        <v>31</v>
      </c>
      <c r="AR6" s="69" t="s">
        <v>32</v>
      </c>
      <c r="AS6" s="322"/>
      <c r="AT6" s="107" t="s">
        <v>26</v>
      </c>
      <c r="AU6" s="108" t="s">
        <v>49</v>
      </c>
      <c r="AV6" s="69" t="s">
        <v>31</v>
      </c>
      <c r="AW6" s="69" t="s">
        <v>32</v>
      </c>
      <c r="AX6" s="322"/>
    </row>
    <row r="7" spans="1:50">
      <c r="A7" s="74" t="s">
        <v>33</v>
      </c>
      <c r="B7" s="109">
        <v>15987</v>
      </c>
      <c r="C7" s="110">
        <v>3935.3326843867039</v>
      </c>
      <c r="D7" s="75">
        <v>131</v>
      </c>
      <c r="E7" s="76">
        <v>42.952208850577783</v>
      </c>
      <c r="F7" s="78">
        <v>55.542009716564088</v>
      </c>
      <c r="G7" s="77">
        <v>985</v>
      </c>
      <c r="H7" s="77">
        <v>236.35961317325913</v>
      </c>
      <c r="I7" s="75">
        <v>51</v>
      </c>
      <c r="J7" s="76">
        <v>11.260004333333336</v>
      </c>
      <c r="K7" s="77">
        <v>27.972083333333305</v>
      </c>
      <c r="L7" s="111">
        <f>B7+G7</f>
        <v>16972</v>
      </c>
      <c r="M7" s="77">
        <f t="shared" ref="M7:P7" si="0">C7+H7</f>
        <v>4171.6922975599628</v>
      </c>
      <c r="N7" s="75">
        <f t="shared" si="0"/>
        <v>182</v>
      </c>
      <c r="O7" s="76">
        <f t="shared" si="0"/>
        <v>54.212213183911118</v>
      </c>
      <c r="P7" s="78">
        <f t="shared" si="0"/>
        <v>83.514093049897397</v>
      </c>
      <c r="R7" s="74" t="s">
        <v>33</v>
      </c>
      <c r="S7" s="109">
        <v>24525</v>
      </c>
      <c r="T7" s="110">
        <v>5419.2638361821264</v>
      </c>
      <c r="U7" s="75">
        <v>180</v>
      </c>
      <c r="V7" s="76">
        <v>55.114720197156274</v>
      </c>
      <c r="W7" s="78">
        <v>104.18156534203723</v>
      </c>
      <c r="X7" s="77">
        <v>1142</v>
      </c>
      <c r="Y7" s="77">
        <v>296.26461856791479</v>
      </c>
      <c r="Z7" s="75">
        <v>14</v>
      </c>
      <c r="AA7" s="76">
        <v>4.7682536052167066</v>
      </c>
      <c r="AB7" s="77">
        <v>4.0219760730521035</v>
      </c>
      <c r="AC7" s="111">
        <v>25667</v>
      </c>
      <c r="AD7" s="77">
        <v>5715.5284547500141</v>
      </c>
      <c r="AE7" s="75">
        <v>194</v>
      </c>
      <c r="AF7" s="76">
        <v>59.882973802372966</v>
      </c>
      <c r="AG7" s="78">
        <v>108.20354141508932</v>
      </c>
      <c r="AI7" s="74" t="s">
        <v>33</v>
      </c>
      <c r="AJ7" s="109">
        <v>9489</v>
      </c>
      <c r="AK7" s="110">
        <v>2533.5218800000189</v>
      </c>
      <c r="AL7" s="75">
        <v>153</v>
      </c>
      <c r="AM7" s="76">
        <v>46.310100000000006</v>
      </c>
      <c r="AN7" s="78">
        <v>54.138699999999993</v>
      </c>
      <c r="AO7" s="77">
        <v>362</v>
      </c>
      <c r="AP7" s="77">
        <v>103.17764499999994</v>
      </c>
      <c r="AQ7" s="75">
        <v>6</v>
      </c>
      <c r="AR7" s="76">
        <v>2.0299999999999998</v>
      </c>
      <c r="AS7" s="77">
        <v>2.4500000000000002</v>
      </c>
      <c r="AT7" s="111">
        <v>9851</v>
      </c>
      <c r="AU7" s="77">
        <v>2636.6995250000186</v>
      </c>
      <c r="AV7" s="75">
        <v>159</v>
      </c>
      <c r="AW7" s="76">
        <v>48.340100000000007</v>
      </c>
      <c r="AX7" s="78">
        <v>56.588699999999996</v>
      </c>
    </row>
    <row r="8" spans="1:50">
      <c r="A8" s="74" t="s">
        <v>34</v>
      </c>
      <c r="B8" s="109">
        <v>10281</v>
      </c>
      <c r="C8" s="110">
        <v>7651.7666023835736</v>
      </c>
      <c r="D8" s="79">
        <v>187</v>
      </c>
      <c r="E8" s="80">
        <v>142.58249173983361</v>
      </c>
      <c r="F8" s="78">
        <v>101.01558832304839</v>
      </c>
      <c r="G8" s="77">
        <v>571</v>
      </c>
      <c r="H8" s="77">
        <v>424.85219887753857</v>
      </c>
      <c r="I8" s="79">
        <v>15</v>
      </c>
      <c r="J8" s="80">
        <v>12.451371732650273</v>
      </c>
      <c r="K8" s="77">
        <v>10.674631290066682</v>
      </c>
      <c r="L8" s="111">
        <f t="shared" ref="L8:L16" si="1">B8+G8</f>
        <v>10852</v>
      </c>
      <c r="M8" s="77">
        <f t="shared" ref="M8:M16" si="2">C8+H8</f>
        <v>8076.6188012611119</v>
      </c>
      <c r="N8" s="79">
        <f t="shared" ref="N8:N16" si="3">D8+I8</f>
        <v>202</v>
      </c>
      <c r="O8" s="80">
        <f t="shared" ref="O8:O16" si="4">E8+J8</f>
        <v>155.03386347248389</v>
      </c>
      <c r="P8" s="78">
        <f t="shared" ref="P8:P16" si="5">F8+K8</f>
        <v>111.69021961311508</v>
      </c>
      <c r="R8" s="74" t="s">
        <v>34</v>
      </c>
      <c r="S8" s="109">
        <v>9769</v>
      </c>
      <c r="T8" s="110">
        <v>7314.5315620636684</v>
      </c>
      <c r="U8" s="79">
        <v>220</v>
      </c>
      <c r="V8" s="80">
        <v>165.02603110826658</v>
      </c>
      <c r="W8" s="78">
        <v>141.60253468751924</v>
      </c>
      <c r="X8" s="77">
        <v>580</v>
      </c>
      <c r="Y8" s="77">
        <v>433.7064965159845</v>
      </c>
      <c r="Z8" s="79">
        <v>6</v>
      </c>
      <c r="AA8" s="80">
        <v>4.1988788426763284</v>
      </c>
      <c r="AB8" s="77">
        <v>3.2850271247739657</v>
      </c>
      <c r="AC8" s="111">
        <v>10349</v>
      </c>
      <c r="AD8" s="77">
        <v>7748.2380585796518</v>
      </c>
      <c r="AE8" s="79">
        <v>226</v>
      </c>
      <c r="AF8" s="80">
        <v>169.2249099509429</v>
      </c>
      <c r="AG8" s="78">
        <v>144.88756181229326</v>
      </c>
      <c r="AI8" s="74" t="s">
        <v>34</v>
      </c>
      <c r="AJ8" s="109">
        <v>7467</v>
      </c>
      <c r="AK8" s="110">
        <v>5365.5054850000179</v>
      </c>
      <c r="AL8" s="79">
        <v>258</v>
      </c>
      <c r="AM8" s="80">
        <v>189.82990000000004</v>
      </c>
      <c r="AN8" s="78">
        <v>151.75054999999986</v>
      </c>
      <c r="AO8" s="77">
        <v>306</v>
      </c>
      <c r="AP8" s="77">
        <v>226.79174600000013</v>
      </c>
      <c r="AQ8" s="79">
        <v>10</v>
      </c>
      <c r="AR8" s="80">
        <v>7.0399999999999991</v>
      </c>
      <c r="AS8" s="77">
        <v>9.24</v>
      </c>
      <c r="AT8" s="111">
        <v>7773</v>
      </c>
      <c r="AU8" s="77">
        <v>5592.2972310000177</v>
      </c>
      <c r="AV8" s="79">
        <v>268</v>
      </c>
      <c r="AW8" s="80">
        <v>196.8699</v>
      </c>
      <c r="AX8" s="78">
        <v>160.99054999999987</v>
      </c>
    </row>
    <row r="9" spans="1:50">
      <c r="A9" s="74" t="s">
        <v>35</v>
      </c>
      <c r="B9" s="109">
        <v>14287</v>
      </c>
      <c r="C9" s="110">
        <v>21009.633134741307</v>
      </c>
      <c r="D9" s="79">
        <v>461</v>
      </c>
      <c r="E9" s="80">
        <v>685.03066878730704</v>
      </c>
      <c r="F9" s="78">
        <v>479.24158638415986</v>
      </c>
      <c r="G9" s="77">
        <v>703</v>
      </c>
      <c r="H9" s="77">
        <v>1026.8800822307139</v>
      </c>
      <c r="I9" s="112">
        <v>35</v>
      </c>
      <c r="J9" s="80">
        <v>52.856464182605535</v>
      </c>
      <c r="K9" s="77">
        <v>39.631622091925763</v>
      </c>
      <c r="L9" s="111">
        <f t="shared" si="1"/>
        <v>14990</v>
      </c>
      <c r="M9" s="77">
        <f t="shared" si="2"/>
        <v>22036.51321697202</v>
      </c>
      <c r="N9" s="79">
        <f t="shared" si="3"/>
        <v>496</v>
      </c>
      <c r="O9" s="80">
        <f t="shared" si="4"/>
        <v>737.88713296991261</v>
      </c>
      <c r="P9" s="78">
        <f t="shared" si="5"/>
        <v>518.87320847608567</v>
      </c>
      <c r="R9" s="74" t="s">
        <v>35</v>
      </c>
      <c r="S9" s="109">
        <v>13489</v>
      </c>
      <c r="T9" s="110">
        <v>20013.000537519918</v>
      </c>
      <c r="U9" s="79">
        <v>588</v>
      </c>
      <c r="V9" s="80">
        <v>885.3951733983688</v>
      </c>
      <c r="W9" s="78">
        <v>653.04062861005252</v>
      </c>
      <c r="X9" s="77">
        <v>663</v>
      </c>
      <c r="Y9" s="77">
        <v>985.44980979850186</v>
      </c>
      <c r="Z9" s="112">
        <v>17</v>
      </c>
      <c r="AA9" s="80">
        <v>24.159706426259838</v>
      </c>
      <c r="AB9" s="77">
        <v>16.251588072122065</v>
      </c>
      <c r="AC9" s="111">
        <v>14152</v>
      </c>
      <c r="AD9" s="77">
        <v>20998.450347318401</v>
      </c>
      <c r="AE9" s="79">
        <v>605</v>
      </c>
      <c r="AF9" s="80">
        <v>909.55487982462864</v>
      </c>
      <c r="AG9" s="78">
        <v>669.29221668217463</v>
      </c>
      <c r="AI9" s="74" t="s">
        <v>35</v>
      </c>
      <c r="AJ9" s="109">
        <v>12265</v>
      </c>
      <c r="AK9" s="110">
        <v>17904.426621999988</v>
      </c>
      <c r="AL9" s="79">
        <v>613</v>
      </c>
      <c r="AM9" s="80">
        <v>906.08300000000031</v>
      </c>
      <c r="AN9" s="78">
        <v>600.6220399999994</v>
      </c>
      <c r="AO9" s="77">
        <v>433</v>
      </c>
      <c r="AP9" s="77">
        <v>626.99752399999988</v>
      </c>
      <c r="AQ9" s="112">
        <v>23</v>
      </c>
      <c r="AR9" s="80">
        <v>35.187399999999997</v>
      </c>
      <c r="AS9" s="77">
        <v>26.897009999999998</v>
      </c>
      <c r="AT9" s="111">
        <v>12698</v>
      </c>
      <c r="AU9" s="77">
        <v>18531.424145999987</v>
      </c>
      <c r="AV9" s="79">
        <v>636</v>
      </c>
      <c r="AW9" s="80">
        <v>941.27040000000045</v>
      </c>
      <c r="AX9" s="78">
        <v>627.51904999999965</v>
      </c>
    </row>
    <row r="10" spans="1:50">
      <c r="A10" s="74" t="s">
        <v>36</v>
      </c>
      <c r="B10" s="109">
        <v>22620</v>
      </c>
      <c r="C10" s="110">
        <v>75018.508646219489</v>
      </c>
      <c r="D10" s="79">
        <v>1457</v>
      </c>
      <c r="E10" s="80">
        <v>5022.5758818546074</v>
      </c>
      <c r="F10" s="78">
        <v>2620.0411707653498</v>
      </c>
      <c r="G10" s="77">
        <v>1110</v>
      </c>
      <c r="H10" s="77">
        <v>3618.9939505445705</v>
      </c>
      <c r="I10" s="79">
        <v>102</v>
      </c>
      <c r="J10" s="80">
        <v>347.17080622606034</v>
      </c>
      <c r="K10" s="77">
        <v>230.53104477611953</v>
      </c>
      <c r="L10" s="111">
        <f t="shared" si="1"/>
        <v>23730</v>
      </c>
      <c r="M10" s="77">
        <f t="shared" si="2"/>
        <v>78637.502596764054</v>
      </c>
      <c r="N10" s="79">
        <f t="shared" si="3"/>
        <v>1559</v>
      </c>
      <c r="O10" s="80">
        <f t="shared" si="4"/>
        <v>5369.7466880806678</v>
      </c>
      <c r="P10" s="78">
        <f t="shared" si="5"/>
        <v>2850.5722155414692</v>
      </c>
      <c r="R10" s="74" t="s">
        <v>36</v>
      </c>
      <c r="S10" s="109">
        <v>22282</v>
      </c>
      <c r="T10" s="110">
        <v>74741.936986893052</v>
      </c>
      <c r="U10" s="79">
        <v>1744</v>
      </c>
      <c r="V10" s="80">
        <v>6066.0417682503876</v>
      </c>
      <c r="W10" s="78">
        <v>3280.256619705468</v>
      </c>
      <c r="X10" s="77">
        <v>965</v>
      </c>
      <c r="Y10" s="77">
        <v>3192.6910682537291</v>
      </c>
      <c r="Z10" s="79">
        <v>74</v>
      </c>
      <c r="AA10" s="80">
        <v>261.39896925694904</v>
      </c>
      <c r="AB10" s="77">
        <v>181.94832484178474</v>
      </c>
      <c r="AC10" s="111">
        <v>23247</v>
      </c>
      <c r="AD10" s="77">
        <v>77934.628055147041</v>
      </c>
      <c r="AE10" s="79">
        <v>1818</v>
      </c>
      <c r="AF10" s="80">
        <v>6327.4407375073342</v>
      </c>
      <c r="AG10" s="78">
        <v>3462.2049445472526</v>
      </c>
      <c r="AI10" s="74" t="s">
        <v>36</v>
      </c>
      <c r="AJ10" s="109">
        <v>22755</v>
      </c>
      <c r="AK10" s="110">
        <v>75450.064631000379</v>
      </c>
      <c r="AL10" s="79">
        <v>1941</v>
      </c>
      <c r="AM10" s="80">
        <v>6632.0908000000009</v>
      </c>
      <c r="AN10" s="78">
        <v>3362.1918800000053</v>
      </c>
      <c r="AO10" s="77">
        <v>733</v>
      </c>
      <c r="AP10" s="77">
        <v>2413.4719749999981</v>
      </c>
      <c r="AQ10" s="79">
        <v>51</v>
      </c>
      <c r="AR10" s="80">
        <v>178.79639999999995</v>
      </c>
      <c r="AS10" s="77">
        <v>130.98981999999995</v>
      </c>
      <c r="AT10" s="111">
        <v>23488</v>
      </c>
      <c r="AU10" s="77">
        <v>77863.536606000373</v>
      </c>
      <c r="AV10" s="79">
        <v>1992</v>
      </c>
      <c r="AW10" s="80">
        <v>6810.8872000000028</v>
      </c>
      <c r="AX10" s="78">
        <v>3493.1817000000042</v>
      </c>
    </row>
    <row r="11" spans="1:50">
      <c r="A11" s="74" t="s">
        <v>37</v>
      </c>
      <c r="B11" s="109">
        <v>16703</v>
      </c>
      <c r="C11" s="110">
        <v>119792.81190779005</v>
      </c>
      <c r="D11" s="79">
        <v>1727</v>
      </c>
      <c r="E11" s="80">
        <v>12792.733930894485</v>
      </c>
      <c r="F11" s="78">
        <v>5268.7660640282174</v>
      </c>
      <c r="G11" s="77">
        <v>878</v>
      </c>
      <c r="H11" s="77">
        <v>6395.1447113571649</v>
      </c>
      <c r="I11" s="79">
        <v>120</v>
      </c>
      <c r="J11" s="80">
        <v>873.69661924789921</v>
      </c>
      <c r="K11" s="77">
        <v>470.5450714504899</v>
      </c>
      <c r="L11" s="111">
        <f t="shared" si="1"/>
        <v>17581</v>
      </c>
      <c r="M11" s="77">
        <f t="shared" si="2"/>
        <v>126187.95661914721</v>
      </c>
      <c r="N11" s="79">
        <f t="shared" si="3"/>
        <v>1847</v>
      </c>
      <c r="O11" s="80">
        <f t="shared" si="4"/>
        <v>13666.430550142384</v>
      </c>
      <c r="P11" s="78">
        <f t="shared" si="5"/>
        <v>5739.311135478707</v>
      </c>
      <c r="R11" s="74" t="s">
        <v>37</v>
      </c>
      <c r="S11" s="109">
        <v>17245</v>
      </c>
      <c r="T11" s="110">
        <v>123960.58132972867</v>
      </c>
      <c r="U11" s="79">
        <v>2262</v>
      </c>
      <c r="V11" s="80">
        <v>16569.012286516281</v>
      </c>
      <c r="W11" s="78">
        <v>7045.8646712846894</v>
      </c>
      <c r="X11" s="77">
        <v>842</v>
      </c>
      <c r="Y11" s="77">
        <v>6161.4345728447679</v>
      </c>
      <c r="Z11" s="79">
        <v>101</v>
      </c>
      <c r="AA11" s="80">
        <v>794.0731066037082</v>
      </c>
      <c r="AB11" s="77">
        <v>353.57463930498676</v>
      </c>
      <c r="AC11" s="111">
        <v>18087</v>
      </c>
      <c r="AD11" s="77">
        <v>130122.01590257339</v>
      </c>
      <c r="AE11" s="79">
        <v>2363</v>
      </c>
      <c r="AF11" s="80">
        <v>17363.085393119993</v>
      </c>
      <c r="AG11" s="78">
        <v>7399.4393105896816</v>
      </c>
      <c r="AI11" s="74" t="s">
        <v>37</v>
      </c>
      <c r="AJ11" s="109">
        <v>18809</v>
      </c>
      <c r="AK11" s="110">
        <v>134306.09833300029</v>
      </c>
      <c r="AL11" s="79">
        <v>2419</v>
      </c>
      <c r="AM11" s="80">
        <v>17691.682999999983</v>
      </c>
      <c r="AN11" s="78">
        <v>7153.4622600000248</v>
      </c>
      <c r="AO11" s="77">
        <v>763</v>
      </c>
      <c r="AP11" s="77">
        <v>5524.1986930000039</v>
      </c>
      <c r="AQ11" s="79">
        <v>88</v>
      </c>
      <c r="AR11" s="80">
        <v>656.82830000000001</v>
      </c>
      <c r="AS11" s="77">
        <v>309.13946000000004</v>
      </c>
      <c r="AT11" s="111">
        <v>19572</v>
      </c>
      <c r="AU11" s="77">
        <v>139830.29702600031</v>
      </c>
      <c r="AV11" s="79">
        <v>2507</v>
      </c>
      <c r="AW11" s="80">
        <v>18348.511299999991</v>
      </c>
      <c r="AX11" s="78">
        <v>7462.6017200000233</v>
      </c>
    </row>
    <row r="12" spans="1:50">
      <c r="A12" s="74" t="s">
        <v>38</v>
      </c>
      <c r="B12" s="109">
        <v>11563</v>
      </c>
      <c r="C12" s="110">
        <v>161548.61833999836</v>
      </c>
      <c r="D12" s="79">
        <v>1952</v>
      </c>
      <c r="E12" s="80">
        <v>28113.171362178746</v>
      </c>
      <c r="F12" s="78">
        <v>8252.2601684730434</v>
      </c>
      <c r="G12" s="77">
        <v>623</v>
      </c>
      <c r="H12" s="77">
        <v>8739.1219808612277</v>
      </c>
      <c r="I12" s="79">
        <v>128</v>
      </c>
      <c r="J12" s="80">
        <v>1841.2887355407452</v>
      </c>
      <c r="K12" s="77">
        <v>633.56700267547114</v>
      </c>
      <c r="L12" s="111">
        <f t="shared" si="1"/>
        <v>12186</v>
      </c>
      <c r="M12" s="77">
        <f t="shared" si="2"/>
        <v>170287.74032085959</v>
      </c>
      <c r="N12" s="79">
        <f t="shared" si="3"/>
        <v>2080</v>
      </c>
      <c r="O12" s="80">
        <f t="shared" si="4"/>
        <v>29954.46009771949</v>
      </c>
      <c r="P12" s="78">
        <f t="shared" si="5"/>
        <v>8885.827171148514</v>
      </c>
      <c r="R12" s="74" t="s">
        <v>38</v>
      </c>
      <c r="S12" s="109">
        <v>12449</v>
      </c>
      <c r="T12" s="110">
        <v>173838.186021286</v>
      </c>
      <c r="U12" s="79">
        <v>2343</v>
      </c>
      <c r="V12" s="80">
        <v>33672.104730466082</v>
      </c>
      <c r="W12" s="78">
        <v>10715.203034776148</v>
      </c>
      <c r="X12" s="77">
        <v>593</v>
      </c>
      <c r="Y12" s="77">
        <v>8365.7763759033314</v>
      </c>
      <c r="Z12" s="79">
        <v>117</v>
      </c>
      <c r="AA12" s="80">
        <v>1666.6434600262514</v>
      </c>
      <c r="AB12" s="77">
        <v>524.31853290169784</v>
      </c>
      <c r="AC12" s="111">
        <v>13042</v>
      </c>
      <c r="AD12" s="77">
        <v>182203.96239718955</v>
      </c>
      <c r="AE12" s="79">
        <v>2460</v>
      </c>
      <c r="AF12" s="80">
        <v>35338.748190492326</v>
      </c>
      <c r="AG12" s="78">
        <v>11239.521567677846</v>
      </c>
      <c r="AI12" s="74" t="s">
        <v>38</v>
      </c>
      <c r="AJ12" s="109">
        <v>14047</v>
      </c>
      <c r="AK12" s="110">
        <v>195624.00247500066</v>
      </c>
      <c r="AL12" s="79">
        <v>2675</v>
      </c>
      <c r="AM12" s="80">
        <v>38268.380999999936</v>
      </c>
      <c r="AN12" s="78">
        <v>11385.58216</v>
      </c>
      <c r="AO12" s="77">
        <v>543</v>
      </c>
      <c r="AP12" s="77">
        <v>7610.82762</v>
      </c>
      <c r="AQ12" s="79">
        <v>115</v>
      </c>
      <c r="AR12" s="80">
        <v>1683.8158000000001</v>
      </c>
      <c r="AS12" s="77">
        <v>617.81932000000018</v>
      </c>
      <c r="AT12" s="111">
        <v>14590</v>
      </c>
      <c r="AU12" s="77">
        <v>203234.83009500065</v>
      </c>
      <c r="AV12" s="79">
        <v>2790</v>
      </c>
      <c r="AW12" s="80">
        <v>39952.196799999976</v>
      </c>
      <c r="AX12" s="78">
        <v>12003.401480000004</v>
      </c>
    </row>
    <row r="13" spans="1:50">
      <c r="A13" s="74" t="s">
        <v>39</v>
      </c>
      <c r="B13" s="109">
        <v>5970</v>
      </c>
      <c r="C13" s="110">
        <v>173553.51345857439</v>
      </c>
      <c r="D13" s="79">
        <v>1643</v>
      </c>
      <c r="E13" s="80">
        <v>50387.165870603334</v>
      </c>
      <c r="F13" s="78">
        <v>9838.6852946342988</v>
      </c>
      <c r="G13" s="77">
        <v>538</v>
      </c>
      <c r="H13" s="77">
        <v>16559.278285140201</v>
      </c>
      <c r="I13" s="79">
        <v>199</v>
      </c>
      <c r="J13" s="80">
        <v>6492.7840458076698</v>
      </c>
      <c r="K13" s="77">
        <v>1375.0528212845668</v>
      </c>
      <c r="L13" s="111">
        <f t="shared" si="1"/>
        <v>6508</v>
      </c>
      <c r="M13" s="77">
        <f t="shared" si="2"/>
        <v>190112.7917437146</v>
      </c>
      <c r="N13" s="79">
        <f t="shared" si="3"/>
        <v>1842</v>
      </c>
      <c r="O13" s="80">
        <f t="shared" si="4"/>
        <v>56879.949916411002</v>
      </c>
      <c r="P13" s="78">
        <f t="shared" si="5"/>
        <v>11213.738115918866</v>
      </c>
      <c r="R13" s="74" t="s">
        <v>39</v>
      </c>
      <c r="S13" s="109">
        <v>6370</v>
      </c>
      <c r="T13" s="110">
        <v>185069.1353494229</v>
      </c>
      <c r="U13" s="79">
        <v>1920</v>
      </c>
      <c r="V13" s="80">
        <v>58793.05660402331</v>
      </c>
      <c r="W13" s="78">
        <v>11880.976692550812</v>
      </c>
      <c r="X13" s="77">
        <v>490</v>
      </c>
      <c r="Y13" s="77">
        <v>15210.287354434427</v>
      </c>
      <c r="Z13" s="79">
        <v>169</v>
      </c>
      <c r="AA13" s="80">
        <v>5494.5654072653415</v>
      </c>
      <c r="AB13" s="77">
        <v>1498.8948850013344</v>
      </c>
      <c r="AC13" s="111">
        <v>6860</v>
      </c>
      <c r="AD13" s="77">
        <v>200279.42270385736</v>
      </c>
      <c r="AE13" s="79">
        <v>2089</v>
      </c>
      <c r="AF13" s="80">
        <v>64287.622011288651</v>
      </c>
      <c r="AG13" s="78">
        <v>13379.871577552154</v>
      </c>
      <c r="AI13" s="74" t="s">
        <v>39</v>
      </c>
      <c r="AJ13" s="109">
        <v>7273</v>
      </c>
      <c r="AK13" s="110">
        <v>211000.99922699985</v>
      </c>
      <c r="AL13" s="79">
        <v>2226</v>
      </c>
      <c r="AM13" s="80">
        <v>68102.62699999992</v>
      </c>
      <c r="AN13" s="78">
        <v>13880.949040000016</v>
      </c>
      <c r="AO13" s="77">
        <v>450</v>
      </c>
      <c r="AP13" s="77">
        <v>13911.858295999997</v>
      </c>
      <c r="AQ13" s="79">
        <v>139</v>
      </c>
      <c r="AR13" s="80">
        <v>4584.5076000000017</v>
      </c>
      <c r="AS13" s="77">
        <v>1328.9808499999997</v>
      </c>
      <c r="AT13" s="111">
        <v>7723</v>
      </c>
      <c r="AU13" s="77">
        <v>224912.85752299984</v>
      </c>
      <c r="AV13" s="79">
        <v>2365</v>
      </c>
      <c r="AW13" s="80">
        <v>72687.134599999932</v>
      </c>
      <c r="AX13" s="78">
        <v>15209.929890000016</v>
      </c>
    </row>
    <row r="14" spans="1:50">
      <c r="A14" s="74" t="s">
        <v>40</v>
      </c>
      <c r="B14" s="109">
        <v>790</v>
      </c>
      <c r="C14" s="110">
        <v>51373.245300328344</v>
      </c>
      <c r="D14" s="79">
        <v>373</v>
      </c>
      <c r="E14" s="80">
        <v>24677.293788508108</v>
      </c>
      <c r="F14" s="78">
        <v>3341.8886674519381</v>
      </c>
      <c r="G14" s="77">
        <v>189</v>
      </c>
      <c r="H14" s="77">
        <v>13365.853539720749</v>
      </c>
      <c r="I14" s="79">
        <v>120</v>
      </c>
      <c r="J14" s="80">
        <v>8522.6979882637133</v>
      </c>
      <c r="K14" s="77">
        <v>1443.4782785552916</v>
      </c>
      <c r="L14" s="111">
        <f t="shared" si="1"/>
        <v>979</v>
      </c>
      <c r="M14" s="77">
        <f t="shared" si="2"/>
        <v>64739.09884004909</v>
      </c>
      <c r="N14" s="79">
        <f t="shared" si="3"/>
        <v>493</v>
      </c>
      <c r="O14" s="80">
        <f t="shared" si="4"/>
        <v>33199.991776771822</v>
      </c>
      <c r="P14" s="78">
        <f t="shared" si="5"/>
        <v>4785.3669460072297</v>
      </c>
      <c r="R14" s="74" t="s">
        <v>40</v>
      </c>
      <c r="S14" s="109">
        <v>820</v>
      </c>
      <c r="T14" s="110">
        <v>53895.176741704963</v>
      </c>
      <c r="U14" s="79">
        <v>404</v>
      </c>
      <c r="V14" s="80">
        <v>27153.675706484806</v>
      </c>
      <c r="W14" s="78">
        <v>3741.9108737079778</v>
      </c>
      <c r="X14" s="77">
        <v>187</v>
      </c>
      <c r="Y14" s="77">
        <v>13240.751944309677</v>
      </c>
      <c r="Z14" s="79">
        <v>95</v>
      </c>
      <c r="AA14" s="80">
        <v>6861.1907139894156</v>
      </c>
      <c r="AB14" s="77">
        <v>1311.7168431249479</v>
      </c>
      <c r="AC14" s="111">
        <v>1007</v>
      </c>
      <c r="AD14" s="77">
        <v>67135.928686014697</v>
      </c>
      <c r="AE14" s="79">
        <v>499</v>
      </c>
      <c r="AF14" s="80">
        <v>34014.866420474224</v>
      </c>
      <c r="AG14" s="78">
        <v>5053.6277168329216</v>
      </c>
      <c r="AI14" s="74" t="s">
        <v>40</v>
      </c>
      <c r="AJ14" s="109">
        <v>942</v>
      </c>
      <c r="AK14" s="110">
        <v>61869.499383999995</v>
      </c>
      <c r="AL14" s="79">
        <v>483</v>
      </c>
      <c r="AM14" s="80">
        <v>32184.572799999984</v>
      </c>
      <c r="AN14" s="78">
        <v>5469.1446199999964</v>
      </c>
      <c r="AO14" s="77">
        <v>179</v>
      </c>
      <c r="AP14" s="77">
        <v>12423.806950999995</v>
      </c>
      <c r="AQ14" s="79">
        <v>104</v>
      </c>
      <c r="AR14" s="80">
        <v>7422.4470999999994</v>
      </c>
      <c r="AS14" s="77">
        <v>1617.5278400000002</v>
      </c>
      <c r="AT14" s="111">
        <v>1121</v>
      </c>
      <c r="AU14" s="77">
        <v>74293.306334999987</v>
      </c>
      <c r="AV14" s="79">
        <v>587</v>
      </c>
      <c r="AW14" s="80">
        <v>39607.01989999997</v>
      </c>
      <c r="AX14" s="78">
        <v>7086.6724599999961</v>
      </c>
    </row>
    <row r="15" spans="1:50">
      <c r="A15" s="74" t="s">
        <v>41</v>
      </c>
      <c r="B15" s="109">
        <v>183</v>
      </c>
      <c r="C15" s="110">
        <v>29226.858545402825</v>
      </c>
      <c r="D15" s="79">
        <v>133</v>
      </c>
      <c r="E15" s="80">
        <v>22116.176945367755</v>
      </c>
      <c r="F15" s="78">
        <v>2093.4320818813862</v>
      </c>
      <c r="G15" s="77">
        <v>214</v>
      </c>
      <c r="H15" s="77">
        <v>45640.647660722854</v>
      </c>
      <c r="I15" s="79">
        <v>169</v>
      </c>
      <c r="J15" s="80">
        <v>38267.272171154429</v>
      </c>
      <c r="K15" s="77">
        <v>5228.5211974492713</v>
      </c>
      <c r="L15" s="111">
        <f t="shared" si="1"/>
        <v>397</v>
      </c>
      <c r="M15" s="77">
        <f t="shared" si="2"/>
        <v>74867.506206125676</v>
      </c>
      <c r="N15" s="79">
        <f t="shared" si="3"/>
        <v>302</v>
      </c>
      <c r="O15" s="80">
        <f t="shared" si="4"/>
        <v>60383.449116522184</v>
      </c>
      <c r="P15" s="78">
        <f t="shared" si="5"/>
        <v>7321.9532793306571</v>
      </c>
      <c r="R15" s="74" t="s">
        <v>41</v>
      </c>
      <c r="S15" s="109">
        <v>209</v>
      </c>
      <c r="T15" s="110">
        <v>34308.634962820273</v>
      </c>
      <c r="U15" s="79">
        <v>156</v>
      </c>
      <c r="V15" s="80">
        <v>27126.559029486943</v>
      </c>
      <c r="W15" s="78">
        <v>2379.6114276064609</v>
      </c>
      <c r="X15" s="77">
        <v>197</v>
      </c>
      <c r="Y15" s="77">
        <v>41652.99490512687</v>
      </c>
      <c r="Z15" s="79">
        <v>155</v>
      </c>
      <c r="AA15" s="80">
        <v>34594.501597201503</v>
      </c>
      <c r="AB15" s="77">
        <v>5231.8328742014264</v>
      </c>
      <c r="AC15" s="111">
        <v>406</v>
      </c>
      <c r="AD15" s="77">
        <v>75961.629867947122</v>
      </c>
      <c r="AE15" s="79">
        <v>311</v>
      </c>
      <c r="AF15" s="80">
        <v>61721.060626688399</v>
      </c>
      <c r="AG15" s="78">
        <v>7611.4443018078864</v>
      </c>
      <c r="AI15" s="74" t="s">
        <v>41</v>
      </c>
      <c r="AJ15" s="109">
        <v>214</v>
      </c>
      <c r="AK15" s="110">
        <v>36466.172359000011</v>
      </c>
      <c r="AL15" s="79">
        <v>166</v>
      </c>
      <c r="AM15" s="80">
        <v>29693.8554</v>
      </c>
      <c r="AN15" s="78">
        <v>4320.5448700000006</v>
      </c>
      <c r="AO15" s="77">
        <v>165</v>
      </c>
      <c r="AP15" s="77">
        <v>36674.301281000007</v>
      </c>
      <c r="AQ15" s="79">
        <v>129</v>
      </c>
      <c r="AR15" s="80">
        <v>29975.715500000017</v>
      </c>
      <c r="AS15" s="77">
        <v>6729.0211499999987</v>
      </c>
      <c r="AT15" s="111">
        <v>379</v>
      </c>
      <c r="AU15" s="77">
        <v>73140.473640000011</v>
      </c>
      <c r="AV15" s="79">
        <v>295</v>
      </c>
      <c r="AW15" s="80">
        <v>59669.570899999962</v>
      </c>
      <c r="AX15" s="78">
        <v>11049.566019999998</v>
      </c>
    </row>
    <row r="16" spans="1:50" ht="15.75" thickBot="1">
      <c r="A16" s="74" t="s">
        <v>42</v>
      </c>
      <c r="B16" s="109">
        <v>9</v>
      </c>
      <c r="C16" s="110">
        <v>6159.5293051076369</v>
      </c>
      <c r="D16" s="79">
        <v>8</v>
      </c>
      <c r="E16" s="80">
        <v>5652.159305107637</v>
      </c>
      <c r="F16" s="78">
        <v>475.58500000000004</v>
      </c>
      <c r="G16" s="77">
        <v>107</v>
      </c>
      <c r="H16" s="77">
        <v>369418.40856480197</v>
      </c>
      <c r="I16" s="79">
        <v>105</v>
      </c>
      <c r="J16" s="80">
        <v>368071.82856480195</v>
      </c>
      <c r="K16" s="77">
        <v>47544.528615435469</v>
      </c>
      <c r="L16" s="111">
        <f t="shared" si="1"/>
        <v>116</v>
      </c>
      <c r="M16" s="77">
        <f t="shared" si="2"/>
        <v>375577.93786990963</v>
      </c>
      <c r="N16" s="79">
        <f t="shared" si="3"/>
        <v>113</v>
      </c>
      <c r="O16" s="80">
        <f t="shared" si="4"/>
        <v>373723.98786990962</v>
      </c>
      <c r="P16" s="78">
        <f t="shared" si="5"/>
        <v>48020.113615435468</v>
      </c>
      <c r="R16" s="74" t="s">
        <v>42</v>
      </c>
      <c r="S16" s="109">
        <v>12</v>
      </c>
      <c r="T16" s="110">
        <v>9685.2452530703558</v>
      </c>
      <c r="U16" s="79">
        <v>12</v>
      </c>
      <c r="V16" s="80">
        <v>9685.2452530703558</v>
      </c>
      <c r="W16" s="78">
        <v>582.63917478573285</v>
      </c>
      <c r="X16" s="77">
        <v>93</v>
      </c>
      <c r="Y16" s="77">
        <v>288207.69387193507</v>
      </c>
      <c r="Z16" s="79">
        <v>91</v>
      </c>
      <c r="AA16" s="80">
        <v>286712.74387193506</v>
      </c>
      <c r="AB16" s="77">
        <v>31700.668086296977</v>
      </c>
      <c r="AC16" s="111">
        <v>105</v>
      </c>
      <c r="AD16" s="77">
        <v>297892.93912500539</v>
      </c>
      <c r="AE16" s="79">
        <v>103</v>
      </c>
      <c r="AF16" s="80">
        <v>296397.98912500544</v>
      </c>
      <c r="AG16" s="78">
        <v>32283.307261082704</v>
      </c>
      <c r="AI16" s="74" t="s">
        <v>42</v>
      </c>
      <c r="AJ16" s="109">
        <v>10</v>
      </c>
      <c r="AK16" s="110">
        <v>7306.958274999999</v>
      </c>
      <c r="AL16" s="79">
        <v>9</v>
      </c>
      <c r="AM16" s="80">
        <v>6112.568299999999</v>
      </c>
      <c r="AN16" s="78">
        <v>661.10359999999991</v>
      </c>
      <c r="AO16" s="77">
        <v>67</v>
      </c>
      <c r="AP16" s="77">
        <v>183444.93797299999</v>
      </c>
      <c r="AQ16" s="79">
        <v>65</v>
      </c>
      <c r="AR16" s="80">
        <v>182022.3082</v>
      </c>
      <c r="AS16" s="77">
        <v>30502.189260000006</v>
      </c>
      <c r="AT16" s="111">
        <v>77</v>
      </c>
      <c r="AU16" s="77">
        <v>190751.896248</v>
      </c>
      <c r="AV16" s="79">
        <v>74</v>
      </c>
      <c r="AW16" s="80">
        <v>188134.87649999998</v>
      </c>
      <c r="AX16" s="78">
        <v>31163.292860000009</v>
      </c>
    </row>
    <row r="17" spans="1:50" ht="15.75" thickBot="1">
      <c r="A17" s="81" t="s">
        <v>3</v>
      </c>
      <c r="B17" s="113">
        <f>SUM(B7:B16)</f>
        <v>98393</v>
      </c>
      <c r="C17" s="114">
        <f t="shared" ref="C17:P17" si="6">SUM(C7:C16)</f>
        <v>649269.81792493281</v>
      </c>
      <c r="D17" s="82">
        <f t="shared" si="6"/>
        <v>8072</v>
      </c>
      <c r="E17" s="83">
        <f t="shared" si="6"/>
        <v>149631.84245389237</v>
      </c>
      <c r="F17" s="85">
        <f t="shared" si="6"/>
        <v>32526.457631658006</v>
      </c>
      <c r="G17" s="84">
        <f t="shared" si="6"/>
        <v>5918</v>
      </c>
      <c r="H17" s="84">
        <f t="shared" si="6"/>
        <v>465425.54058743024</v>
      </c>
      <c r="I17" s="82">
        <f t="shared" si="6"/>
        <v>1044</v>
      </c>
      <c r="J17" s="83">
        <f t="shared" si="6"/>
        <v>424493.30677129107</v>
      </c>
      <c r="K17" s="84">
        <f t="shared" si="6"/>
        <v>57004.502368342</v>
      </c>
      <c r="L17" s="115">
        <f t="shared" si="6"/>
        <v>104311</v>
      </c>
      <c r="M17" s="84">
        <f t="shared" si="6"/>
        <v>1114695.3585123629</v>
      </c>
      <c r="N17" s="82">
        <f t="shared" si="6"/>
        <v>9116</v>
      </c>
      <c r="O17" s="83">
        <f t="shared" si="6"/>
        <v>574125.14922518353</v>
      </c>
      <c r="P17" s="85">
        <f t="shared" si="6"/>
        <v>89530.96</v>
      </c>
      <c r="R17" s="81" t="s">
        <v>3</v>
      </c>
      <c r="S17" s="113">
        <v>107170</v>
      </c>
      <c r="T17" s="114">
        <v>688245.69258068455</v>
      </c>
      <c r="U17" s="82">
        <v>9829</v>
      </c>
      <c r="V17" s="83">
        <v>180171.23130300196</v>
      </c>
      <c r="W17" s="85">
        <v>40525.287223056832</v>
      </c>
      <c r="X17" s="84">
        <v>5752</v>
      </c>
      <c r="Y17" s="84">
        <v>377747.05101769028</v>
      </c>
      <c r="Z17" s="82">
        <v>839</v>
      </c>
      <c r="AA17" s="83">
        <v>336418.24396515248</v>
      </c>
      <c r="AB17" s="84">
        <v>40826.512776943091</v>
      </c>
      <c r="AC17" s="115">
        <v>112922</v>
      </c>
      <c r="AD17" s="84">
        <v>1065992.7435983827</v>
      </c>
      <c r="AE17" s="82">
        <v>10668</v>
      </c>
      <c r="AF17" s="83">
        <v>516589.47526815429</v>
      </c>
      <c r="AG17" s="85">
        <v>81351.800000000017</v>
      </c>
      <c r="AI17" s="81" t="s">
        <v>3</v>
      </c>
      <c r="AJ17" s="113">
        <v>93271</v>
      </c>
      <c r="AK17" s="114">
        <v>747827.24867100106</v>
      </c>
      <c r="AL17" s="82">
        <v>10943</v>
      </c>
      <c r="AM17" s="83">
        <v>199828.00129999945</v>
      </c>
      <c r="AN17" s="85">
        <v>47039.489719999918</v>
      </c>
      <c r="AO17" s="84">
        <v>4001</v>
      </c>
      <c r="AP17" s="84">
        <v>262960.36970400001</v>
      </c>
      <c r="AQ17" s="82">
        <v>730</v>
      </c>
      <c r="AR17" s="83">
        <v>226568.67629999996</v>
      </c>
      <c r="AS17" s="84">
        <v>41274.254709999994</v>
      </c>
      <c r="AT17" s="115">
        <v>97272</v>
      </c>
      <c r="AU17" s="84">
        <v>1010787.6183750011</v>
      </c>
      <c r="AV17" s="82">
        <v>11673</v>
      </c>
      <c r="AW17" s="83">
        <v>426396.67759999982</v>
      </c>
      <c r="AX17" s="85">
        <v>88313.74443000005</v>
      </c>
    </row>
    <row r="18" spans="1:50" ht="15.75" thickBot="1">
      <c r="A18" s="86" t="s">
        <v>188</v>
      </c>
      <c r="B18" s="116">
        <f>S17</f>
        <v>107170</v>
      </c>
      <c r="C18" s="117">
        <f t="shared" ref="C18:P18" si="7">T17</f>
        <v>688245.69258068455</v>
      </c>
      <c r="D18" s="87">
        <f t="shared" si="7"/>
        <v>9829</v>
      </c>
      <c r="E18" s="88">
        <f t="shared" si="7"/>
        <v>180171.23130300196</v>
      </c>
      <c r="F18" s="90">
        <f t="shared" si="7"/>
        <v>40525.287223056832</v>
      </c>
      <c r="G18" s="89">
        <f t="shared" si="7"/>
        <v>5752</v>
      </c>
      <c r="H18" s="89">
        <f t="shared" si="7"/>
        <v>377747.05101769028</v>
      </c>
      <c r="I18" s="87">
        <f t="shared" si="7"/>
        <v>839</v>
      </c>
      <c r="J18" s="88">
        <f t="shared" si="7"/>
        <v>336418.24396515248</v>
      </c>
      <c r="K18" s="89">
        <f t="shared" si="7"/>
        <v>40826.512776943091</v>
      </c>
      <c r="L18" s="118">
        <f t="shared" si="7"/>
        <v>112922</v>
      </c>
      <c r="M18" s="89">
        <f t="shared" si="7"/>
        <v>1065992.7435983827</v>
      </c>
      <c r="N18" s="87">
        <f t="shared" si="7"/>
        <v>10668</v>
      </c>
      <c r="O18" s="88">
        <f t="shared" si="7"/>
        <v>516589.47526815429</v>
      </c>
      <c r="P18" s="90">
        <f t="shared" si="7"/>
        <v>81351.800000000017</v>
      </c>
      <c r="R18" s="86" t="s">
        <v>43</v>
      </c>
      <c r="S18" s="116">
        <v>93271</v>
      </c>
      <c r="T18" s="117">
        <v>747827.24867100106</v>
      </c>
      <c r="U18" s="87">
        <v>10943</v>
      </c>
      <c r="V18" s="88">
        <v>199828.00129999945</v>
      </c>
      <c r="W18" s="90">
        <v>47039.489719999918</v>
      </c>
      <c r="X18" s="89">
        <v>4001</v>
      </c>
      <c r="Y18" s="89">
        <v>262960.36970400001</v>
      </c>
      <c r="Z18" s="87">
        <v>730</v>
      </c>
      <c r="AA18" s="88">
        <v>226568.67629999996</v>
      </c>
      <c r="AB18" s="89">
        <v>41274.254709999994</v>
      </c>
      <c r="AC18" s="118">
        <v>97272</v>
      </c>
      <c r="AD18" s="89">
        <v>1010787.6183750011</v>
      </c>
      <c r="AE18" s="87">
        <v>11673</v>
      </c>
      <c r="AF18" s="88">
        <v>426396.67759999982</v>
      </c>
      <c r="AG18" s="90">
        <v>88313.74443000005</v>
      </c>
      <c r="AI18" s="91"/>
      <c r="AJ18" s="119"/>
      <c r="AK18" s="119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</row>
    <row r="19" spans="1:50" ht="15.75" thickBot="1">
      <c r="A19" s="93" t="s">
        <v>44</v>
      </c>
      <c r="B19" s="94"/>
      <c r="C19" s="94"/>
      <c r="R19" s="93" t="s">
        <v>44</v>
      </c>
      <c r="S19" s="94"/>
      <c r="T19" s="94"/>
      <c r="AI19" s="94"/>
      <c r="AJ19" s="94"/>
      <c r="AK19" s="94"/>
    </row>
    <row r="20" spans="1:50" ht="15.75" thickBot="1">
      <c r="A20" s="311" t="s">
        <v>50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3"/>
      <c r="R20" s="311" t="s">
        <v>50</v>
      </c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3"/>
      <c r="AI20" s="311" t="s">
        <v>50</v>
      </c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3"/>
    </row>
    <row r="21" spans="1:50">
      <c r="A21" s="74" t="s">
        <v>33</v>
      </c>
      <c r="B21" s="109">
        <f>B7*100/B7</f>
        <v>100</v>
      </c>
      <c r="C21" s="110">
        <f t="shared" ref="C21:M21" si="8">C7*100/C7</f>
        <v>100</v>
      </c>
      <c r="D21" s="95">
        <f>D7*100/B7</f>
        <v>0.81941577531744547</v>
      </c>
      <c r="E21" s="96">
        <f>E7*100/C7</f>
        <v>1.0914505149968434</v>
      </c>
      <c r="F21" s="98">
        <f>F7*100/C7</f>
        <v>1.4113675811177309</v>
      </c>
      <c r="G21" s="77">
        <f t="shared" ref="G21" si="9">G7*100/G7</f>
        <v>100</v>
      </c>
      <c r="H21" s="77">
        <f t="shared" si="8"/>
        <v>100</v>
      </c>
      <c r="I21" s="95">
        <f t="shared" ref="I21:J21" si="10">I7*100/G7</f>
        <v>5.1776649746192893</v>
      </c>
      <c r="J21" s="96">
        <f t="shared" si="10"/>
        <v>4.7639290749216929</v>
      </c>
      <c r="K21" s="97">
        <f t="shared" ref="K21" si="11">K7*100/H7</f>
        <v>11.834544386747188</v>
      </c>
      <c r="L21" s="111">
        <f t="shared" ref="L21" si="12">L7*100/L7</f>
        <v>100</v>
      </c>
      <c r="M21" s="77">
        <f t="shared" si="8"/>
        <v>100</v>
      </c>
      <c r="N21" s="95">
        <f t="shared" ref="N21:O21" si="13">N7*100/L7</f>
        <v>1.0723544661795898</v>
      </c>
      <c r="O21" s="96">
        <f t="shared" si="13"/>
        <v>1.2995256916628302</v>
      </c>
      <c r="P21" s="98">
        <f t="shared" ref="P21" si="14">P7*100/M7</f>
        <v>2.0019236102035878</v>
      </c>
      <c r="R21" s="74" t="s">
        <v>33</v>
      </c>
      <c r="S21" s="109">
        <f>S7*100/$S7</f>
        <v>100</v>
      </c>
      <c r="T21" s="110">
        <f>T7*100/$T7</f>
        <v>100</v>
      </c>
      <c r="U21" s="95">
        <f t="shared" ref="U21:U31" si="15">U7*100/$S7</f>
        <v>0.73394495412844041</v>
      </c>
      <c r="V21" s="96">
        <f t="shared" ref="V21:W31" si="16">V7*100/$T7</f>
        <v>1.017014891011186</v>
      </c>
      <c r="W21" s="98">
        <f>W7*100/$T7</f>
        <v>1.9224302136105849</v>
      </c>
      <c r="X21" s="77">
        <f>X7*100/$X7</f>
        <v>100</v>
      </c>
      <c r="Y21" s="77">
        <f>Y7*100/$Y7</f>
        <v>100</v>
      </c>
      <c r="Z21" s="95">
        <f t="shared" ref="Z21:Z31" si="17">Z7*100/$X7</f>
        <v>1.2259194395796849</v>
      </c>
      <c r="AA21" s="96">
        <f>AA7*100/$Y7</f>
        <v>1.6094576626346782</v>
      </c>
      <c r="AB21" s="97">
        <f>AB7*100/$Y7</f>
        <v>1.3575620647830136</v>
      </c>
      <c r="AC21" s="111">
        <f>AC7*100/$AC7</f>
        <v>100</v>
      </c>
      <c r="AD21" s="77">
        <f>AD7*100/$AD7</f>
        <v>100</v>
      </c>
      <c r="AE21" s="95">
        <f>AE7*100/$AC7</f>
        <v>0.75583433981376869</v>
      </c>
      <c r="AF21" s="96">
        <f>AF7*100/$AD7</f>
        <v>1.0477241829249562</v>
      </c>
      <c r="AG21" s="98">
        <f>AG7*100/$AD7</f>
        <v>1.8931502532397404</v>
      </c>
      <c r="AI21" s="74" t="s">
        <v>33</v>
      </c>
      <c r="AJ21" s="109">
        <v>100</v>
      </c>
      <c r="AK21" s="110">
        <v>100</v>
      </c>
      <c r="AL21" s="95">
        <v>1.6123932975023711</v>
      </c>
      <c r="AM21" s="96">
        <v>1.8278942197254542</v>
      </c>
      <c r="AN21" s="98">
        <v>2.1368949061533105</v>
      </c>
      <c r="AO21" s="77">
        <v>100</v>
      </c>
      <c r="AP21" s="77">
        <v>100</v>
      </c>
      <c r="AQ21" s="95">
        <v>1.6574585635359116</v>
      </c>
      <c r="AR21" s="96">
        <v>1.9674804556742895</v>
      </c>
      <c r="AS21" s="97">
        <v>2.3745453775379364</v>
      </c>
      <c r="AT21" s="111">
        <v>100</v>
      </c>
      <c r="AU21" s="77">
        <v>100</v>
      </c>
      <c r="AV21" s="95">
        <v>1.614049335092884</v>
      </c>
      <c r="AW21" s="96">
        <v>1.833356419328807</v>
      </c>
      <c r="AX21" s="98">
        <v>2.1461944929048977</v>
      </c>
    </row>
    <row r="22" spans="1:50">
      <c r="A22" s="74" t="s">
        <v>34</v>
      </c>
      <c r="B22" s="109">
        <f t="shared" ref="B22:C22" si="18">B8*100/B8</f>
        <v>100</v>
      </c>
      <c r="C22" s="110">
        <f t="shared" si="18"/>
        <v>100</v>
      </c>
      <c r="D22" s="99">
        <f t="shared" ref="D22:E22" si="19">D8*100/B8</f>
        <v>1.818889213111565</v>
      </c>
      <c r="E22" s="100">
        <f t="shared" si="19"/>
        <v>1.8633931110159356</v>
      </c>
      <c r="F22" s="98">
        <f t="shared" ref="F22:F31" si="20">F8*100/C8</f>
        <v>1.3201603442998562</v>
      </c>
      <c r="G22" s="77">
        <f t="shared" ref="G22:H22" si="21">G8*100/G8</f>
        <v>100</v>
      </c>
      <c r="H22" s="77">
        <f t="shared" si="21"/>
        <v>100</v>
      </c>
      <c r="I22" s="99">
        <f t="shared" ref="I22:I31" si="22">I8*100/G8</f>
        <v>2.6269702276707529</v>
      </c>
      <c r="J22" s="100">
        <f t="shared" ref="J22:J31" si="23">J8*100/H8</f>
        <v>2.9307537457842643</v>
      </c>
      <c r="K22" s="97">
        <f t="shared" ref="K22:K31" si="24">K8*100/H8</f>
        <v>2.5125517340545973</v>
      </c>
      <c r="L22" s="111">
        <f t="shared" ref="L22:M22" si="25">L8*100/L8</f>
        <v>100</v>
      </c>
      <c r="M22" s="77">
        <f t="shared" si="25"/>
        <v>100</v>
      </c>
      <c r="N22" s="99">
        <f t="shared" ref="N22:N31" si="26">N8*100/L8</f>
        <v>1.8614080353851825</v>
      </c>
      <c r="O22" s="100">
        <f t="shared" ref="O22:O31" si="27">O8*100/M8</f>
        <v>1.9195391943999678</v>
      </c>
      <c r="P22" s="98">
        <f t="shared" ref="P22:P31" si="28">P8*100/M8</f>
        <v>1.3828833867419292</v>
      </c>
      <c r="R22" s="74" t="s">
        <v>34</v>
      </c>
      <c r="S22" s="109">
        <f t="shared" ref="S22:S31" si="29">S8*100/$S8</f>
        <v>100</v>
      </c>
      <c r="T22" s="110">
        <f t="shared" ref="T22:T31" si="30">T8*100/$T8</f>
        <v>100</v>
      </c>
      <c r="U22" s="99">
        <f t="shared" si="15"/>
        <v>2.2520217013000305</v>
      </c>
      <c r="V22" s="100">
        <f t="shared" si="16"/>
        <v>2.2561394356976066</v>
      </c>
      <c r="W22" s="98">
        <f t="shared" si="16"/>
        <v>1.935907084220285</v>
      </c>
      <c r="X22" s="77">
        <f t="shared" ref="X22:X31" si="31">X8*100/$X8</f>
        <v>100</v>
      </c>
      <c r="Y22" s="77">
        <f t="shared" ref="Y22:Y31" si="32">Y8*100/$Y8</f>
        <v>100</v>
      </c>
      <c r="Z22" s="99">
        <f t="shared" si="17"/>
        <v>1.0344827586206897</v>
      </c>
      <c r="AA22" s="100">
        <f t="shared" ref="AA22:AB31" si="33">AA8*100/$Y8</f>
        <v>0.96813833235296631</v>
      </c>
      <c r="AB22" s="97">
        <f t="shared" si="33"/>
        <v>0.75743092417636737</v>
      </c>
      <c r="AC22" s="111">
        <f t="shared" ref="AC22:AC31" si="34">AC8*100/$AC8</f>
        <v>100</v>
      </c>
      <c r="AD22" s="77">
        <f t="shared" ref="AD22:AD31" si="35">AD8*100/$AD8</f>
        <v>100</v>
      </c>
      <c r="AE22" s="99">
        <f t="shared" ref="AE22:AE31" si="36">AE8*100/$AC8</f>
        <v>2.1837858730312107</v>
      </c>
      <c r="AF22" s="100">
        <f t="shared" ref="AF22:AG31" si="37">AF8*100/$AD8</f>
        <v>2.1840437615821515</v>
      </c>
      <c r="AG22" s="98">
        <f t="shared" si="37"/>
        <v>1.8699420528497928</v>
      </c>
      <c r="AI22" s="74" t="s">
        <v>34</v>
      </c>
      <c r="AJ22" s="109">
        <v>100</v>
      </c>
      <c r="AK22" s="110">
        <v>100</v>
      </c>
      <c r="AL22" s="99">
        <v>3.4552028927280034</v>
      </c>
      <c r="AM22" s="100">
        <v>3.5379686132218988</v>
      </c>
      <c r="AN22" s="98">
        <v>2.8282619489298564</v>
      </c>
      <c r="AO22" s="77">
        <v>100</v>
      </c>
      <c r="AP22" s="77">
        <v>100</v>
      </c>
      <c r="AQ22" s="99">
        <v>3.2679738562091503</v>
      </c>
      <c r="AR22" s="100">
        <v>3.1041694083522753</v>
      </c>
      <c r="AS22" s="97">
        <v>4.0742223484623619</v>
      </c>
      <c r="AT22" s="111">
        <v>100</v>
      </c>
      <c r="AU22" s="77">
        <v>100</v>
      </c>
      <c r="AV22" s="99">
        <v>3.4478322398044514</v>
      </c>
      <c r="AW22" s="100">
        <v>3.5203761865281904</v>
      </c>
      <c r="AX22" s="98">
        <v>2.8787910110995916</v>
      </c>
    </row>
    <row r="23" spans="1:50">
      <c r="A23" s="74" t="s">
        <v>35</v>
      </c>
      <c r="B23" s="109">
        <f t="shared" ref="B23:C23" si="38">B9*100/B9</f>
        <v>100</v>
      </c>
      <c r="C23" s="110">
        <f t="shared" si="38"/>
        <v>100</v>
      </c>
      <c r="D23" s="99">
        <f t="shared" ref="D23:E23" si="39">D9*100/B9</f>
        <v>3.2267095961363479</v>
      </c>
      <c r="E23" s="100">
        <f t="shared" si="39"/>
        <v>3.2605551196158089</v>
      </c>
      <c r="F23" s="98">
        <f t="shared" si="20"/>
        <v>2.2810564245012497</v>
      </c>
      <c r="G23" s="77">
        <f t="shared" ref="G23:H23" si="40">G9*100/G9</f>
        <v>100</v>
      </c>
      <c r="H23" s="77">
        <f t="shared" si="40"/>
        <v>100</v>
      </c>
      <c r="I23" s="99">
        <f t="shared" si="22"/>
        <v>4.9786628733997151</v>
      </c>
      <c r="J23" s="100">
        <f t="shared" si="23"/>
        <v>5.1472869225181856</v>
      </c>
      <c r="K23" s="97">
        <f t="shared" si="24"/>
        <v>3.859420664371358</v>
      </c>
      <c r="L23" s="111">
        <f t="shared" ref="L23:M23" si="41">L9*100/L9</f>
        <v>100</v>
      </c>
      <c r="M23" s="77">
        <f t="shared" si="41"/>
        <v>100</v>
      </c>
      <c r="N23" s="99">
        <f t="shared" si="26"/>
        <v>3.3088725817211473</v>
      </c>
      <c r="O23" s="100">
        <f t="shared" si="27"/>
        <v>3.3484749865128789</v>
      </c>
      <c r="P23" s="98">
        <f t="shared" si="28"/>
        <v>2.354606662892845</v>
      </c>
      <c r="R23" s="74" t="s">
        <v>35</v>
      </c>
      <c r="S23" s="109">
        <f t="shared" si="29"/>
        <v>100</v>
      </c>
      <c r="T23" s="110">
        <f t="shared" si="30"/>
        <v>100</v>
      </c>
      <c r="U23" s="99">
        <f t="shared" si="15"/>
        <v>4.3591074208614424</v>
      </c>
      <c r="V23" s="100">
        <f t="shared" si="16"/>
        <v>4.4241000830357748</v>
      </c>
      <c r="W23" s="98">
        <f t="shared" si="16"/>
        <v>3.2630820520178712</v>
      </c>
      <c r="X23" s="77">
        <f t="shared" si="31"/>
        <v>100</v>
      </c>
      <c r="Y23" s="77">
        <f t="shared" si="32"/>
        <v>100</v>
      </c>
      <c r="Z23" s="99">
        <f t="shared" si="17"/>
        <v>2.5641025641025643</v>
      </c>
      <c r="AA23" s="100">
        <f t="shared" si="33"/>
        <v>2.4516425074149488</v>
      </c>
      <c r="AB23" s="97">
        <f t="shared" si="33"/>
        <v>1.6491543161843099</v>
      </c>
      <c r="AC23" s="111">
        <f t="shared" si="34"/>
        <v>100</v>
      </c>
      <c r="AD23" s="77">
        <f t="shared" si="35"/>
        <v>100</v>
      </c>
      <c r="AE23" s="99">
        <f t="shared" si="36"/>
        <v>4.2750141322781232</v>
      </c>
      <c r="AF23" s="100">
        <f t="shared" si="37"/>
        <v>4.3315333502254507</v>
      </c>
      <c r="AG23" s="98">
        <f t="shared" si="37"/>
        <v>3.1873409971305158</v>
      </c>
      <c r="AI23" s="74" t="s">
        <v>35</v>
      </c>
      <c r="AJ23" s="109">
        <v>100</v>
      </c>
      <c r="AK23" s="110">
        <v>100</v>
      </c>
      <c r="AL23" s="99">
        <v>4.9979616795760293</v>
      </c>
      <c r="AM23" s="100">
        <v>5.0606647123044679</v>
      </c>
      <c r="AN23" s="98">
        <v>3.3546008072773894</v>
      </c>
      <c r="AO23" s="77">
        <v>100</v>
      </c>
      <c r="AP23" s="77">
        <v>100</v>
      </c>
      <c r="AQ23" s="99">
        <v>5.3117782909930717</v>
      </c>
      <c r="AR23" s="100">
        <v>5.6120476801117327</v>
      </c>
      <c r="AS23" s="97">
        <v>4.2898111986802689</v>
      </c>
      <c r="AT23" s="111">
        <v>100</v>
      </c>
      <c r="AU23" s="77">
        <v>100</v>
      </c>
      <c r="AV23" s="99">
        <v>5.0086627815403997</v>
      </c>
      <c r="AW23" s="100">
        <v>5.0793203619117095</v>
      </c>
      <c r="AX23" s="98">
        <v>3.3862429841122048</v>
      </c>
    </row>
    <row r="24" spans="1:50">
      <c r="A24" s="74" t="s">
        <v>36</v>
      </c>
      <c r="B24" s="109">
        <f t="shared" ref="B24:C24" si="42">B10*100/B10</f>
        <v>100</v>
      </c>
      <c r="C24" s="110">
        <f t="shared" si="42"/>
        <v>100</v>
      </c>
      <c r="D24" s="99">
        <f t="shared" ref="D24:E24" si="43">D10*100/B10</f>
        <v>6.441202475685234</v>
      </c>
      <c r="E24" s="100">
        <f t="shared" si="43"/>
        <v>6.6951156087901209</v>
      </c>
      <c r="F24" s="98">
        <f t="shared" si="20"/>
        <v>3.4925263352291198</v>
      </c>
      <c r="G24" s="77">
        <f t="shared" ref="G24:H24" si="44">G10*100/G10</f>
        <v>100</v>
      </c>
      <c r="H24" s="77">
        <f t="shared" si="44"/>
        <v>100</v>
      </c>
      <c r="I24" s="99">
        <f t="shared" si="22"/>
        <v>9.1891891891891895</v>
      </c>
      <c r="J24" s="100">
        <f t="shared" si="23"/>
        <v>9.5930197997103459</v>
      </c>
      <c r="K24" s="97">
        <f t="shared" si="24"/>
        <v>6.3700312276407702</v>
      </c>
      <c r="L24" s="111">
        <f t="shared" ref="L24:M24" si="45">L10*100/L10</f>
        <v>100</v>
      </c>
      <c r="M24" s="77">
        <f t="shared" si="45"/>
        <v>100</v>
      </c>
      <c r="N24" s="99">
        <f t="shared" si="26"/>
        <v>6.5697429414243578</v>
      </c>
      <c r="O24" s="100">
        <f t="shared" si="27"/>
        <v>6.8284807003797621</v>
      </c>
      <c r="P24" s="98">
        <f t="shared" si="28"/>
        <v>3.6249526261770812</v>
      </c>
      <c r="R24" s="74" t="s">
        <v>36</v>
      </c>
      <c r="S24" s="109">
        <f t="shared" si="29"/>
        <v>100</v>
      </c>
      <c r="T24" s="110">
        <f t="shared" si="30"/>
        <v>100</v>
      </c>
      <c r="U24" s="99">
        <f t="shared" si="15"/>
        <v>7.8269455165604525</v>
      </c>
      <c r="V24" s="100">
        <f t="shared" si="16"/>
        <v>8.1159814861556843</v>
      </c>
      <c r="W24" s="98">
        <f t="shared" si="16"/>
        <v>4.3887765716865257</v>
      </c>
      <c r="X24" s="77">
        <f t="shared" si="31"/>
        <v>100</v>
      </c>
      <c r="Y24" s="77">
        <f t="shared" si="32"/>
        <v>100</v>
      </c>
      <c r="Z24" s="99">
        <f t="shared" si="17"/>
        <v>7.6683937823834194</v>
      </c>
      <c r="AA24" s="100">
        <f t="shared" si="33"/>
        <v>8.1874181895063067</v>
      </c>
      <c r="AB24" s="97">
        <f t="shared" si="33"/>
        <v>5.6989016773647005</v>
      </c>
      <c r="AC24" s="111">
        <f t="shared" si="34"/>
        <v>100</v>
      </c>
      <c r="AD24" s="77">
        <f t="shared" si="35"/>
        <v>100</v>
      </c>
      <c r="AE24" s="99">
        <f t="shared" si="36"/>
        <v>7.8203639179248938</v>
      </c>
      <c r="AF24" s="100">
        <f t="shared" si="37"/>
        <v>8.1189079814816036</v>
      </c>
      <c r="AG24" s="98">
        <f t="shared" si="37"/>
        <v>4.4424475113904105</v>
      </c>
      <c r="AI24" s="74" t="s">
        <v>36</v>
      </c>
      <c r="AJ24" s="109">
        <v>100</v>
      </c>
      <c r="AK24" s="110">
        <v>100</v>
      </c>
      <c r="AL24" s="99">
        <v>8.5299934080421878</v>
      </c>
      <c r="AM24" s="100">
        <v>8.7900399190314999</v>
      </c>
      <c r="AN24" s="98">
        <v>4.4561815771044051</v>
      </c>
      <c r="AO24" s="77">
        <v>100</v>
      </c>
      <c r="AP24" s="77">
        <v>100</v>
      </c>
      <c r="AQ24" s="99">
        <v>6.9577080491132337</v>
      </c>
      <c r="AR24" s="100">
        <v>7.4082650162117627</v>
      </c>
      <c r="AS24" s="97">
        <v>5.4274431755106685</v>
      </c>
      <c r="AT24" s="111">
        <v>100</v>
      </c>
      <c r="AU24" s="77">
        <v>100</v>
      </c>
      <c r="AV24" s="99">
        <v>8.4809264305177106</v>
      </c>
      <c r="AW24" s="100">
        <v>8.7472101793474639</v>
      </c>
      <c r="AX24" s="98">
        <v>4.48628697367801</v>
      </c>
    </row>
    <row r="25" spans="1:50">
      <c r="A25" s="74" t="s">
        <v>37</v>
      </c>
      <c r="B25" s="109">
        <f t="shared" ref="B25:C25" si="46">B11*100/B11</f>
        <v>100</v>
      </c>
      <c r="C25" s="110">
        <f t="shared" si="46"/>
        <v>100</v>
      </c>
      <c r="D25" s="99">
        <f t="shared" ref="D25:E25" si="47">D11*100/B11</f>
        <v>10.339459977249597</v>
      </c>
      <c r="E25" s="100">
        <f t="shared" si="47"/>
        <v>10.67904970854314</v>
      </c>
      <c r="F25" s="98">
        <f t="shared" si="20"/>
        <v>4.3982322312325595</v>
      </c>
      <c r="G25" s="77">
        <f t="shared" ref="G25:H25" si="48">G11*100/G11</f>
        <v>100</v>
      </c>
      <c r="H25" s="77">
        <f t="shared" si="48"/>
        <v>100.00000000000001</v>
      </c>
      <c r="I25" s="99">
        <f t="shared" si="22"/>
        <v>13.66742596810934</v>
      </c>
      <c r="J25" s="100">
        <f t="shared" si="23"/>
        <v>13.661874104213743</v>
      </c>
      <c r="K25" s="97">
        <f t="shared" si="24"/>
        <v>7.3578486912867964</v>
      </c>
      <c r="L25" s="111">
        <f t="shared" ref="L25:M25" si="49">L11*100/L11</f>
        <v>100</v>
      </c>
      <c r="M25" s="77">
        <f t="shared" si="49"/>
        <v>100</v>
      </c>
      <c r="N25" s="99">
        <f t="shared" si="26"/>
        <v>10.505659518798703</v>
      </c>
      <c r="O25" s="100">
        <f t="shared" si="27"/>
        <v>10.830217808653144</v>
      </c>
      <c r="P25" s="98">
        <f t="shared" si="28"/>
        <v>4.548224164371522</v>
      </c>
      <c r="R25" s="74" t="s">
        <v>37</v>
      </c>
      <c r="S25" s="109">
        <f t="shared" si="29"/>
        <v>100</v>
      </c>
      <c r="T25" s="110">
        <f t="shared" si="30"/>
        <v>100</v>
      </c>
      <c r="U25" s="99">
        <f t="shared" si="15"/>
        <v>13.116845462452885</v>
      </c>
      <c r="V25" s="100">
        <f t="shared" si="16"/>
        <v>13.366355746947955</v>
      </c>
      <c r="W25" s="98">
        <f t="shared" si="16"/>
        <v>5.6839558153918768</v>
      </c>
      <c r="X25" s="77">
        <f t="shared" si="31"/>
        <v>100</v>
      </c>
      <c r="Y25" s="77">
        <f t="shared" si="32"/>
        <v>100.00000000000001</v>
      </c>
      <c r="Z25" s="99">
        <f t="shared" si="17"/>
        <v>11.995249406175772</v>
      </c>
      <c r="AA25" s="100">
        <f t="shared" si="33"/>
        <v>12.887795808194069</v>
      </c>
      <c r="AB25" s="97">
        <f t="shared" si="33"/>
        <v>5.7385116262256997</v>
      </c>
      <c r="AC25" s="111">
        <f t="shared" si="34"/>
        <v>100</v>
      </c>
      <c r="AD25" s="77">
        <f t="shared" si="35"/>
        <v>100</v>
      </c>
      <c r="AE25" s="99">
        <f t="shared" si="36"/>
        <v>13.064632056172941</v>
      </c>
      <c r="AF25" s="100">
        <f t="shared" si="37"/>
        <v>13.343695355995946</v>
      </c>
      <c r="AG25" s="98">
        <f t="shared" si="37"/>
        <v>5.686539098909968</v>
      </c>
      <c r="AI25" s="74" t="s">
        <v>37</v>
      </c>
      <c r="AJ25" s="109">
        <v>100</v>
      </c>
      <c r="AK25" s="110">
        <v>100</v>
      </c>
      <c r="AL25" s="99">
        <v>12.860864479770322</v>
      </c>
      <c r="AM25" s="100">
        <v>13.172657995123194</v>
      </c>
      <c r="AN25" s="98">
        <v>5.3262378617117125</v>
      </c>
      <c r="AO25" s="77">
        <v>100</v>
      </c>
      <c r="AP25" s="77">
        <v>100</v>
      </c>
      <c r="AQ25" s="99">
        <v>11.533420707732635</v>
      </c>
      <c r="AR25" s="100">
        <v>11.890019467118387</v>
      </c>
      <c r="AS25" s="97">
        <v>5.5960959621478956</v>
      </c>
      <c r="AT25" s="111">
        <v>100</v>
      </c>
      <c r="AU25" s="77">
        <v>100</v>
      </c>
      <c r="AV25" s="99">
        <v>12.809115062333946</v>
      </c>
      <c r="AW25" s="100">
        <v>13.121985499743476</v>
      </c>
      <c r="AX25" s="98">
        <v>5.3368989973699428</v>
      </c>
    </row>
    <row r="26" spans="1:50">
      <c r="A26" s="74" t="s">
        <v>38</v>
      </c>
      <c r="B26" s="109">
        <f t="shared" ref="B26:C26" si="50">B12*100/B12</f>
        <v>100</v>
      </c>
      <c r="C26" s="110">
        <f t="shared" si="50"/>
        <v>100</v>
      </c>
      <c r="D26" s="99">
        <f t="shared" ref="D26:E26" si="51">D12*100/B12</f>
        <v>16.881432154285221</v>
      </c>
      <c r="E26" s="100">
        <f t="shared" si="51"/>
        <v>17.402297618548008</v>
      </c>
      <c r="F26" s="98">
        <f t="shared" si="20"/>
        <v>5.1082208274323806</v>
      </c>
      <c r="G26" s="77">
        <f t="shared" ref="G26:H26" si="52">G12*100/G12</f>
        <v>100</v>
      </c>
      <c r="H26" s="77">
        <f t="shared" si="52"/>
        <v>100</v>
      </c>
      <c r="I26" s="99">
        <f t="shared" si="22"/>
        <v>20.545746388443018</v>
      </c>
      <c r="J26" s="100">
        <f t="shared" si="23"/>
        <v>21.069493475124705</v>
      </c>
      <c r="K26" s="97">
        <f t="shared" si="24"/>
        <v>7.2497786855817985</v>
      </c>
      <c r="L26" s="111">
        <f t="shared" ref="L26:M26" si="53">L12*100/L12</f>
        <v>100</v>
      </c>
      <c r="M26" s="77">
        <f t="shared" si="53"/>
        <v>100</v>
      </c>
      <c r="N26" s="99">
        <f t="shared" si="26"/>
        <v>17.068767438043658</v>
      </c>
      <c r="O26" s="100">
        <f t="shared" si="27"/>
        <v>17.590497143997972</v>
      </c>
      <c r="P26" s="98">
        <f t="shared" si="28"/>
        <v>5.2181250126436929</v>
      </c>
      <c r="R26" s="74" t="s">
        <v>38</v>
      </c>
      <c r="S26" s="109">
        <f t="shared" si="29"/>
        <v>100</v>
      </c>
      <c r="T26" s="110">
        <f t="shared" si="30"/>
        <v>99.999999999999986</v>
      </c>
      <c r="U26" s="99">
        <f t="shared" si="15"/>
        <v>18.820788818378986</v>
      </c>
      <c r="V26" s="100">
        <f t="shared" si="16"/>
        <v>19.369797569299894</v>
      </c>
      <c r="W26" s="98">
        <f t="shared" si="16"/>
        <v>6.1638948725938167</v>
      </c>
      <c r="X26" s="77">
        <f t="shared" si="31"/>
        <v>100</v>
      </c>
      <c r="Y26" s="77">
        <f t="shared" si="32"/>
        <v>100</v>
      </c>
      <c r="Z26" s="99">
        <f t="shared" si="17"/>
        <v>19.73018549747049</v>
      </c>
      <c r="AA26" s="100">
        <f t="shared" si="33"/>
        <v>19.922161257224477</v>
      </c>
      <c r="AB26" s="97">
        <f t="shared" si="33"/>
        <v>6.2674222850605688</v>
      </c>
      <c r="AC26" s="111">
        <f t="shared" si="34"/>
        <v>100</v>
      </c>
      <c r="AD26" s="77">
        <f t="shared" si="35"/>
        <v>100</v>
      </c>
      <c r="AE26" s="99">
        <f t="shared" si="36"/>
        <v>18.862137708940345</v>
      </c>
      <c r="AF26" s="100">
        <f t="shared" si="37"/>
        <v>19.395158988615616</v>
      </c>
      <c r="AG26" s="98">
        <f t="shared" si="37"/>
        <v>6.1686482663733839</v>
      </c>
      <c r="AI26" s="74" t="s">
        <v>38</v>
      </c>
      <c r="AJ26" s="109">
        <v>100</v>
      </c>
      <c r="AK26" s="110">
        <v>100</v>
      </c>
      <c r="AL26" s="99">
        <v>19.043212073752404</v>
      </c>
      <c r="AM26" s="100">
        <v>19.562211444319242</v>
      </c>
      <c r="AN26" s="98">
        <v>5.820135574342415</v>
      </c>
      <c r="AO26" s="77">
        <v>100</v>
      </c>
      <c r="AP26" s="77">
        <v>100</v>
      </c>
      <c r="AQ26" s="99">
        <v>21.178637200736649</v>
      </c>
      <c r="AR26" s="100">
        <v>22.123951350247506</v>
      </c>
      <c r="AS26" s="97">
        <v>8.1176364890524244</v>
      </c>
      <c r="AT26" s="111">
        <v>100</v>
      </c>
      <c r="AU26" s="77">
        <v>100</v>
      </c>
      <c r="AV26" s="99">
        <v>19.122686771761479</v>
      </c>
      <c r="AW26" s="100">
        <v>19.658144611002264</v>
      </c>
      <c r="AX26" s="98">
        <v>5.9061734026540149</v>
      </c>
    </row>
    <row r="27" spans="1:50">
      <c r="A27" s="74" t="s">
        <v>39</v>
      </c>
      <c r="B27" s="109">
        <f t="shared" ref="B27:C27" si="54">B13*100/B13</f>
        <v>100</v>
      </c>
      <c r="C27" s="110">
        <f t="shared" si="54"/>
        <v>99.999999999999986</v>
      </c>
      <c r="D27" s="99">
        <f t="shared" ref="D27:E27" si="55">D13*100/B13</f>
        <v>27.520938023450586</v>
      </c>
      <c r="E27" s="100">
        <f t="shared" si="55"/>
        <v>29.03263948190267</v>
      </c>
      <c r="F27" s="98">
        <f t="shared" si="20"/>
        <v>5.6689634790843355</v>
      </c>
      <c r="G27" s="77">
        <f t="shared" ref="G27:H27" si="56">G13*100/G13</f>
        <v>100</v>
      </c>
      <c r="H27" s="77">
        <f t="shared" si="56"/>
        <v>100</v>
      </c>
      <c r="I27" s="99">
        <f t="shared" si="22"/>
        <v>36.988847583643121</v>
      </c>
      <c r="J27" s="100">
        <f t="shared" si="23"/>
        <v>39.209341941152715</v>
      </c>
      <c r="K27" s="97">
        <f t="shared" si="24"/>
        <v>8.303820961318694</v>
      </c>
      <c r="L27" s="111">
        <f t="shared" ref="L27:M27" si="57">L13*100/L13</f>
        <v>100</v>
      </c>
      <c r="M27" s="77">
        <f t="shared" si="57"/>
        <v>100</v>
      </c>
      <c r="N27" s="99">
        <f t="shared" si="26"/>
        <v>28.303626306084819</v>
      </c>
      <c r="O27" s="100">
        <f t="shared" si="27"/>
        <v>29.919054575290851</v>
      </c>
      <c r="P27" s="98">
        <f t="shared" si="28"/>
        <v>5.8984658596964765</v>
      </c>
      <c r="R27" s="74" t="s">
        <v>39</v>
      </c>
      <c r="S27" s="109">
        <f t="shared" si="29"/>
        <v>100</v>
      </c>
      <c r="T27" s="110">
        <f t="shared" si="30"/>
        <v>99.999999999999986</v>
      </c>
      <c r="U27" s="99">
        <f t="shared" si="15"/>
        <v>30.141287284144425</v>
      </c>
      <c r="V27" s="100">
        <f t="shared" si="16"/>
        <v>31.768158690004189</v>
      </c>
      <c r="W27" s="98">
        <f t="shared" si="16"/>
        <v>6.4197504733129769</v>
      </c>
      <c r="X27" s="77">
        <f t="shared" si="31"/>
        <v>100</v>
      </c>
      <c r="Y27" s="77">
        <f t="shared" si="32"/>
        <v>100</v>
      </c>
      <c r="Z27" s="99">
        <f t="shared" si="17"/>
        <v>34.489795918367349</v>
      </c>
      <c r="AA27" s="100">
        <f t="shared" si="33"/>
        <v>36.124007911418239</v>
      </c>
      <c r="AB27" s="97">
        <f t="shared" si="33"/>
        <v>9.8544810500529074</v>
      </c>
      <c r="AC27" s="111">
        <f t="shared" si="34"/>
        <v>100</v>
      </c>
      <c r="AD27" s="77">
        <f t="shared" si="35"/>
        <v>100</v>
      </c>
      <c r="AE27" s="99">
        <f t="shared" si="36"/>
        <v>30.451895043731778</v>
      </c>
      <c r="AF27" s="100">
        <f t="shared" si="37"/>
        <v>32.098965107537467</v>
      </c>
      <c r="AG27" s="98">
        <f t="shared" si="37"/>
        <v>6.6806022290848448</v>
      </c>
      <c r="AI27" s="74" t="s">
        <v>39</v>
      </c>
      <c r="AJ27" s="109">
        <v>100</v>
      </c>
      <c r="AK27" s="110">
        <v>100</v>
      </c>
      <c r="AL27" s="99">
        <v>30.606352261790182</v>
      </c>
      <c r="AM27" s="100">
        <v>32.275973691827645</v>
      </c>
      <c r="AN27" s="98">
        <v>6.5786176799412042</v>
      </c>
      <c r="AO27" s="77">
        <v>100</v>
      </c>
      <c r="AP27" s="77">
        <v>100</v>
      </c>
      <c r="AQ27" s="99">
        <v>30.888888888888889</v>
      </c>
      <c r="AR27" s="100">
        <v>32.953955556880288</v>
      </c>
      <c r="AS27" s="97">
        <v>9.5528636198236327</v>
      </c>
      <c r="AT27" s="111">
        <v>100</v>
      </c>
      <c r="AU27" s="77">
        <v>100</v>
      </c>
      <c r="AV27" s="99">
        <v>30.622814968276575</v>
      </c>
      <c r="AW27" s="100">
        <v>32.317909878747983</v>
      </c>
      <c r="AX27" s="98">
        <v>6.7625879896371117</v>
      </c>
    </row>
    <row r="28" spans="1:50">
      <c r="A28" s="74" t="s">
        <v>40</v>
      </c>
      <c r="B28" s="109">
        <f t="shared" ref="B28:C28" si="58">B14*100/B14</f>
        <v>100</v>
      </c>
      <c r="C28" s="110">
        <f t="shared" si="58"/>
        <v>99.999999999999986</v>
      </c>
      <c r="D28" s="99">
        <f t="shared" ref="D28:E28" si="59">D14*100/B14</f>
        <v>47.215189873417721</v>
      </c>
      <c r="E28" s="100">
        <f t="shared" si="59"/>
        <v>48.035302508619957</v>
      </c>
      <c r="F28" s="98">
        <f t="shared" si="20"/>
        <v>6.5051149638595618</v>
      </c>
      <c r="G28" s="77">
        <f t="shared" ref="G28:H28" si="60">G14*100/G14</f>
        <v>100</v>
      </c>
      <c r="H28" s="77">
        <f t="shared" si="60"/>
        <v>100</v>
      </c>
      <c r="I28" s="99">
        <f t="shared" si="22"/>
        <v>63.492063492063494</v>
      </c>
      <c r="J28" s="100">
        <f t="shared" si="23"/>
        <v>63.764711792897415</v>
      </c>
      <c r="K28" s="97">
        <f t="shared" si="24"/>
        <v>10.799746340669913</v>
      </c>
      <c r="L28" s="111">
        <f t="shared" ref="L28:M28" si="61">L14*100/L14</f>
        <v>100</v>
      </c>
      <c r="M28" s="77">
        <f t="shared" si="61"/>
        <v>100</v>
      </c>
      <c r="N28" s="99">
        <f t="shared" si="26"/>
        <v>50.357507660878447</v>
      </c>
      <c r="O28" s="100">
        <f t="shared" si="27"/>
        <v>51.282752419521699</v>
      </c>
      <c r="P28" s="98">
        <f t="shared" si="28"/>
        <v>7.3917725636410809</v>
      </c>
      <c r="R28" s="74" t="s">
        <v>40</v>
      </c>
      <c r="S28" s="109">
        <f t="shared" si="29"/>
        <v>100</v>
      </c>
      <c r="T28" s="110">
        <f t="shared" si="30"/>
        <v>100</v>
      </c>
      <c r="U28" s="99">
        <f t="shared" si="15"/>
        <v>49.268292682926827</v>
      </c>
      <c r="V28" s="100">
        <f t="shared" si="16"/>
        <v>50.382385489929845</v>
      </c>
      <c r="W28" s="98">
        <f t="shared" si="16"/>
        <v>6.9429420217717297</v>
      </c>
      <c r="X28" s="77">
        <f t="shared" si="31"/>
        <v>100</v>
      </c>
      <c r="Y28" s="77">
        <f t="shared" si="32"/>
        <v>100</v>
      </c>
      <c r="Z28" s="99">
        <f t="shared" si="17"/>
        <v>50.802139037433157</v>
      </c>
      <c r="AA28" s="100">
        <f t="shared" si="33"/>
        <v>51.818739168647213</v>
      </c>
      <c r="AB28" s="97">
        <f t="shared" si="33"/>
        <v>9.9066642789019923</v>
      </c>
      <c r="AC28" s="111">
        <f t="shared" si="34"/>
        <v>100</v>
      </c>
      <c r="AD28" s="77">
        <f t="shared" si="35"/>
        <v>100</v>
      </c>
      <c r="AE28" s="99">
        <f t="shared" si="36"/>
        <v>49.553128103277061</v>
      </c>
      <c r="AF28" s="100">
        <f t="shared" si="37"/>
        <v>50.665667528868148</v>
      </c>
      <c r="AG28" s="98">
        <f t="shared" si="37"/>
        <v>7.5274563348457253</v>
      </c>
      <c r="AI28" s="74" t="s">
        <v>40</v>
      </c>
      <c r="AJ28" s="109">
        <v>100</v>
      </c>
      <c r="AK28" s="110">
        <v>100</v>
      </c>
      <c r="AL28" s="99">
        <v>51.273885350318473</v>
      </c>
      <c r="AM28" s="100">
        <v>52.020095718316419</v>
      </c>
      <c r="AN28" s="98">
        <v>8.8398074567488187</v>
      </c>
      <c r="AO28" s="77">
        <v>100</v>
      </c>
      <c r="AP28" s="77">
        <v>100</v>
      </c>
      <c r="AQ28" s="99">
        <v>58.100558659217874</v>
      </c>
      <c r="AR28" s="100">
        <v>59.743741425429711</v>
      </c>
      <c r="AS28" s="97">
        <v>13.019582857167665</v>
      </c>
      <c r="AT28" s="111">
        <v>100</v>
      </c>
      <c r="AU28" s="77">
        <v>100</v>
      </c>
      <c r="AV28" s="99">
        <v>52.363960749330957</v>
      </c>
      <c r="AW28" s="100">
        <v>53.311693682612272</v>
      </c>
      <c r="AX28" s="98">
        <v>9.5387765191726643</v>
      </c>
    </row>
    <row r="29" spans="1:50">
      <c r="A29" s="74" t="s">
        <v>41</v>
      </c>
      <c r="B29" s="109">
        <f t="shared" ref="B29:C29" si="62">B15*100/B15</f>
        <v>100</v>
      </c>
      <c r="C29" s="110">
        <f t="shared" si="62"/>
        <v>100</v>
      </c>
      <c r="D29" s="99">
        <f t="shared" ref="D29:E29" si="63">D15*100/B15</f>
        <v>72.677595628415304</v>
      </c>
      <c r="E29" s="100">
        <f t="shared" si="63"/>
        <v>75.670729069328829</v>
      </c>
      <c r="F29" s="98">
        <f t="shared" si="20"/>
        <v>7.1626996060124561</v>
      </c>
      <c r="G29" s="77">
        <f t="shared" ref="G29:H29" si="64">G15*100/G15</f>
        <v>100</v>
      </c>
      <c r="H29" s="77">
        <f t="shared" si="64"/>
        <v>100</v>
      </c>
      <c r="I29" s="99">
        <f t="shared" si="22"/>
        <v>78.971962616822424</v>
      </c>
      <c r="J29" s="100">
        <f t="shared" si="23"/>
        <v>83.844717664000726</v>
      </c>
      <c r="K29" s="97">
        <f t="shared" si="24"/>
        <v>11.45584356365039</v>
      </c>
      <c r="L29" s="111">
        <f t="shared" ref="L29:M29" si="65">L15*100/L15</f>
        <v>100</v>
      </c>
      <c r="M29" s="77">
        <f t="shared" si="65"/>
        <v>100</v>
      </c>
      <c r="N29" s="99">
        <f t="shared" si="26"/>
        <v>76.070528967254404</v>
      </c>
      <c r="O29" s="100">
        <f t="shared" si="27"/>
        <v>80.653747101277958</v>
      </c>
      <c r="P29" s="98">
        <f t="shared" si="28"/>
        <v>9.7798813535632014</v>
      </c>
      <c r="R29" s="74" t="s">
        <v>41</v>
      </c>
      <c r="S29" s="109">
        <f t="shared" si="29"/>
        <v>100</v>
      </c>
      <c r="T29" s="110">
        <f t="shared" si="30"/>
        <v>100</v>
      </c>
      <c r="U29" s="99">
        <f t="shared" si="15"/>
        <v>74.641148325358856</v>
      </c>
      <c r="V29" s="100">
        <f t="shared" si="16"/>
        <v>79.066273137603886</v>
      </c>
      <c r="W29" s="98">
        <f t="shared" si="16"/>
        <v>6.9358965467008771</v>
      </c>
      <c r="X29" s="77">
        <f t="shared" si="31"/>
        <v>100</v>
      </c>
      <c r="Y29" s="77">
        <f t="shared" si="32"/>
        <v>100</v>
      </c>
      <c r="Z29" s="99">
        <f t="shared" si="17"/>
        <v>78.680203045685275</v>
      </c>
      <c r="AA29" s="100">
        <f t="shared" si="33"/>
        <v>83.054055719156537</v>
      </c>
      <c r="AB29" s="97">
        <f t="shared" si="33"/>
        <v>12.560520284598946</v>
      </c>
      <c r="AC29" s="111">
        <f t="shared" si="34"/>
        <v>100</v>
      </c>
      <c r="AD29" s="77">
        <f t="shared" si="35"/>
        <v>100</v>
      </c>
      <c r="AE29" s="99">
        <f t="shared" si="36"/>
        <v>76.600985221674875</v>
      </c>
      <c r="AF29" s="100">
        <f t="shared" si="37"/>
        <v>81.252944063977097</v>
      </c>
      <c r="AG29" s="98">
        <f t="shared" si="37"/>
        <v>10.020117149987092</v>
      </c>
      <c r="AI29" s="74" t="s">
        <v>41</v>
      </c>
      <c r="AJ29" s="109">
        <v>100</v>
      </c>
      <c r="AK29" s="110">
        <v>100</v>
      </c>
      <c r="AL29" s="99">
        <v>77.570093457943926</v>
      </c>
      <c r="AM29" s="100">
        <v>81.428495175396236</v>
      </c>
      <c r="AN29" s="98">
        <v>11.848089861105676</v>
      </c>
      <c r="AO29" s="77">
        <v>100</v>
      </c>
      <c r="AP29" s="77">
        <v>100</v>
      </c>
      <c r="AQ29" s="99">
        <v>78.181818181818187</v>
      </c>
      <c r="AR29" s="100">
        <v>81.734932781199703</v>
      </c>
      <c r="AS29" s="97">
        <v>18.348055491069786</v>
      </c>
      <c r="AT29" s="111">
        <v>100</v>
      </c>
      <c r="AU29" s="77">
        <v>100</v>
      </c>
      <c r="AV29" s="99">
        <v>77.836411609498683</v>
      </c>
      <c r="AW29" s="100">
        <v>81.582149978540869</v>
      </c>
      <c r="AX29" s="98">
        <v>15.107320844524953</v>
      </c>
    </row>
    <row r="30" spans="1:50" ht="15.75" thickBot="1">
      <c r="A30" s="74" t="s">
        <v>42</v>
      </c>
      <c r="B30" s="109">
        <f t="shared" ref="B30:C30" si="66">B16*100/B16</f>
        <v>100</v>
      </c>
      <c r="C30" s="110">
        <f t="shared" si="66"/>
        <v>100</v>
      </c>
      <c r="D30" s="99">
        <f t="shared" ref="D30:E30" si="67">D16*100/B16</f>
        <v>88.888888888888886</v>
      </c>
      <c r="E30" s="100">
        <f t="shared" si="67"/>
        <v>91.762844612505106</v>
      </c>
      <c r="F30" s="98">
        <f t="shared" si="20"/>
        <v>7.7211256971475555</v>
      </c>
      <c r="G30" s="77">
        <f t="shared" ref="G30:H30" si="68">G16*100/G16</f>
        <v>100</v>
      </c>
      <c r="H30" s="77">
        <f t="shared" si="68"/>
        <v>100</v>
      </c>
      <c r="I30" s="99">
        <f t="shared" si="22"/>
        <v>98.130841121495322</v>
      </c>
      <c r="J30" s="100">
        <f t="shared" si="23"/>
        <v>99.63548649206966</v>
      </c>
      <c r="K30" s="97">
        <f t="shared" si="24"/>
        <v>12.870102710946901</v>
      </c>
      <c r="L30" s="111">
        <f t="shared" ref="L30:M30" si="69">L16*100/L16</f>
        <v>100</v>
      </c>
      <c r="M30" s="77">
        <f t="shared" si="69"/>
        <v>100</v>
      </c>
      <c r="N30" s="99">
        <f t="shared" si="26"/>
        <v>97.41379310344827</v>
      </c>
      <c r="O30" s="100">
        <f t="shared" si="27"/>
        <v>99.50637409361299</v>
      </c>
      <c r="P30" s="98">
        <f t="shared" si="28"/>
        <v>12.785658787036734</v>
      </c>
      <c r="R30" s="74" t="s">
        <v>42</v>
      </c>
      <c r="S30" s="109">
        <f t="shared" si="29"/>
        <v>100</v>
      </c>
      <c r="T30" s="110">
        <f t="shared" si="30"/>
        <v>100</v>
      </c>
      <c r="U30" s="99">
        <f t="shared" si="15"/>
        <v>100</v>
      </c>
      <c r="V30" s="100">
        <f t="shared" si="16"/>
        <v>100</v>
      </c>
      <c r="W30" s="98">
        <f t="shared" si="16"/>
        <v>6.0157400206363203</v>
      </c>
      <c r="X30" s="77">
        <f t="shared" si="31"/>
        <v>100</v>
      </c>
      <c r="Y30" s="77">
        <f t="shared" si="32"/>
        <v>100</v>
      </c>
      <c r="Z30" s="99">
        <f t="shared" si="17"/>
        <v>97.849462365591393</v>
      </c>
      <c r="AA30" s="100">
        <f t="shared" si="33"/>
        <v>99.48129420838282</v>
      </c>
      <c r="AB30" s="97">
        <f t="shared" si="33"/>
        <v>10.999244211843681</v>
      </c>
      <c r="AC30" s="111">
        <f t="shared" si="34"/>
        <v>100</v>
      </c>
      <c r="AD30" s="77">
        <f t="shared" si="35"/>
        <v>100</v>
      </c>
      <c r="AE30" s="99">
        <f t="shared" si="36"/>
        <v>98.095238095238102</v>
      </c>
      <c r="AF30" s="100">
        <f t="shared" si="37"/>
        <v>99.498158632295542</v>
      </c>
      <c r="AG30" s="98">
        <f t="shared" si="37"/>
        <v>10.837218013930702</v>
      </c>
      <c r="AI30" s="74" t="s">
        <v>42</v>
      </c>
      <c r="AJ30" s="109">
        <v>100</v>
      </c>
      <c r="AK30" s="110">
        <v>100</v>
      </c>
      <c r="AL30" s="99">
        <v>90</v>
      </c>
      <c r="AM30" s="100">
        <v>83.654074239256545</v>
      </c>
      <c r="AN30" s="98">
        <v>9.0475896415324737</v>
      </c>
      <c r="AO30" s="77">
        <v>100</v>
      </c>
      <c r="AP30" s="77">
        <v>100</v>
      </c>
      <c r="AQ30" s="99">
        <v>97.014925373134332</v>
      </c>
      <c r="AR30" s="100">
        <v>99.224492216182398</v>
      </c>
      <c r="AS30" s="97">
        <v>16.627435783749679</v>
      </c>
      <c r="AT30" s="111">
        <v>100</v>
      </c>
      <c r="AU30" s="77">
        <v>100</v>
      </c>
      <c r="AV30" s="99">
        <v>96.103896103896105</v>
      </c>
      <c r="AW30" s="100">
        <v>98.628050467924268</v>
      </c>
      <c r="AX30" s="98">
        <v>16.337081556182302</v>
      </c>
    </row>
    <row r="31" spans="1:50" ht="15.75" thickBot="1">
      <c r="A31" s="81" t="s">
        <v>3</v>
      </c>
      <c r="B31" s="113">
        <f t="shared" ref="B31:C31" si="70">B17*100/B17</f>
        <v>100</v>
      </c>
      <c r="C31" s="114">
        <f t="shared" si="70"/>
        <v>100</v>
      </c>
      <c r="D31" s="101">
        <f t="shared" ref="D31:E31" si="71">D17*100/B17</f>
        <v>8.2038356387141356</v>
      </c>
      <c r="E31" s="102">
        <f t="shared" si="71"/>
        <v>23.046172534573675</v>
      </c>
      <c r="F31" s="104">
        <f t="shared" si="20"/>
        <v>5.009698084474743</v>
      </c>
      <c r="G31" s="84">
        <f t="shared" ref="G31:H31" si="72">G17*100/G17</f>
        <v>100</v>
      </c>
      <c r="H31" s="84">
        <f t="shared" si="72"/>
        <v>100</v>
      </c>
      <c r="I31" s="101">
        <f t="shared" si="22"/>
        <v>17.641094964515037</v>
      </c>
      <c r="J31" s="102">
        <f t="shared" si="23"/>
        <v>91.205417355378231</v>
      </c>
      <c r="K31" s="103">
        <f t="shared" si="24"/>
        <v>12.247824280634573</v>
      </c>
      <c r="L31" s="115">
        <f t="shared" ref="L31:M31" si="73">L17*100/L17</f>
        <v>100</v>
      </c>
      <c r="M31" s="84">
        <f t="shared" si="73"/>
        <v>100</v>
      </c>
      <c r="N31" s="101">
        <f t="shared" si="26"/>
        <v>8.7392508939613265</v>
      </c>
      <c r="O31" s="102">
        <f t="shared" si="27"/>
        <v>51.505117056501675</v>
      </c>
      <c r="P31" s="104">
        <f t="shared" si="28"/>
        <v>8.0318769891968671</v>
      </c>
      <c r="R31" s="81" t="s">
        <v>3</v>
      </c>
      <c r="S31" s="113">
        <f t="shared" si="29"/>
        <v>100</v>
      </c>
      <c r="T31" s="114">
        <f t="shared" si="30"/>
        <v>100</v>
      </c>
      <c r="U31" s="101">
        <f t="shared" si="15"/>
        <v>9.1714099094895953</v>
      </c>
      <c r="V31" s="102">
        <f t="shared" si="16"/>
        <v>26.178330390622833</v>
      </c>
      <c r="W31" s="104">
        <f t="shared" si="16"/>
        <v>5.8882006324080214</v>
      </c>
      <c r="X31" s="84">
        <f t="shared" si="31"/>
        <v>100</v>
      </c>
      <c r="Y31" s="84">
        <f t="shared" si="32"/>
        <v>100</v>
      </c>
      <c r="Z31" s="101">
        <f t="shared" si="17"/>
        <v>14.586230876216968</v>
      </c>
      <c r="AA31" s="102">
        <f t="shared" si="33"/>
        <v>89.059131781123469</v>
      </c>
      <c r="AB31" s="103">
        <f t="shared" si="33"/>
        <v>10.807897154180866</v>
      </c>
      <c r="AC31" s="115">
        <f t="shared" si="34"/>
        <v>100</v>
      </c>
      <c r="AD31" s="84">
        <f t="shared" si="35"/>
        <v>100</v>
      </c>
      <c r="AE31" s="101">
        <f t="shared" si="36"/>
        <v>9.4472290607676097</v>
      </c>
      <c r="AF31" s="102">
        <f t="shared" si="37"/>
        <v>48.460881030422996</v>
      </c>
      <c r="AG31" s="104">
        <f t="shared" si="37"/>
        <v>7.6315528870663361</v>
      </c>
      <c r="AI31" s="81" t="s">
        <v>3</v>
      </c>
      <c r="AJ31" s="113">
        <v>100</v>
      </c>
      <c r="AK31" s="114">
        <v>100</v>
      </c>
      <c r="AL31" s="101">
        <v>11.732478476696937</v>
      </c>
      <c r="AM31" s="102">
        <v>26.721144710241997</v>
      </c>
      <c r="AN31" s="104">
        <v>6.2901545515486372</v>
      </c>
      <c r="AO31" s="84">
        <v>100</v>
      </c>
      <c r="AP31" s="84">
        <v>100</v>
      </c>
      <c r="AQ31" s="101">
        <v>18.245438640339916</v>
      </c>
      <c r="AR31" s="102">
        <v>86.160768847045588</v>
      </c>
      <c r="AS31" s="103">
        <v>15.695998129474852</v>
      </c>
      <c r="AT31" s="115">
        <v>100</v>
      </c>
      <c r="AU31" s="84">
        <v>100</v>
      </c>
      <c r="AV31" s="101">
        <v>12.000370096225019</v>
      </c>
      <c r="AW31" s="102">
        <v>42.184596432383991</v>
      </c>
      <c r="AX31" s="104">
        <v>8.7371217083147688</v>
      </c>
    </row>
    <row r="32" spans="1:50">
      <c r="R32" s="93"/>
      <c r="S32" s="94"/>
      <c r="T32" s="94"/>
    </row>
    <row r="34" ht="15" customHeight="1"/>
    <row r="35" ht="30.75" customHeight="1"/>
    <row r="50" ht="15" customHeight="1"/>
    <row r="51" ht="33.75" customHeight="1"/>
    <row r="67" ht="15" customHeight="1"/>
    <row r="68" ht="15" customHeight="1"/>
    <row r="84" ht="15" customHeight="1"/>
    <row r="85" ht="15" customHeight="1"/>
    <row r="101" ht="15" customHeight="1"/>
    <row r="102" ht="15" customHeight="1"/>
    <row r="118" ht="15" customHeight="1"/>
    <row r="119" ht="15" customHeight="1"/>
    <row r="135" ht="15" customHeight="1"/>
    <row r="136" ht="15" customHeight="1"/>
    <row r="152" ht="15" customHeight="1"/>
    <row r="153" ht="15" customHeight="1"/>
    <row r="169" ht="15" customHeight="1"/>
    <row r="170" ht="15" customHeight="1"/>
  </sheetData>
  <mergeCells count="42">
    <mergeCell ref="AJ4:AN4"/>
    <mergeCell ref="AG5:AG6"/>
    <mergeCell ref="AE5:AF5"/>
    <mergeCell ref="S4:W4"/>
    <mergeCell ref="X4:AB4"/>
    <mergeCell ref="AC4:AG4"/>
    <mergeCell ref="AI4:AI6"/>
    <mergeCell ref="W5:W6"/>
    <mergeCell ref="X5:Y5"/>
    <mergeCell ref="Z5:AA5"/>
    <mergeCell ref="AB5:AB6"/>
    <mergeCell ref="AC5:AD5"/>
    <mergeCell ref="R20:AG20"/>
    <mergeCell ref="AI20:AX20"/>
    <mergeCell ref="AO5:AP5"/>
    <mergeCell ref="AQ5:AR5"/>
    <mergeCell ref="AS5:AS6"/>
    <mergeCell ref="AT5:AU5"/>
    <mergeCell ref="AV5:AW5"/>
    <mergeCell ref="AX5:AX6"/>
    <mergeCell ref="R4:R6"/>
    <mergeCell ref="AJ5:AK5"/>
    <mergeCell ref="AL5:AM5"/>
    <mergeCell ref="AN5:AN6"/>
    <mergeCell ref="AO4:AS4"/>
    <mergeCell ref="AT4:AX4"/>
    <mergeCell ref="S5:T5"/>
    <mergeCell ref="U5:V5"/>
    <mergeCell ref="A20:P20"/>
    <mergeCell ref="A4:A6"/>
    <mergeCell ref="B4:F4"/>
    <mergeCell ref="G4:K4"/>
    <mergeCell ref="L4:P4"/>
    <mergeCell ref="B5:C5"/>
    <mergeCell ref="D5:E5"/>
    <mergeCell ref="F5:F6"/>
    <mergeCell ref="G5:H5"/>
    <mergeCell ref="I5:J5"/>
    <mergeCell ref="K5:K6"/>
    <mergeCell ref="L5:M5"/>
    <mergeCell ref="N5:O5"/>
    <mergeCell ref="P5:P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eht5">
    <tabColor theme="9" tint="0.39997558519241921"/>
  </sheetPr>
  <dimension ref="A1:AO160"/>
  <sheetViews>
    <sheetView workbookViewId="0">
      <selection activeCell="A7" sqref="A7:I16"/>
    </sheetView>
  </sheetViews>
  <sheetFormatPr defaultRowHeight="15"/>
  <cols>
    <col min="15" max="15" width="10.85546875" customWidth="1"/>
    <col min="16" max="16" width="6" bestFit="1" customWidth="1"/>
    <col min="17" max="17" width="8.140625" customWidth="1"/>
    <col min="20" max="20" width="5.28515625" customWidth="1"/>
    <col min="21" max="21" width="9.140625" customWidth="1"/>
    <col min="22" max="22" width="7.5703125" bestFit="1" customWidth="1"/>
    <col min="24" max="24" width="6" bestFit="1" customWidth="1"/>
    <col min="25" max="25" width="9" customWidth="1"/>
    <col min="26" max="26" width="7.5703125" bestFit="1" customWidth="1"/>
    <col min="29" max="29" width="10.85546875" customWidth="1"/>
    <col min="30" max="30" width="6" bestFit="1" customWidth="1"/>
    <col min="31" max="31" width="8.140625" customWidth="1"/>
    <col min="34" max="34" width="5.28515625" customWidth="1"/>
    <col min="35" max="35" width="9.140625" customWidth="1"/>
    <col min="36" max="36" width="7.5703125" bestFit="1" customWidth="1"/>
    <col min="38" max="38" width="6" bestFit="1" customWidth="1"/>
    <col min="39" max="39" width="9" customWidth="1"/>
    <col min="40" max="40" width="7.5703125" bestFit="1" customWidth="1"/>
  </cols>
  <sheetData>
    <row r="1" spans="1:41">
      <c r="A1" t="s">
        <v>190</v>
      </c>
      <c r="O1" t="s">
        <v>137</v>
      </c>
      <c r="AC1" t="s">
        <v>138</v>
      </c>
    </row>
    <row r="2" spans="1:41" s="200" customFormat="1" ht="15.75" customHeight="1">
      <c r="A2" s="1" t="s">
        <v>182</v>
      </c>
      <c r="O2" s="1" t="s">
        <v>125</v>
      </c>
      <c r="AC2" s="1" t="s">
        <v>126</v>
      </c>
    </row>
    <row r="3" spans="1:41" ht="15.75" thickBot="1"/>
    <row r="4" spans="1:41" ht="15.75" customHeight="1">
      <c r="A4" s="304" t="s">
        <v>29</v>
      </c>
      <c r="B4" s="307" t="s">
        <v>1</v>
      </c>
      <c r="C4" s="307"/>
      <c r="D4" s="307"/>
      <c r="E4" s="307"/>
      <c r="F4" s="307" t="s">
        <v>2</v>
      </c>
      <c r="G4" s="307"/>
      <c r="H4" s="307"/>
      <c r="I4" s="307"/>
      <c r="J4" s="307" t="s">
        <v>3</v>
      </c>
      <c r="K4" s="307"/>
      <c r="L4" s="307"/>
      <c r="M4" s="308"/>
      <c r="O4" s="304" t="s">
        <v>29</v>
      </c>
      <c r="P4" s="307" t="s">
        <v>1</v>
      </c>
      <c r="Q4" s="307"/>
      <c r="R4" s="307"/>
      <c r="S4" s="307"/>
      <c r="T4" s="307" t="s">
        <v>2</v>
      </c>
      <c r="U4" s="307"/>
      <c r="V4" s="307"/>
      <c r="W4" s="307"/>
      <c r="X4" s="307" t="s">
        <v>3</v>
      </c>
      <c r="Y4" s="307"/>
      <c r="Z4" s="307"/>
      <c r="AA4" s="308"/>
      <c r="AC4" s="304" t="s">
        <v>29</v>
      </c>
      <c r="AD4" s="307" t="s">
        <v>1</v>
      </c>
      <c r="AE4" s="307"/>
      <c r="AF4" s="307"/>
      <c r="AG4" s="307"/>
      <c r="AH4" s="307" t="s">
        <v>2</v>
      </c>
      <c r="AI4" s="307"/>
      <c r="AJ4" s="307"/>
      <c r="AK4" s="307"/>
      <c r="AL4" s="307" t="s">
        <v>3</v>
      </c>
      <c r="AM4" s="307"/>
      <c r="AN4" s="307"/>
      <c r="AO4" s="308"/>
    </row>
    <row r="5" spans="1:41" ht="44.25" customHeight="1">
      <c r="A5" s="305"/>
      <c r="B5" s="309" t="s">
        <v>52</v>
      </c>
      <c r="C5" s="310"/>
      <c r="D5" s="309" t="s">
        <v>109</v>
      </c>
      <c r="E5" s="310"/>
      <c r="F5" s="309" t="s">
        <v>52</v>
      </c>
      <c r="G5" s="310"/>
      <c r="H5" s="309" t="s">
        <v>109</v>
      </c>
      <c r="I5" s="310"/>
      <c r="J5" s="309" t="s">
        <v>52</v>
      </c>
      <c r="K5" s="310"/>
      <c r="L5" s="309" t="s">
        <v>109</v>
      </c>
      <c r="M5" s="310"/>
      <c r="O5" s="305"/>
      <c r="P5" s="309" t="s">
        <v>52</v>
      </c>
      <c r="Q5" s="310"/>
      <c r="R5" s="309" t="s">
        <v>109</v>
      </c>
      <c r="S5" s="310"/>
      <c r="T5" s="309" t="s">
        <v>52</v>
      </c>
      <c r="U5" s="310"/>
      <c r="V5" s="309" t="s">
        <v>109</v>
      </c>
      <c r="W5" s="310"/>
      <c r="X5" s="309" t="s">
        <v>52</v>
      </c>
      <c r="Y5" s="310"/>
      <c r="Z5" s="309" t="s">
        <v>109</v>
      </c>
      <c r="AA5" s="310"/>
      <c r="AC5" s="305"/>
      <c r="AD5" s="309" t="s">
        <v>52</v>
      </c>
      <c r="AE5" s="310"/>
      <c r="AF5" s="309" t="s">
        <v>109</v>
      </c>
      <c r="AG5" s="310"/>
      <c r="AH5" s="309" t="s">
        <v>52</v>
      </c>
      <c r="AI5" s="310"/>
      <c r="AJ5" s="309" t="s">
        <v>109</v>
      </c>
      <c r="AK5" s="310"/>
      <c r="AL5" s="309" t="s">
        <v>52</v>
      </c>
      <c r="AM5" s="310"/>
      <c r="AN5" s="309" t="s">
        <v>109</v>
      </c>
      <c r="AO5" s="310"/>
    </row>
    <row r="6" spans="1:41" ht="44.25" customHeight="1" thickBot="1">
      <c r="A6" s="306"/>
      <c r="B6" s="69" t="s">
        <v>31</v>
      </c>
      <c r="C6" s="69" t="s">
        <v>32</v>
      </c>
      <c r="D6" s="70" t="s">
        <v>8</v>
      </c>
      <c r="E6" s="71" t="s">
        <v>9</v>
      </c>
      <c r="F6" s="69" t="s">
        <v>31</v>
      </c>
      <c r="G6" s="69" t="s">
        <v>32</v>
      </c>
      <c r="H6" s="70" t="s">
        <v>8</v>
      </c>
      <c r="I6" s="71" t="s">
        <v>9</v>
      </c>
      <c r="J6" s="69" t="s">
        <v>31</v>
      </c>
      <c r="K6" s="69" t="s">
        <v>32</v>
      </c>
      <c r="L6" s="70" t="s">
        <v>8</v>
      </c>
      <c r="M6" s="71" t="s">
        <v>9</v>
      </c>
      <c r="O6" s="306"/>
      <c r="P6" s="69" t="s">
        <v>31</v>
      </c>
      <c r="Q6" s="69" t="s">
        <v>32</v>
      </c>
      <c r="R6" s="70" t="s">
        <v>8</v>
      </c>
      <c r="S6" s="71" t="s">
        <v>9</v>
      </c>
      <c r="T6" s="69" t="s">
        <v>31</v>
      </c>
      <c r="U6" s="69" t="s">
        <v>32</v>
      </c>
      <c r="V6" s="70" t="s">
        <v>8</v>
      </c>
      <c r="W6" s="71" t="s">
        <v>9</v>
      </c>
      <c r="X6" s="69" t="s">
        <v>31</v>
      </c>
      <c r="Y6" s="69" t="s">
        <v>32</v>
      </c>
      <c r="Z6" s="70" t="s">
        <v>8</v>
      </c>
      <c r="AA6" s="71" t="s">
        <v>9</v>
      </c>
      <c r="AC6" s="306"/>
      <c r="AD6" s="69" t="s">
        <v>31</v>
      </c>
      <c r="AE6" s="69" t="s">
        <v>32</v>
      </c>
      <c r="AF6" s="70" t="s">
        <v>8</v>
      </c>
      <c r="AG6" s="71" t="s">
        <v>9</v>
      </c>
      <c r="AH6" s="69" t="s">
        <v>31</v>
      </c>
      <c r="AI6" s="69" t="s">
        <v>32</v>
      </c>
      <c r="AJ6" s="70" t="s">
        <v>8</v>
      </c>
      <c r="AK6" s="71" t="s">
        <v>9</v>
      </c>
      <c r="AL6" s="69" t="s">
        <v>31</v>
      </c>
      <c r="AM6" s="69" t="s">
        <v>32</v>
      </c>
      <c r="AN6" s="70" t="s">
        <v>8</v>
      </c>
      <c r="AO6" s="71" t="s">
        <v>9</v>
      </c>
    </row>
    <row r="7" spans="1:41">
      <c r="A7" s="74" t="s">
        <v>33</v>
      </c>
      <c r="B7" s="75">
        <v>107</v>
      </c>
      <c r="C7" s="76">
        <v>36.011139696623111</v>
      </c>
      <c r="D7" s="77">
        <v>26.937330239988526</v>
      </c>
      <c r="E7" s="77">
        <v>5753.0254270335918</v>
      </c>
      <c r="F7" s="75">
        <v>47</v>
      </c>
      <c r="G7" s="76">
        <v>10.591633333333338</v>
      </c>
      <c r="H7" s="77">
        <v>5.0023333333333291</v>
      </c>
      <c r="I7" s="77">
        <v>690.83333333333326</v>
      </c>
      <c r="J7" s="75">
        <f>B7+F7</f>
        <v>154</v>
      </c>
      <c r="K7" s="76">
        <f t="shared" ref="K7:M7" si="0">C7+G7</f>
        <v>46.602773029956452</v>
      </c>
      <c r="L7" s="77">
        <f t="shared" si="0"/>
        <v>31.939663573321855</v>
      </c>
      <c r="M7" s="78">
        <f t="shared" si="0"/>
        <v>6443.8587603669248</v>
      </c>
      <c r="O7" s="74" t="s">
        <v>33</v>
      </c>
      <c r="P7" s="75">
        <v>96</v>
      </c>
      <c r="Q7" s="76">
        <v>33.068014097326078</v>
      </c>
      <c r="R7" s="77">
        <v>43.221624171881608</v>
      </c>
      <c r="S7" s="77">
        <v>6458.0802208350869</v>
      </c>
      <c r="T7" s="75">
        <v>7</v>
      </c>
      <c r="U7" s="76">
        <v>2.5382536052167071</v>
      </c>
      <c r="V7" s="77">
        <v>2.0719760730521042</v>
      </c>
      <c r="W7" s="77">
        <v>494.92827590903659</v>
      </c>
      <c r="X7" s="75">
        <v>103</v>
      </c>
      <c r="Y7" s="76">
        <v>35.606267702542787</v>
      </c>
      <c r="Z7" s="77">
        <v>45.293600244933714</v>
      </c>
      <c r="AA7" s="78">
        <v>6953.0084967441235</v>
      </c>
      <c r="AC7" s="74" t="s">
        <v>33</v>
      </c>
      <c r="AD7" s="75">
        <v>43</v>
      </c>
      <c r="AE7" s="76">
        <v>14.742000000000001</v>
      </c>
      <c r="AF7" s="77">
        <v>15.84357</v>
      </c>
      <c r="AG7" s="77">
        <v>2135.2078999999999</v>
      </c>
      <c r="AH7" s="75">
        <v>3</v>
      </c>
      <c r="AI7" s="76">
        <v>0.71</v>
      </c>
      <c r="AJ7" s="77">
        <v>0.45</v>
      </c>
      <c r="AK7" s="77">
        <v>93.5</v>
      </c>
      <c r="AL7" s="75">
        <v>46</v>
      </c>
      <c r="AM7" s="76">
        <v>15.452000000000002</v>
      </c>
      <c r="AN7" s="77">
        <v>16.293569999999999</v>
      </c>
      <c r="AO7" s="78">
        <v>2228.7078999999999</v>
      </c>
    </row>
    <row r="8" spans="1:41">
      <c r="A8" s="74" t="s">
        <v>34</v>
      </c>
      <c r="B8" s="79">
        <v>138</v>
      </c>
      <c r="C8" s="80">
        <v>104.33861836218247</v>
      </c>
      <c r="D8" s="77">
        <v>61.325774232929994</v>
      </c>
      <c r="E8" s="77">
        <v>13076.708740024025</v>
      </c>
      <c r="F8" s="79">
        <v>13</v>
      </c>
      <c r="G8" s="80">
        <v>10.602896732650272</v>
      </c>
      <c r="H8" s="77">
        <v>6.4963832250594962</v>
      </c>
      <c r="I8" s="77">
        <v>1088.4482858429278</v>
      </c>
      <c r="J8" s="79">
        <f t="shared" ref="J8:J16" si="1">B8+F8</f>
        <v>151</v>
      </c>
      <c r="K8" s="80">
        <f t="shared" ref="K8:K16" si="2">C8+G8</f>
        <v>114.94151509483274</v>
      </c>
      <c r="L8" s="77">
        <f t="shared" ref="L8:L16" si="3">D8+H8</f>
        <v>67.822157457989491</v>
      </c>
      <c r="M8" s="78">
        <f t="shared" ref="M8:M16" si="4">E8+I8</f>
        <v>14165.157025866953</v>
      </c>
      <c r="O8" s="74" t="s">
        <v>34</v>
      </c>
      <c r="P8" s="79">
        <v>144</v>
      </c>
      <c r="Q8" s="80">
        <v>106.6633465602042</v>
      </c>
      <c r="R8" s="77">
        <v>74.834578616010688</v>
      </c>
      <c r="S8" s="77">
        <v>14904.79633094478</v>
      </c>
      <c r="T8" s="79">
        <v>5</v>
      </c>
      <c r="U8" s="80">
        <v>3.6788788426763279</v>
      </c>
      <c r="V8" s="77">
        <v>2.2468896925859001</v>
      </c>
      <c r="W8" s="77">
        <v>257.26998191681861</v>
      </c>
      <c r="X8" s="79">
        <v>149</v>
      </c>
      <c r="Y8" s="80">
        <v>110.34222540288053</v>
      </c>
      <c r="Z8" s="77">
        <v>77.081468308596584</v>
      </c>
      <c r="AA8" s="78">
        <v>15162.0663128616</v>
      </c>
      <c r="AC8" s="74" t="s">
        <v>34</v>
      </c>
      <c r="AD8" s="79">
        <v>104</v>
      </c>
      <c r="AE8" s="80">
        <v>79.300899999999999</v>
      </c>
      <c r="AF8" s="77">
        <v>50.261710000000001</v>
      </c>
      <c r="AG8" s="77">
        <v>9031.1177000000007</v>
      </c>
      <c r="AH8" s="79">
        <v>4</v>
      </c>
      <c r="AI8" s="80">
        <v>3</v>
      </c>
      <c r="AJ8" s="77">
        <v>2.6</v>
      </c>
      <c r="AK8" s="77">
        <v>498</v>
      </c>
      <c r="AL8" s="79">
        <v>108</v>
      </c>
      <c r="AM8" s="80">
        <v>82.300899999999999</v>
      </c>
      <c r="AN8" s="77">
        <v>52.861710000000002</v>
      </c>
      <c r="AO8" s="78">
        <v>9529.1177000000007</v>
      </c>
    </row>
    <row r="9" spans="1:41">
      <c r="A9" s="74" t="s">
        <v>35</v>
      </c>
      <c r="B9" s="79">
        <v>380</v>
      </c>
      <c r="C9" s="80">
        <v>569.96908479668298</v>
      </c>
      <c r="D9" s="77">
        <v>325.79851224626947</v>
      </c>
      <c r="E9" s="77">
        <v>67192.828688161258</v>
      </c>
      <c r="F9" s="79">
        <v>23</v>
      </c>
      <c r="G9" s="80">
        <v>35.859400811476597</v>
      </c>
      <c r="H9" s="77">
        <v>24.597078925759551</v>
      </c>
      <c r="I9" s="77">
        <v>4304.7979157610007</v>
      </c>
      <c r="J9" s="79">
        <f t="shared" si="1"/>
        <v>403</v>
      </c>
      <c r="K9" s="80">
        <f t="shared" si="2"/>
        <v>605.82848560815955</v>
      </c>
      <c r="L9" s="77">
        <f t="shared" si="3"/>
        <v>350.39559117202901</v>
      </c>
      <c r="M9" s="78">
        <f t="shared" si="4"/>
        <v>71497.626603922254</v>
      </c>
      <c r="O9" s="74" t="s">
        <v>35</v>
      </c>
      <c r="P9" s="79">
        <v>399</v>
      </c>
      <c r="Q9" s="80">
        <v>605.18411364549559</v>
      </c>
      <c r="R9" s="77">
        <v>339.1059398613682</v>
      </c>
      <c r="S9" s="77">
        <v>66025.067795118652</v>
      </c>
      <c r="T9" s="79">
        <v>14</v>
      </c>
      <c r="U9" s="80">
        <v>19.139706426259831</v>
      </c>
      <c r="V9" s="77">
        <v>12.210309754969961</v>
      </c>
      <c r="W9" s="77">
        <v>3023.7387193712461</v>
      </c>
      <c r="X9" s="79">
        <v>413</v>
      </c>
      <c r="Y9" s="80">
        <v>624.32382007175545</v>
      </c>
      <c r="Z9" s="77">
        <v>351.31624961633815</v>
      </c>
      <c r="AA9" s="78">
        <v>69048.806514489901</v>
      </c>
      <c r="AC9" s="74" t="s">
        <v>35</v>
      </c>
      <c r="AD9" s="79">
        <v>290</v>
      </c>
      <c r="AE9" s="80">
        <v>439.07889999999998</v>
      </c>
      <c r="AF9" s="77">
        <v>190.72880000000001</v>
      </c>
      <c r="AG9" s="77">
        <v>36010.961000000003</v>
      </c>
      <c r="AH9" s="79">
        <v>13</v>
      </c>
      <c r="AI9" s="80">
        <v>18.947399999999998</v>
      </c>
      <c r="AJ9" s="77">
        <v>14.14734</v>
      </c>
      <c r="AK9" s="77">
        <v>1871.6679999999999</v>
      </c>
      <c r="AL9" s="79">
        <v>303</v>
      </c>
      <c r="AM9" s="80">
        <v>458.02629999999999</v>
      </c>
      <c r="AN9" s="77">
        <v>204.87614000000002</v>
      </c>
      <c r="AO9" s="78">
        <v>37882.629000000001</v>
      </c>
    </row>
    <row r="10" spans="1:41">
      <c r="A10" s="74" t="s">
        <v>36</v>
      </c>
      <c r="B10" s="79">
        <v>1147</v>
      </c>
      <c r="C10" s="80">
        <v>3965.8671047036296</v>
      </c>
      <c r="D10" s="77">
        <v>1609.6375559743631</v>
      </c>
      <c r="E10" s="77">
        <v>314471.272953476</v>
      </c>
      <c r="F10" s="79">
        <v>86</v>
      </c>
      <c r="G10" s="80">
        <v>294.38080622606037</v>
      </c>
      <c r="H10" s="77">
        <v>160.18104477611945</v>
      </c>
      <c r="I10" s="77">
        <v>30551.370646766169</v>
      </c>
      <c r="J10" s="79">
        <f t="shared" si="1"/>
        <v>1233</v>
      </c>
      <c r="K10" s="80">
        <f t="shared" si="2"/>
        <v>4260.2479109296901</v>
      </c>
      <c r="L10" s="77">
        <f t="shared" si="3"/>
        <v>1769.8186007504826</v>
      </c>
      <c r="M10" s="78">
        <f t="shared" si="4"/>
        <v>345022.64360024215</v>
      </c>
      <c r="O10" s="74" t="s">
        <v>36</v>
      </c>
      <c r="P10" s="79">
        <v>1231</v>
      </c>
      <c r="Q10" s="80">
        <v>4258.9865503580731</v>
      </c>
      <c r="R10" s="77">
        <v>1684.8445951392609</v>
      </c>
      <c r="S10" s="77">
        <v>324256.6133194819</v>
      </c>
      <c r="T10" s="79">
        <v>56</v>
      </c>
      <c r="U10" s="80">
        <v>200.64196425551901</v>
      </c>
      <c r="V10" s="77">
        <v>106.3715124471583</v>
      </c>
      <c r="W10" s="77">
        <v>19892.61343353687</v>
      </c>
      <c r="X10" s="79">
        <v>1287</v>
      </c>
      <c r="Y10" s="80">
        <v>4459.6285146135924</v>
      </c>
      <c r="Z10" s="77">
        <v>1791.2161075864192</v>
      </c>
      <c r="AA10" s="78">
        <v>344149.2267530188</v>
      </c>
      <c r="AC10" s="74" t="s">
        <v>36</v>
      </c>
      <c r="AD10" s="79">
        <v>1015</v>
      </c>
      <c r="AE10" s="80">
        <v>3512.4901</v>
      </c>
      <c r="AF10" s="77">
        <v>1095.73613</v>
      </c>
      <c r="AG10" s="77">
        <v>207699.21890000001</v>
      </c>
      <c r="AH10" s="79">
        <v>35</v>
      </c>
      <c r="AI10" s="80">
        <v>125.2864</v>
      </c>
      <c r="AJ10" s="77">
        <v>71.849919999999997</v>
      </c>
      <c r="AK10" s="77">
        <v>13894.818799999999</v>
      </c>
      <c r="AL10" s="79">
        <v>1050</v>
      </c>
      <c r="AM10" s="80">
        <v>3637.7764999999999</v>
      </c>
      <c r="AN10" s="77">
        <v>1167.5860499999999</v>
      </c>
      <c r="AO10" s="78">
        <v>221594.03770000002</v>
      </c>
    </row>
    <row r="11" spans="1:41">
      <c r="A11" s="74" t="s">
        <v>37</v>
      </c>
      <c r="B11" s="79">
        <v>1385</v>
      </c>
      <c r="C11" s="80">
        <v>10319.011205526354</v>
      </c>
      <c r="D11" s="77">
        <v>3217.3206095274786</v>
      </c>
      <c r="E11" s="77">
        <v>627820.65444639558</v>
      </c>
      <c r="F11" s="79">
        <v>96</v>
      </c>
      <c r="G11" s="80">
        <v>697.06823620968862</v>
      </c>
      <c r="H11" s="77">
        <v>245.71418624259726</v>
      </c>
      <c r="I11" s="77">
        <v>47384.232962915223</v>
      </c>
      <c r="J11" s="79">
        <f t="shared" si="1"/>
        <v>1481</v>
      </c>
      <c r="K11" s="80">
        <f t="shared" si="2"/>
        <v>11016.079441736043</v>
      </c>
      <c r="L11" s="77">
        <f t="shared" si="3"/>
        <v>3463.034795770076</v>
      </c>
      <c r="M11" s="78">
        <f t="shared" si="4"/>
        <v>675204.88740931079</v>
      </c>
      <c r="O11" s="74" t="s">
        <v>37</v>
      </c>
      <c r="P11" s="79">
        <v>1590</v>
      </c>
      <c r="Q11" s="80">
        <v>11685.36865694014</v>
      </c>
      <c r="R11" s="77">
        <v>3264.0314825234682</v>
      </c>
      <c r="S11" s="77">
        <v>646901.5428041605</v>
      </c>
      <c r="T11" s="79">
        <v>76</v>
      </c>
      <c r="U11" s="80">
        <v>605.29310660370822</v>
      </c>
      <c r="V11" s="77">
        <v>178.16841371728341</v>
      </c>
      <c r="W11" s="77">
        <v>35995.620467006956</v>
      </c>
      <c r="X11" s="79">
        <v>1666</v>
      </c>
      <c r="Y11" s="80">
        <v>12290.661763543849</v>
      </c>
      <c r="Z11" s="77">
        <v>3442.1998962407515</v>
      </c>
      <c r="AA11" s="78">
        <v>682897.16327116743</v>
      </c>
      <c r="AC11" s="74" t="s">
        <v>37</v>
      </c>
      <c r="AD11" s="79">
        <v>1434</v>
      </c>
      <c r="AE11" s="80">
        <v>10516.5802</v>
      </c>
      <c r="AF11" s="77">
        <v>2391.3462500000001</v>
      </c>
      <c r="AG11" s="77">
        <v>432450.3406</v>
      </c>
      <c r="AH11" s="79">
        <v>57</v>
      </c>
      <c r="AI11" s="80">
        <v>425.45</v>
      </c>
      <c r="AJ11" s="77">
        <v>139.30000000000001</v>
      </c>
      <c r="AK11" s="77">
        <v>27758</v>
      </c>
      <c r="AL11" s="79">
        <v>1491</v>
      </c>
      <c r="AM11" s="80">
        <v>10942.030200000001</v>
      </c>
      <c r="AN11" s="77">
        <v>2530.6462500000002</v>
      </c>
      <c r="AO11" s="78">
        <v>460208.3406</v>
      </c>
    </row>
    <row r="12" spans="1:41">
      <c r="A12" s="74" t="s">
        <v>38</v>
      </c>
      <c r="B12" s="79">
        <v>1572</v>
      </c>
      <c r="C12" s="80">
        <v>22649.735581253222</v>
      </c>
      <c r="D12" s="77">
        <v>4605.9827516029754</v>
      </c>
      <c r="E12" s="77">
        <v>874299.62352281681</v>
      </c>
      <c r="F12" s="79">
        <v>113</v>
      </c>
      <c r="G12" s="80">
        <v>1617.5287355407454</v>
      </c>
      <c r="H12" s="77">
        <v>402.34824090036494</v>
      </c>
      <c r="I12" s="77">
        <v>73329.788958599209</v>
      </c>
      <c r="J12" s="79">
        <f t="shared" si="1"/>
        <v>1685</v>
      </c>
      <c r="K12" s="80">
        <f t="shared" si="2"/>
        <v>24267.264316793968</v>
      </c>
      <c r="L12" s="77">
        <f t="shared" si="3"/>
        <v>5008.33099250334</v>
      </c>
      <c r="M12" s="78">
        <f t="shared" si="4"/>
        <v>947629.41248141602</v>
      </c>
      <c r="O12" s="74" t="s">
        <v>38</v>
      </c>
      <c r="P12" s="79">
        <v>1756</v>
      </c>
      <c r="Q12" s="80">
        <v>25243.754199043291</v>
      </c>
      <c r="R12" s="77">
        <v>4960.2921355298686</v>
      </c>
      <c r="S12" s="77">
        <v>960265.50601788261</v>
      </c>
      <c r="T12" s="79">
        <v>90</v>
      </c>
      <c r="U12" s="80">
        <v>1282.1273489151399</v>
      </c>
      <c r="V12" s="77">
        <v>286.34782531212551</v>
      </c>
      <c r="W12" s="77">
        <v>55708.324299938307</v>
      </c>
      <c r="X12" s="79">
        <v>1846</v>
      </c>
      <c r="Y12" s="80">
        <v>26525.88154795843</v>
      </c>
      <c r="Z12" s="77">
        <v>5246.6399608419943</v>
      </c>
      <c r="AA12" s="78">
        <v>1015973.8303178209</v>
      </c>
      <c r="AC12" s="74" t="s">
        <v>38</v>
      </c>
      <c r="AD12" s="79">
        <v>1719</v>
      </c>
      <c r="AE12" s="80">
        <v>24791.902099999999</v>
      </c>
      <c r="AF12" s="77">
        <v>3866.51937</v>
      </c>
      <c r="AG12" s="77">
        <v>694194.56469999999</v>
      </c>
      <c r="AH12" s="79">
        <v>80</v>
      </c>
      <c r="AI12" s="80">
        <v>1184.9364</v>
      </c>
      <c r="AJ12" s="77">
        <v>246.28440000000001</v>
      </c>
      <c r="AK12" s="77">
        <v>40311.866999999998</v>
      </c>
      <c r="AL12" s="79">
        <v>1799</v>
      </c>
      <c r="AM12" s="80">
        <v>25976.838499999998</v>
      </c>
      <c r="AN12" s="77">
        <v>4112.8037700000004</v>
      </c>
      <c r="AO12" s="78">
        <v>734506.43169999996</v>
      </c>
    </row>
    <row r="13" spans="1:41">
      <c r="A13" s="74" t="s">
        <v>39</v>
      </c>
      <c r="B13" s="79">
        <v>1391</v>
      </c>
      <c r="C13" s="80">
        <v>42939.356344757492</v>
      </c>
      <c r="D13" s="77">
        <v>5496.7244213992817</v>
      </c>
      <c r="E13" s="77">
        <v>1013846.524026947</v>
      </c>
      <c r="F13" s="79">
        <v>177</v>
      </c>
      <c r="G13" s="80">
        <v>5816.9947268337664</v>
      </c>
      <c r="H13" s="77">
        <v>838.23934282901178</v>
      </c>
      <c r="I13" s="77">
        <v>162170.90348708667</v>
      </c>
      <c r="J13" s="79">
        <f t="shared" si="1"/>
        <v>1568</v>
      </c>
      <c r="K13" s="80">
        <f t="shared" si="2"/>
        <v>48756.351071591256</v>
      </c>
      <c r="L13" s="77">
        <f t="shared" si="3"/>
        <v>6334.9637642282933</v>
      </c>
      <c r="M13" s="78">
        <f t="shared" si="4"/>
        <v>1176017.4275140336</v>
      </c>
      <c r="O13" s="74" t="s">
        <v>39</v>
      </c>
      <c r="P13" s="79">
        <v>1506</v>
      </c>
      <c r="Q13" s="80">
        <v>46260.034321022591</v>
      </c>
      <c r="R13" s="77">
        <v>5375.5490458227459</v>
      </c>
      <c r="S13" s="77">
        <v>992437.70791437663</v>
      </c>
      <c r="T13" s="79">
        <v>151</v>
      </c>
      <c r="U13" s="80">
        <v>4860.9389640928148</v>
      </c>
      <c r="V13" s="77">
        <v>787.87413559308743</v>
      </c>
      <c r="W13" s="77">
        <v>145386.51922174421</v>
      </c>
      <c r="X13" s="79">
        <v>1657</v>
      </c>
      <c r="Y13" s="80">
        <v>51120.973285115404</v>
      </c>
      <c r="Z13" s="77">
        <v>6163.4231814158338</v>
      </c>
      <c r="AA13" s="78">
        <v>1137824.2271361209</v>
      </c>
      <c r="AC13" s="74" t="s">
        <v>39</v>
      </c>
      <c r="AD13" s="79">
        <v>1596</v>
      </c>
      <c r="AE13" s="80">
        <v>48958.498500000002</v>
      </c>
      <c r="AF13" s="77">
        <v>4843.5453100000004</v>
      </c>
      <c r="AG13" s="77">
        <v>856533.82510000002</v>
      </c>
      <c r="AH13" s="79">
        <v>112</v>
      </c>
      <c r="AI13" s="80">
        <v>3702.9405999999999</v>
      </c>
      <c r="AJ13" s="77">
        <v>612.18075999999996</v>
      </c>
      <c r="AK13" s="77">
        <v>111308.18150000001</v>
      </c>
      <c r="AL13" s="79">
        <v>1708</v>
      </c>
      <c r="AM13" s="80">
        <v>52661.439100000003</v>
      </c>
      <c r="AN13" s="77">
        <v>5455.7260700000006</v>
      </c>
      <c r="AO13" s="78">
        <v>967842.00659999996</v>
      </c>
    </row>
    <row r="14" spans="1:41">
      <c r="A14" s="74" t="s">
        <v>40</v>
      </c>
      <c r="B14" s="79">
        <v>331</v>
      </c>
      <c r="C14" s="80">
        <v>22001.869621841437</v>
      </c>
      <c r="D14" s="77">
        <v>1672.3553440311218</v>
      </c>
      <c r="E14" s="77">
        <v>310411.7221711367</v>
      </c>
      <c r="F14" s="79">
        <v>107</v>
      </c>
      <c r="G14" s="80">
        <v>7558.1324916604781</v>
      </c>
      <c r="H14" s="77">
        <v>826.09257591242124</v>
      </c>
      <c r="I14" s="77">
        <v>152989.47903339853</v>
      </c>
      <c r="J14" s="79">
        <f t="shared" si="1"/>
        <v>438</v>
      </c>
      <c r="K14" s="80">
        <f t="shared" si="2"/>
        <v>29560.002113501916</v>
      </c>
      <c r="L14" s="77">
        <f t="shared" si="3"/>
        <v>2498.4479199435432</v>
      </c>
      <c r="M14" s="78">
        <f t="shared" si="4"/>
        <v>463401.2012045352</v>
      </c>
      <c r="O14" s="74" t="s">
        <v>40</v>
      </c>
      <c r="P14" s="79">
        <v>335</v>
      </c>
      <c r="Q14" s="80">
        <v>22560.28743485564</v>
      </c>
      <c r="R14" s="77">
        <v>1497.537635658915</v>
      </c>
      <c r="S14" s="77">
        <v>279505.10465116281</v>
      </c>
      <c r="T14" s="79">
        <v>89</v>
      </c>
      <c r="U14" s="80">
        <v>6417.7992305263797</v>
      </c>
      <c r="V14" s="77">
        <v>734.99543935536963</v>
      </c>
      <c r="W14" s="77">
        <v>132260.694384959</v>
      </c>
      <c r="X14" s="79">
        <v>424</v>
      </c>
      <c r="Y14" s="80">
        <v>28978.086665382019</v>
      </c>
      <c r="Z14" s="77">
        <v>2232.5330750142848</v>
      </c>
      <c r="AA14" s="78">
        <v>411765.79903612181</v>
      </c>
      <c r="AC14" s="74" t="s">
        <v>40</v>
      </c>
      <c r="AD14" s="79">
        <v>393</v>
      </c>
      <c r="AE14" s="80">
        <v>26406.8652</v>
      </c>
      <c r="AF14" s="77">
        <v>1717.3306</v>
      </c>
      <c r="AG14" s="77">
        <v>298228.51439999999</v>
      </c>
      <c r="AH14" s="79">
        <v>93</v>
      </c>
      <c r="AI14" s="80">
        <v>6627.6670999999997</v>
      </c>
      <c r="AJ14" s="77">
        <v>733.37548000000004</v>
      </c>
      <c r="AK14" s="77">
        <v>131663.53409999999</v>
      </c>
      <c r="AL14" s="79">
        <v>486</v>
      </c>
      <c r="AM14" s="80">
        <v>33034.532299999999</v>
      </c>
      <c r="AN14" s="77">
        <v>2450.7060799999999</v>
      </c>
      <c r="AO14" s="78">
        <v>429892.04849999998</v>
      </c>
    </row>
    <row r="15" spans="1:41">
      <c r="A15" s="74" t="s">
        <v>41</v>
      </c>
      <c r="B15" s="79">
        <v>127</v>
      </c>
      <c r="C15" s="80">
        <v>20903.15194536775</v>
      </c>
      <c r="D15" s="77">
        <v>1161.596610079353</v>
      </c>
      <c r="E15" s="77">
        <v>221326.88520376198</v>
      </c>
      <c r="F15" s="79">
        <v>164</v>
      </c>
      <c r="G15" s="80">
        <v>37441.388848932213</v>
      </c>
      <c r="H15" s="77">
        <v>2983.421146900585</v>
      </c>
      <c r="I15" s="77">
        <v>557651.28174938681</v>
      </c>
      <c r="J15" s="79">
        <f t="shared" si="1"/>
        <v>291</v>
      </c>
      <c r="K15" s="80">
        <f t="shared" si="2"/>
        <v>58344.540794299959</v>
      </c>
      <c r="L15" s="77">
        <f t="shared" si="3"/>
        <v>4145.017756979938</v>
      </c>
      <c r="M15" s="78">
        <f t="shared" si="4"/>
        <v>778978.16695314879</v>
      </c>
      <c r="O15" s="74" t="s">
        <v>41</v>
      </c>
      <c r="P15" s="79">
        <v>138</v>
      </c>
      <c r="Q15" s="80">
        <v>24780.569080993449</v>
      </c>
      <c r="R15" s="77">
        <v>1072.034186343612</v>
      </c>
      <c r="S15" s="77">
        <v>193792.37731277529</v>
      </c>
      <c r="T15" s="79">
        <v>143</v>
      </c>
      <c r="U15" s="80">
        <v>32451.45819919154</v>
      </c>
      <c r="V15" s="77">
        <v>2666.9167425970008</v>
      </c>
      <c r="W15" s="77">
        <v>495036.66894418688</v>
      </c>
      <c r="X15" s="79">
        <v>281</v>
      </c>
      <c r="Y15" s="80">
        <v>57232.027280184993</v>
      </c>
      <c r="Z15" s="77">
        <v>3738.9509289406128</v>
      </c>
      <c r="AA15" s="78">
        <v>688829.04625696223</v>
      </c>
      <c r="AC15" s="74" t="s">
        <v>41</v>
      </c>
      <c r="AD15" s="79">
        <v>148</v>
      </c>
      <c r="AE15" s="80">
        <v>26829.716899999999</v>
      </c>
      <c r="AF15" s="77">
        <v>1340.9150099999999</v>
      </c>
      <c r="AG15" s="77">
        <v>237598.5086</v>
      </c>
      <c r="AH15" s="79">
        <v>120</v>
      </c>
      <c r="AI15" s="80">
        <v>28625.9578</v>
      </c>
      <c r="AJ15" s="77">
        <v>2768.1744100000001</v>
      </c>
      <c r="AK15" s="77">
        <v>477419.37729999999</v>
      </c>
      <c r="AL15" s="79">
        <v>268</v>
      </c>
      <c r="AM15" s="80">
        <v>55455.674700000003</v>
      </c>
      <c r="AN15" s="77">
        <v>4109.0894200000002</v>
      </c>
      <c r="AO15" s="78">
        <v>715017.88589999999</v>
      </c>
    </row>
    <row r="16" spans="1:41" ht="15.75" thickBot="1">
      <c r="A16" s="74" t="s">
        <v>42</v>
      </c>
      <c r="B16" s="79">
        <v>8</v>
      </c>
      <c r="C16" s="80">
        <v>5652.159305107637</v>
      </c>
      <c r="D16" s="77">
        <v>304.20000000000005</v>
      </c>
      <c r="E16" s="77">
        <v>62506.5</v>
      </c>
      <c r="F16" s="79">
        <v>101</v>
      </c>
      <c r="G16" s="80">
        <v>365440.58122668968</v>
      </c>
      <c r="H16" s="77">
        <v>29010.378757620987</v>
      </c>
      <c r="I16" s="77">
        <v>5509824.1184471557</v>
      </c>
      <c r="J16" s="79">
        <f t="shared" si="1"/>
        <v>109</v>
      </c>
      <c r="K16" s="80">
        <f t="shared" si="2"/>
        <v>371092.74053179735</v>
      </c>
      <c r="L16" s="77">
        <f t="shared" si="3"/>
        <v>29314.578757620988</v>
      </c>
      <c r="M16" s="78">
        <f t="shared" si="4"/>
        <v>5572330.6184471557</v>
      </c>
      <c r="O16" s="74" t="s">
        <v>42</v>
      </c>
      <c r="P16" s="79">
        <v>12</v>
      </c>
      <c r="Q16" s="80">
        <v>9685.2452530703522</v>
      </c>
      <c r="R16" s="77">
        <v>295.79233314439529</v>
      </c>
      <c r="S16" s="77">
        <v>62583.382951701547</v>
      </c>
      <c r="T16" s="79">
        <v>91</v>
      </c>
      <c r="U16" s="80">
        <v>286712.74387193518</v>
      </c>
      <c r="V16" s="77">
        <v>17602.653198645839</v>
      </c>
      <c r="W16" s="77">
        <v>3442971.442952991</v>
      </c>
      <c r="X16" s="79">
        <v>103</v>
      </c>
      <c r="Y16" s="80">
        <v>296397.98912500555</v>
      </c>
      <c r="Z16" s="77">
        <v>17898.445531790236</v>
      </c>
      <c r="AA16" s="78">
        <v>3505554.8259046925</v>
      </c>
      <c r="AC16" s="74" t="s">
        <v>42</v>
      </c>
      <c r="AD16" s="79">
        <v>9</v>
      </c>
      <c r="AE16" s="80">
        <v>6112.5682999999999</v>
      </c>
      <c r="AF16" s="77">
        <v>205.88165000000001</v>
      </c>
      <c r="AG16" s="77">
        <v>35943.474999999999</v>
      </c>
      <c r="AH16" s="79">
        <v>64</v>
      </c>
      <c r="AI16" s="80">
        <v>181447.70819999999</v>
      </c>
      <c r="AJ16" s="77">
        <v>11633.51478</v>
      </c>
      <c r="AK16" s="77">
        <v>2110005.8407999999</v>
      </c>
      <c r="AL16" s="79">
        <v>73</v>
      </c>
      <c r="AM16" s="80">
        <v>187560.27650000001</v>
      </c>
      <c r="AN16" s="77">
        <v>11839.396429999999</v>
      </c>
      <c r="AO16" s="78">
        <v>2145949.3158</v>
      </c>
    </row>
    <row r="17" spans="1:41" ht="15.75" thickBot="1">
      <c r="A17" s="81" t="s">
        <v>3</v>
      </c>
      <c r="B17" s="82">
        <f>SUM(B7:B16)</f>
        <v>6586</v>
      </c>
      <c r="C17" s="83">
        <f t="shared" ref="C17:M17" si="5">SUM(C7:C16)</f>
        <v>129141.46995141302</v>
      </c>
      <c r="D17" s="84">
        <f t="shared" si="5"/>
        <v>18481.878909333762</v>
      </c>
      <c r="E17" s="84">
        <f t="shared" si="5"/>
        <v>3510705.7451797528</v>
      </c>
      <c r="F17" s="82">
        <f t="shared" si="5"/>
        <v>927</v>
      </c>
      <c r="G17" s="83">
        <f t="shared" si="5"/>
        <v>418923.12900297006</v>
      </c>
      <c r="H17" s="84">
        <f t="shared" si="5"/>
        <v>34502.471090666237</v>
      </c>
      <c r="I17" s="84">
        <f t="shared" si="5"/>
        <v>6539985.2548202453</v>
      </c>
      <c r="J17" s="82">
        <f t="shared" si="5"/>
        <v>7513</v>
      </c>
      <c r="K17" s="83">
        <f t="shared" si="5"/>
        <v>548064.59895438305</v>
      </c>
      <c r="L17" s="84">
        <f t="shared" si="5"/>
        <v>52984.350000000006</v>
      </c>
      <c r="M17" s="85">
        <f t="shared" si="5"/>
        <v>10050690.999999998</v>
      </c>
      <c r="O17" s="81" t="s">
        <v>3</v>
      </c>
      <c r="P17" s="82">
        <v>7207</v>
      </c>
      <c r="Q17" s="83">
        <v>145219.16097058656</v>
      </c>
      <c r="R17" s="84">
        <v>18607.243556811529</v>
      </c>
      <c r="S17" s="84">
        <v>3547130.1793184397</v>
      </c>
      <c r="T17" s="82">
        <v>722</v>
      </c>
      <c r="U17" s="83">
        <v>332556.35952439444</v>
      </c>
      <c r="V17" s="84">
        <v>22379.856443188473</v>
      </c>
      <c r="W17" s="84">
        <v>4331027.8206815608</v>
      </c>
      <c r="X17" s="82">
        <v>7929</v>
      </c>
      <c r="Y17" s="83">
        <v>477775.52049498103</v>
      </c>
      <c r="Z17" s="84">
        <v>40987.1</v>
      </c>
      <c r="AA17" s="85">
        <v>7878158</v>
      </c>
      <c r="AC17" s="81" t="s">
        <v>3</v>
      </c>
      <c r="AD17" s="82">
        <v>6751</v>
      </c>
      <c r="AE17" s="83">
        <v>147661.74310000002</v>
      </c>
      <c r="AF17" s="84">
        <v>15718.108399999999</v>
      </c>
      <c r="AG17" s="84">
        <v>2809825.7338999994</v>
      </c>
      <c r="AH17" s="82">
        <v>581</v>
      </c>
      <c r="AI17" s="83">
        <v>222162.60389999999</v>
      </c>
      <c r="AJ17" s="84">
        <v>16221.87709</v>
      </c>
      <c r="AK17" s="84">
        <v>2914824.7874999996</v>
      </c>
      <c r="AL17" s="82">
        <v>7332</v>
      </c>
      <c r="AM17" s="83">
        <v>369824.34700000001</v>
      </c>
      <c r="AN17" s="84">
        <v>31939.985489999999</v>
      </c>
      <c r="AO17" s="85">
        <v>5724650.5214</v>
      </c>
    </row>
    <row r="18" spans="1:41" ht="15.75" thickBot="1">
      <c r="A18" s="86" t="s">
        <v>188</v>
      </c>
      <c r="B18" s="87">
        <f>P17</f>
        <v>7207</v>
      </c>
      <c r="C18" s="88">
        <f t="shared" ref="C18:M18" si="6">Q17</f>
        <v>145219.16097058656</v>
      </c>
      <c r="D18" s="89">
        <f t="shared" si="6"/>
        <v>18607.243556811529</v>
      </c>
      <c r="E18" s="89">
        <f t="shared" si="6"/>
        <v>3547130.1793184397</v>
      </c>
      <c r="F18" s="87">
        <f t="shared" si="6"/>
        <v>722</v>
      </c>
      <c r="G18" s="88">
        <f t="shared" si="6"/>
        <v>332556.35952439444</v>
      </c>
      <c r="H18" s="89">
        <f t="shared" si="6"/>
        <v>22379.856443188473</v>
      </c>
      <c r="I18" s="89">
        <f t="shared" si="6"/>
        <v>4331027.8206815608</v>
      </c>
      <c r="J18" s="87">
        <f t="shared" si="6"/>
        <v>7929</v>
      </c>
      <c r="K18" s="88">
        <f t="shared" si="6"/>
        <v>477775.52049498103</v>
      </c>
      <c r="L18" s="89">
        <f t="shared" si="6"/>
        <v>40987.1</v>
      </c>
      <c r="M18" s="90">
        <f t="shared" si="6"/>
        <v>7878158</v>
      </c>
      <c r="O18" s="86" t="s">
        <v>43</v>
      </c>
      <c r="P18" s="87">
        <v>6751</v>
      </c>
      <c r="Q18" s="88">
        <v>147661.74310000002</v>
      </c>
      <c r="R18" s="89">
        <v>15718.108399999999</v>
      </c>
      <c r="S18" s="89">
        <v>2809825.7338999994</v>
      </c>
      <c r="T18" s="87">
        <v>581</v>
      </c>
      <c r="U18" s="88">
        <v>222162.60389999999</v>
      </c>
      <c r="V18" s="89">
        <v>16221.87709</v>
      </c>
      <c r="W18" s="89">
        <v>2914824.7874999996</v>
      </c>
      <c r="X18" s="87">
        <v>7332</v>
      </c>
      <c r="Y18" s="88">
        <v>369824.34700000001</v>
      </c>
      <c r="Z18" s="89">
        <v>31939.985489999999</v>
      </c>
      <c r="AA18" s="90">
        <v>5724650.5214</v>
      </c>
      <c r="AC18" s="93"/>
    </row>
    <row r="19" spans="1:41" ht="15.75" thickBot="1">
      <c r="A19" s="250" t="s">
        <v>45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2"/>
      <c r="O19" s="250" t="s">
        <v>45</v>
      </c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2"/>
      <c r="AC19" s="250" t="s">
        <v>45</v>
      </c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2"/>
    </row>
    <row r="20" spans="1:41">
      <c r="A20" s="74" t="s">
        <v>33</v>
      </c>
      <c r="B20" s="95">
        <f>IF(B7=0,"",B7*100/B$17)</f>
        <v>1.6246583662314</v>
      </c>
      <c r="C20" s="96">
        <f t="shared" ref="C20:M20" si="7">IF(C7=0,"",C7*100/C$17)</f>
        <v>2.7885031593779759E-2</v>
      </c>
      <c r="D20" s="97">
        <f t="shared" si="7"/>
        <v>0.14574995525149001</v>
      </c>
      <c r="E20" s="97">
        <f t="shared" si="7"/>
        <v>0.16387090928747231</v>
      </c>
      <c r="F20" s="95">
        <f t="shared" si="7"/>
        <v>5.0701186623516721</v>
      </c>
      <c r="G20" s="96">
        <f t="shared" si="7"/>
        <v>2.5282999672377234E-3</v>
      </c>
      <c r="H20" s="97">
        <f t="shared" si="7"/>
        <v>1.4498478442857336E-2</v>
      </c>
      <c r="I20" s="97">
        <f t="shared" si="7"/>
        <v>1.0563224631495307E-2</v>
      </c>
      <c r="J20" s="95">
        <f t="shared" si="7"/>
        <v>2.0497803806734991</v>
      </c>
      <c r="K20" s="96">
        <f t="shared" si="7"/>
        <v>8.5031532996049861E-3</v>
      </c>
      <c r="L20" s="97">
        <f t="shared" si="7"/>
        <v>6.0281316225115247E-2</v>
      </c>
      <c r="M20" s="98">
        <f t="shared" si="7"/>
        <v>6.4113589407603186E-2</v>
      </c>
      <c r="O20" s="74" t="s">
        <v>33</v>
      </c>
      <c r="P20" s="95">
        <f>P7*100/P$17</f>
        <v>1.3320382961010129</v>
      </c>
      <c r="Q20" s="96">
        <f t="shared" ref="Q20:AA30" si="8">Q7*100/Q$17</f>
        <v>2.2771109457121737E-2</v>
      </c>
      <c r="R20" s="97">
        <f t="shared" si="8"/>
        <v>0.2322838632165887</v>
      </c>
      <c r="S20" s="97">
        <f t="shared" si="8"/>
        <v>0.18206493402720192</v>
      </c>
      <c r="T20" s="95">
        <f t="shared" si="8"/>
        <v>0.96952908587257614</v>
      </c>
      <c r="U20" s="96">
        <f t="shared" si="8"/>
        <v>7.6325516939348005E-4</v>
      </c>
      <c r="V20" s="97">
        <f t="shared" si="8"/>
        <v>9.2582187839847837E-3</v>
      </c>
      <c r="W20" s="97">
        <f t="shared" si="8"/>
        <v>1.1427501655511214E-2</v>
      </c>
      <c r="X20" s="95">
        <f t="shared" si="8"/>
        <v>1.2990288813217303</v>
      </c>
      <c r="Y20" s="96">
        <f t="shared" si="8"/>
        <v>7.4525098451369539E-3</v>
      </c>
      <c r="Z20" s="97">
        <f t="shared" si="8"/>
        <v>0.11050696498394304</v>
      </c>
      <c r="AA20" s="98">
        <f t="shared" si="8"/>
        <v>8.8256779017939518E-2</v>
      </c>
      <c r="AC20" s="74" t="s">
        <v>33</v>
      </c>
      <c r="AD20" s="95">
        <v>0.63694267515923564</v>
      </c>
      <c r="AE20" s="96">
        <v>9.9836285895774438E-3</v>
      </c>
      <c r="AF20" s="97">
        <v>0.10079819782894486</v>
      </c>
      <c r="AG20" s="97">
        <v>7.5990758937080433E-2</v>
      </c>
      <c r="AH20" s="95">
        <v>0.51635111876075734</v>
      </c>
      <c r="AI20" s="96">
        <v>3.1958573924510973E-4</v>
      </c>
      <c r="AJ20" s="97">
        <v>2.7740316210224719E-3</v>
      </c>
      <c r="AK20" s="97">
        <v>3.2077399780929376E-3</v>
      </c>
      <c r="AL20" s="95">
        <v>0.62738679759956351</v>
      </c>
      <c r="AM20" s="96">
        <v>4.1781997657390586E-3</v>
      </c>
      <c r="AN20" s="97">
        <v>5.1013078904188318E-2</v>
      </c>
      <c r="AO20" s="98">
        <v>3.8931772195850221E-2</v>
      </c>
    </row>
    <row r="21" spans="1:41">
      <c r="A21" s="74" t="s">
        <v>34</v>
      </c>
      <c r="B21" s="99">
        <f t="shared" ref="B21:M30" si="9">IF(B8=0,"",B8*100/B$17)</f>
        <v>2.0953537807470393</v>
      </c>
      <c r="C21" s="100">
        <f t="shared" si="9"/>
        <v>8.0794045786715812E-2</v>
      </c>
      <c r="D21" s="97">
        <f t="shared" si="9"/>
        <v>0.33181569110897652</v>
      </c>
      <c r="E21" s="97">
        <f t="shared" si="9"/>
        <v>0.37248091093873431</v>
      </c>
      <c r="F21" s="99">
        <f t="shared" si="9"/>
        <v>1.4023732470334411</v>
      </c>
      <c r="G21" s="100">
        <f t="shared" si="9"/>
        <v>2.5309886226346553E-3</v>
      </c>
      <c r="H21" s="97">
        <f t="shared" si="9"/>
        <v>1.8828747680095664E-2</v>
      </c>
      <c r="I21" s="97">
        <f t="shared" si="9"/>
        <v>1.6642977674004623E-2</v>
      </c>
      <c r="J21" s="99">
        <f t="shared" si="9"/>
        <v>2.0098495940370027</v>
      </c>
      <c r="K21" s="100">
        <f t="shared" si="9"/>
        <v>2.0972256794932972E-2</v>
      </c>
      <c r="L21" s="97">
        <f t="shared" si="9"/>
        <v>0.12800413227300039</v>
      </c>
      <c r="M21" s="98">
        <f t="shared" si="9"/>
        <v>0.14093714577303149</v>
      </c>
      <c r="O21" s="74" t="s">
        <v>34</v>
      </c>
      <c r="P21" s="99">
        <f t="shared" ref="P21:R30" si="10">P8*100/P$17</f>
        <v>1.9980574441515193</v>
      </c>
      <c r="Q21" s="100">
        <f t="shared" si="10"/>
        <v>7.3449912427057992E-2</v>
      </c>
      <c r="R21" s="97">
        <f t="shared" si="10"/>
        <v>0.40217981985094237</v>
      </c>
      <c r="S21" s="97">
        <f t="shared" si="8"/>
        <v>0.42019310195738713</v>
      </c>
      <c r="T21" s="99">
        <f t="shared" si="8"/>
        <v>0.69252077562326875</v>
      </c>
      <c r="U21" s="100">
        <f t="shared" si="8"/>
        <v>1.1062422164885607E-3</v>
      </c>
      <c r="V21" s="97">
        <f t="shared" si="8"/>
        <v>1.0039785993666474E-2</v>
      </c>
      <c r="W21" s="97">
        <f t="shared" si="8"/>
        <v>5.9401599936232414E-3</v>
      </c>
      <c r="X21" s="99">
        <f t="shared" si="8"/>
        <v>1.8791777021061924</v>
      </c>
      <c r="Y21" s="100">
        <f t="shared" si="8"/>
        <v>2.309499349999445E-2</v>
      </c>
      <c r="Z21" s="97">
        <f t="shared" si="8"/>
        <v>0.18806275220397781</v>
      </c>
      <c r="AA21" s="98">
        <f t="shared" si="8"/>
        <v>0.19245699709071082</v>
      </c>
      <c r="AC21" s="74" t="s">
        <v>34</v>
      </c>
      <c r="AD21" s="99">
        <v>1.540512516664198</v>
      </c>
      <c r="AE21" s="100">
        <v>5.370443172020227E-2</v>
      </c>
      <c r="AF21" s="97">
        <v>0.31976945775485305</v>
      </c>
      <c r="AG21" s="97">
        <v>0.32141202178630962</v>
      </c>
      <c r="AH21" s="99">
        <v>0.68846815834767638</v>
      </c>
      <c r="AI21" s="100">
        <v>1.3503622785004637E-3</v>
      </c>
      <c r="AJ21" s="97">
        <v>1.6027738254796503E-2</v>
      </c>
      <c r="AK21" s="97">
        <v>1.7085074963532437E-2</v>
      </c>
      <c r="AL21" s="99">
        <v>1.4729950900163666</v>
      </c>
      <c r="AM21" s="100">
        <v>2.2254051326696455E-2</v>
      </c>
      <c r="AN21" s="97">
        <v>0.1655032373654344</v>
      </c>
      <c r="AO21" s="98">
        <v>0.16645763203147629</v>
      </c>
    </row>
    <row r="22" spans="1:41">
      <c r="A22" s="74" t="s">
        <v>35</v>
      </c>
      <c r="B22" s="99">
        <f t="shared" si="9"/>
        <v>5.7698147585788035</v>
      </c>
      <c r="C22" s="100">
        <f t="shared" si="9"/>
        <v>0.44135248345177019</v>
      </c>
      <c r="D22" s="97">
        <f t="shared" si="9"/>
        <v>1.7627997339693311</v>
      </c>
      <c r="E22" s="97">
        <f t="shared" si="9"/>
        <v>1.9139407733165315</v>
      </c>
      <c r="F22" s="99">
        <f t="shared" si="9"/>
        <v>2.4811218985976269</v>
      </c>
      <c r="G22" s="100">
        <f t="shared" si="9"/>
        <v>8.5598999742080035E-3</v>
      </c>
      <c r="H22" s="97">
        <f t="shared" si="9"/>
        <v>7.1290774684291125E-2</v>
      </c>
      <c r="I22" s="97">
        <f t="shared" si="9"/>
        <v>6.5822746505249122E-2</v>
      </c>
      <c r="J22" s="99">
        <f t="shared" si="9"/>
        <v>5.3640356715027284</v>
      </c>
      <c r="K22" s="100">
        <f t="shared" si="9"/>
        <v>0.11053961280549418</v>
      </c>
      <c r="L22" s="97">
        <f t="shared" si="9"/>
        <v>0.66131903320891727</v>
      </c>
      <c r="M22" s="98">
        <f t="shared" si="9"/>
        <v>0.71137025905902662</v>
      </c>
      <c r="O22" s="74" t="s">
        <v>35</v>
      </c>
      <c r="P22" s="99">
        <f t="shared" si="10"/>
        <v>5.5362841681698347</v>
      </c>
      <c r="Q22" s="100">
        <f t="shared" si="10"/>
        <v>0.41673847280254755</v>
      </c>
      <c r="R22" s="97">
        <f t="shared" si="10"/>
        <v>1.8224404857496053</v>
      </c>
      <c r="S22" s="97">
        <f t="shared" si="8"/>
        <v>1.8613657931157459</v>
      </c>
      <c r="T22" s="99">
        <f t="shared" si="8"/>
        <v>1.9390581717451523</v>
      </c>
      <c r="U22" s="100">
        <f t="shared" si="8"/>
        <v>5.755327143234454E-3</v>
      </c>
      <c r="V22" s="97">
        <f t="shared" si="8"/>
        <v>5.4559374792979454E-2</v>
      </c>
      <c r="W22" s="97">
        <f t="shared" si="8"/>
        <v>6.9815730689428118E-2</v>
      </c>
      <c r="X22" s="99">
        <f t="shared" si="8"/>
        <v>5.2087274561735404</v>
      </c>
      <c r="Y22" s="100">
        <f t="shared" si="8"/>
        <v>0.13067304482761041</v>
      </c>
      <c r="Z22" s="97">
        <f t="shared" si="8"/>
        <v>0.85713858657074593</v>
      </c>
      <c r="AA22" s="98">
        <f t="shared" si="8"/>
        <v>0.87645876757599817</v>
      </c>
      <c r="AC22" s="74" t="s">
        <v>35</v>
      </c>
      <c r="AD22" s="99">
        <v>4.2956599022367055</v>
      </c>
      <c r="AE22" s="100">
        <v>0.29735454206486334</v>
      </c>
      <c r="AF22" s="97">
        <v>1.2134335452222738</v>
      </c>
      <c r="AG22" s="97">
        <v>1.2816083419528399</v>
      </c>
      <c r="AH22" s="99">
        <v>2.2375215146299485</v>
      </c>
      <c r="AI22" s="100">
        <v>8.5286180785532281E-3</v>
      </c>
      <c r="AJ22" s="97">
        <v>8.7211485585235685E-2</v>
      </c>
      <c r="AK22" s="97">
        <v>6.4212024270772744E-2</v>
      </c>
      <c r="AL22" s="99">
        <v>4.1325695581014728</v>
      </c>
      <c r="AM22" s="100">
        <v>0.12384968802500176</v>
      </c>
      <c r="AN22" s="97">
        <v>0.6414409300973043</v>
      </c>
      <c r="AO22" s="98">
        <v>0.66174570584503667</v>
      </c>
    </row>
    <row r="23" spans="1:41">
      <c r="A23" s="74" t="s">
        <v>36</v>
      </c>
      <c r="B23" s="99">
        <f t="shared" si="9"/>
        <v>17.415730337078653</v>
      </c>
      <c r="C23" s="100">
        <f t="shared" si="9"/>
        <v>3.0709477801326797</v>
      </c>
      <c r="D23" s="97">
        <f t="shared" si="9"/>
        <v>8.709274440497822</v>
      </c>
      <c r="E23" s="97">
        <f t="shared" si="9"/>
        <v>8.9574944691747351</v>
      </c>
      <c r="F23" s="99">
        <f t="shared" si="9"/>
        <v>9.2772384034519959</v>
      </c>
      <c r="G23" s="100">
        <f t="shared" si="9"/>
        <v>7.0270841079288632E-2</v>
      </c>
      <c r="H23" s="97">
        <f t="shared" si="9"/>
        <v>0.4642596304339846</v>
      </c>
      <c r="I23" s="97">
        <f t="shared" si="9"/>
        <v>0.46714739340197314</v>
      </c>
      <c r="J23" s="99">
        <f t="shared" si="9"/>
        <v>16.411553307600158</v>
      </c>
      <c r="K23" s="100">
        <f t="shared" si="9"/>
        <v>0.77732586980759955</v>
      </c>
      <c r="L23" s="97">
        <f t="shared" si="9"/>
        <v>3.3402667028103248</v>
      </c>
      <c r="M23" s="98">
        <f t="shared" si="9"/>
        <v>3.4328251022764724</v>
      </c>
      <c r="O23" s="74" t="s">
        <v>36</v>
      </c>
      <c r="P23" s="99">
        <f t="shared" si="10"/>
        <v>17.080616067711947</v>
      </c>
      <c r="Q23" s="100">
        <f t="shared" si="10"/>
        <v>2.9327993096039924</v>
      </c>
      <c r="R23" s="97">
        <f t="shared" si="10"/>
        <v>9.0547779954355043</v>
      </c>
      <c r="S23" s="97">
        <f t="shared" si="8"/>
        <v>9.1413790001297865</v>
      </c>
      <c r="T23" s="99">
        <f t="shared" si="8"/>
        <v>7.7562326869806091</v>
      </c>
      <c r="U23" s="100">
        <f t="shared" si="8"/>
        <v>6.0333221274874178E-2</v>
      </c>
      <c r="V23" s="97">
        <f t="shared" si="8"/>
        <v>0.47530024474099564</v>
      </c>
      <c r="W23" s="97">
        <f t="shared" si="8"/>
        <v>0.45930467910054729</v>
      </c>
      <c r="X23" s="99">
        <f t="shared" si="8"/>
        <v>16.23155505107832</v>
      </c>
      <c r="Y23" s="100">
        <f t="shared" si="8"/>
        <v>0.9334150292994009</v>
      </c>
      <c r="Z23" s="97">
        <f t="shared" si="8"/>
        <v>4.3701947871072093</v>
      </c>
      <c r="AA23" s="98">
        <f t="shared" si="8"/>
        <v>4.368397114566867</v>
      </c>
      <c r="AC23" s="74" t="s">
        <v>36</v>
      </c>
      <c r="AD23" s="99">
        <v>15.03480965782847</v>
      </c>
      <c r="AE23" s="100">
        <v>2.3787407802854248</v>
      </c>
      <c r="AF23" s="97">
        <v>6.9711704622166879</v>
      </c>
      <c r="AG23" s="97">
        <v>7.3918896960103053</v>
      </c>
      <c r="AH23" s="99">
        <v>6.024096385542169</v>
      </c>
      <c r="AI23" s="100">
        <v>5.6394009523040162E-2</v>
      </c>
      <c r="AJ23" s="97">
        <v>0.44291988899541096</v>
      </c>
      <c r="AK23" s="97">
        <v>0.47669482088895543</v>
      </c>
      <c r="AL23" s="99">
        <v>14.320785597381342</v>
      </c>
      <c r="AM23" s="100">
        <v>0.98364981362354709</v>
      </c>
      <c r="AN23" s="97">
        <v>3.6555622430246753</v>
      </c>
      <c r="AO23" s="98">
        <v>3.8708745079133284</v>
      </c>
    </row>
    <row r="24" spans="1:41">
      <c r="A24" s="74" t="s">
        <v>37</v>
      </c>
      <c r="B24" s="99">
        <f t="shared" si="9"/>
        <v>21.029456422714851</v>
      </c>
      <c r="C24" s="100">
        <f t="shared" si="9"/>
        <v>7.990470612893505</v>
      </c>
      <c r="D24" s="97">
        <f t="shared" si="9"/>
        <v>17.407973644403977</v>
      </c>
      <c r="E24" s="97">
        <f t="shared" si="9"/>
        <v>17.883032644031815</v>
      </c>
      <c r="F24" s="99">
        <f t="shared" si="9"/>
        <v>10.355987055016181</v>
      </c>
      <c r="G24" s="100">
        <f t="shared" si="9"/>
        <v>0.16639526155280546</v>
      </c>
      <c r="H24" s="97">
        <f t="shared" si="9"/>
        <v>0.71216402325765293</v>
      </c>
      <c r="I24" s="97">
        <f t="shared" si="9"/>
        <v>0.72453118954650619</v>
      </c>
      <c r="J24" s="99">
        <f t="shared" si="9"/>
        <v>19.712498336217223</v>
      </c>
      <c r="K24" s="100">
        <f t="shared" si="9"/>
        <v>2.0099965337576822</v>
      </c>
      <c r="L24" s="97">
        <f t="shared" si="9"/>
        <v>6.535957873919517</v>
      </c>
      <c r="M24" s="98">
        <f t="shared" si="9"/>
        <v>6.7179946872241016</v>
      </c>
      <c r="O24" s="74" t="s">
        <v>37</v>
      </c>
      <c r="P24" s="99">
        <f t="shared" si="10"/>
        <v>22.061884279173025</v>
      </c>
      <c r="Q24" s="100">
        <f t="shared" si="10"/>
        <v>8.0467126919339211</v>
      </c>
      <c r="R24" s="97">
        <f t="shared" si="10"/>
        <v>17.541724933936326</v>
      </c>
      <c r="S24" s="97">
        <f t="shared" si="8"/>
        <v>18.237321724923522</v>
      </c>
      <c r="T24" s="99">
        <f t="shared" si="8"/>
        <v>10.526315789473685</v>
      </c>
      <c r="U24" s="100">
        <f t="shared" si="8"/>
        <v>0.18201218809027386</v>
      </c>
      <c r="V24" s="97">
        <f t="shared" si="8"/>
        <v>0.79611061925069093</v>
      </c>
      <c r="W24" s="97">
        <f t="shared" si="8"/>
        <v>0.8311103497216149</v>
      </c>
      <c r="X24" s="99">
        <f t="shared" si="8"/>
        <v>21.011476857106825</v>
      </c>
      <c r="Y24" s="100">
        <f t="shared" si="8"/>
        <v>2.5724762438248363</v>
      </c>
      <c r="Z24" s="97">
        <f t="shared" si="8"/>
        <v>8.3982518798371952</v>
      </c>
      <c r="AA24" s="98">
        <f t="shared" si="8"/>
        <v>8.6682339104035169</v>
      </c>
      <c r="AC24" s="74" t="s">
        <v>37</v>
      </c>
      <c r="AD24" s="99">
        <v>21.241297585542881</v>
      </c>
      <c r="AE24" s="100">
        <v>7.1220750745695343</v>
      </c>
      <c r="AF24" s="97">
        <v>15.213956979708831</v>
      </c>
      <c r="AG24" s="97">
        <v>15.390646308864319</v>
      </c>
      <c r="AH24" s="99">
        <v>9.8106712564543894</v>
      </c>
      <c r="AI24" s="100">
        <v>0.19150387712934078</v>
      </c>
      <c r="AJ24" s="97">
        <v>0.85871689957428976</v>
      </c>
      <c r="AK24" s="97">
        <v>0.9523042386299867</v>
      </c>
      <c r="AL24" s="99">
        <v>20.335515548281506</v>
      </c>
      <c r="AM24" s="100">
        <v>2.9587100710813936</v>
      </c>
      <c r="AN24" s="97">
        <v>7.9231289907514615</v>
      </c>
      <c r="AO24" s="98">
        <v>8.0390643739672889</v>
      </c>
    </row>
    <row r="25" spans="1:41">
      <c r="A25" s="74" t="s">
        <v>38</v>
      </c>
      <c r="B25" s="99">
        <f t="shared" si="9"/>
        <v>23.868812632857576</v>
      </c>
      <c r="C25" s="100">
        <f t="shared" si="9"/>
        <v>17.538700457548412</v>
      </c>
      <c r="D25" s="97">
        <f t="shared" si="9"/>
        <v>24.921615243766428</v>
      </c>
      <c r="E25" s="97">
        <f t="shared" si="9"/>
        <v>24.903813847778103</v>
      </c>
      <c r="F25" s="99">
        <f t="shared" si="9"/>
        <v>12.189859762675297</v>
      </c>
      <c r="G25" s="100">
        <f t="shared" si="9"/>
        <v>0.38611588225993548</v>
      </c>
      <c r="H25" s="97">
        <f t="shared" si="9"/>
        <v>1.1661432592554508</v>
      </c>
      <c r="I25" s="97">
        <f t="shared" si="9"/>
        <v>1.1212531236909451</v>
      </c>
      <c r="J25" s="99">
        <f t="shared" si="9"/>
        <v>22.427791827499</v>
      </c>
      <c r="K25" s="100">
        <f t="shared" si="9"/>
        <v>4.4278109483976724</v>
      </c>
      <c r="L25" s="97">
        <f t="shared" si="9"/>
        <v>9.4524722724792127</v>
      </c>
      <c r="M25" s="98">
        <f t="shared" si="9"/>
        <v>9.4285001148818139</v>
      </c>
      <c r="O25" s="74" t="s">
        <v>38</v>
      </c>
      <c r="P25" s="99">
        <f t="shared" si="10"/>
        <v>24.365200499514362</v>
      </c>
      <c r="Q25" s="100">
        <f t="shared" si="10"/>
        <v>17.383211712782373</v>
      </c>
      <c r="R25" s="97">
        <f t="shared" si="10"/>
        <v>26.657855691441526</v>
      </c>
      <c r="S25" s="97">
        <f t="shared" si="8"/>
        <v>27.071617264478071</v>
      </c>
      <c r="T25" s="99">
        <f t="shared" si="8"/>
        <v>12.465373961218837</v>
      </c>
      <c r="U25" s="100">
        <f t="shared" si="8"/>
        <v>0.38553686080421817</v>
      </c>
      <c r="V25" s="97">
        <f t="shared" si="8"/>
        <v>1.2794891068181014</v>
      </c>
      <c r="W25" s="97">
        <f t="shared" si="8"/>
        <v>1.2862610587242003</v>
      </c>
      <c r="X25" s="99">
        <f t="shared" si="8"/>
        <v>23.281624416698197</v>
      </c>
      <c r="Y25" s="100">
        <f t="shared" si="8"/>
        <v>5.5519549265473689</v>
      </c>
      <c r="Z25" s="97">
        <f t="shared" si="8"/>
        <v>12.800710371902365</v>
      </c>
      <c r="AA25" s="98">
        <f t="shared" si="8"/>
        <v>12.896083453998015</v>
      </c>
      <c r="AC25" s="74" t="s">
        <v>38</v>
      </c>
      <c r="AD25" s="99">
        <v>25.462894386016888</v>
      </c>
      <c r="AE25" s="100">
        <v>16.789658295724124</v>
      </c>
      <c r="AF25" s="97">
        <v>24.599139232301006</v>
      </c>
      <c r="AG25" s="97">
        <v>24.705965082626939</v>
      </c>
      <c r="AH25" s="99">
        <v>13.769363166953529</v>
      </c>
      <c r="AI25" s="100">
        <v>0.53336447232737894</v>
      </c>
      <c r="AJ25" s="97">
        <v>1.5182238074767711</v>
      </c>
      <c r="AK25" s="97">
        <v>1.3829945172990952</v>
      </c>
      <c r="AL25" s="99">
        <v>24.536279323513366</v>
      </c>
      <c r="AM25" s="100">
        <v>7.0241017690487517</v>
      </c>
      <c r="AN25" s="97">
        <v>12.876661360061252</v>
      </c>
      <c r="AO25" s="98">
        <v>12.830589901588818</v>
      </c>
    </row>
    <row r="26" spans="1:41">
      <c r="A26" s="74" t="s">
        <v>39</v>
      </c>
      <c r="B26" s="99">
        <f t="shared" si="9"/>
        <v>21.120558761008198</v>
      </c>
      <c r="C26" s="100">
        <f t="shared" si="9"/>
        <v>33.249858748636356</v>
      </c>
      <c r="D26" s="97">
        <f t="shared" si="9"/>
        <v>29.741155909334054</v>
      </c>
      <c r="E26" s="97">
        <f t="shared" si="9"/>
        <v>28.878709798420793</v>
      </c>
      <c r="F26" s="99">
        <f t="shared" si="9"/>
        <v>19.093851132686083</v>
      </c>
      <c r="G26" s="100">
        <f t="shared" si="9"/>
        <v>1.3885589799441522</v>
      </c>
      <c r="H26" s="97">
        <f t="shared" si="9"/>
        <v>2.4295052392806031</v>
      </c>
      <c r="I26" s="97">
        <f t="shared" si="9"/>
        <v>2.4796830140795785</v>
      </c>
      <c r="J26" s="99">
        <f t="shared" si="9"/>
        <v>20.870491148675629</v>
      </c>
      <c r="K26" s="100">
        <f t="shared" si="9"/>
        <v>8.8960956727747682</v>
      </c>
      <c r="L26" s="97">
        <f t="shared" si="9"/>
        <v>11.956292309386248</v>
      </c>
      <c r="M26" s="98">
        <f t="shared" si="9"/>
        <v>11.700861438422828</v>
      </c>
      <c r="O26" s="74" t="s">
        <v>39</v>
      </c>
      <c r="P26" s="99">
        <f t="shared" si="10"/>
        <v>20.896350770084641</v>
      </c>
      <c r="Q26" s="100">
        <f t="shared" si="10"/>
        <v>31.855324057678821</v>
      </c>
      <c r="R26" s="97">
        <f t="shared" si="10"/>
        <v>28.889550617264458</v>
      </c>
      <c r="S26" s="97">
        <f t="shared" si="8"/>
        <v>27.978609685677441</v>
      </c>
      <c r="T26" s="99">
        <f t="shared" si="8"/>
        <v>20.914127423822716</v>
      </c>
      <c r="U26" s="100">
        <f t="shared" si="8"/>
        <v>1.4616887709032802</v>
      </c>
      <c r="V26" s="97">
        <f t="shared" si="8"/>
        <v>3.520461078886342</v>
      </c>
      <c r="W26" s="97">
        <f t="shared" si="8"/>
        <v>3.3568595086712043</v>
      </c>
      <c r="X26" s="99">
        <f t="shared" si="8"/>
        <v>20.897969479127255</v>
      </c>
      <c r="Y26" s="100">
        <f t="shared" si="8"/>
        <v>10.699789146198508</v>
      </c>
      <c r="Z26" s="97">
        <f t="shared" si="8"/>
        <v>15.037470768646315</v>
      </c>
      <c r="AA26" s="98">
        <f t="shared" si="8"/>
        <v>14.442769834472994</v>
      </c>
      <c r="AC26" s="74" t="s">
        <v>39</v>
      </c>
      <c r="AD26" s="99">
        <v>23.640942082654423</v>
      </c>
      <c r="AE26" s="100">
        <v>33.155844887219132</v>
      </c>
      <c r="AF26" s="97">
        <v>30.815064934912908</v>
      </c>
      <c r="AG26" s="97">
        <v>30.48352126489862</v>
      </c>
      <c r="AH26" s="99">
        <v>19.277108433734941</v>
      </c>
      <c r="AI26" s="100">
        <v>1.666770435255958</v>
      </c>
      <c r="AJ26" s="97">
        <v>3.7737973022701525</v>
      </c>
      <c r="AK26" s="97">
        <v>3.8186920180360935</v>
      </c>
      <c r="AL26" s="99">
        <v>23.295144571740316</v>
      </c>
      <c r="AM26" s="100">
        <v>14.239581446486</v>
      </c>
      <c r="AN26" s="97">
        <v>17.081178924480472</v>
      </c>
      <c r="AO26" s="98">
        <v>16.906569282823366</v>
      </c>
    </row>
    <row r="27" spans="1:41">
      <c r="A27" s="74" t="s">
        <v>40</v>
      </c>
      <c r="B27" s="99">
        <f t="shared" si="9"/>
        <v>5.0258123291831156</v>
      </c>
      <c r="C27" s="100">
        <f t="shared" si="9"/>
        <v>17.037028949816985</v>
      </c>
      <c r="D27" s="97">
        <f t="shared" si="9"/>
        <v>9.0486219081683572</v>
      </c>
      <c r="E27" s="97">
        <f t="shared" si="9"/>
        <v>8.8418610018038759</v>
      </c>
      <c r="F27" s="99">
        <f t="shared" si="9"/>
        <v>11.542610571736786</v>
      </c>
      <c r="G27" s="100">
        <f t="shared" si="9"/>
        <v>1.8041812371755899</v>
      </c>
      <c r="H27" s="97">
        <f t="shared" si="9"/>
        <v>2.3942997408550819</v>
      </c>
      <c r="I27" s="97">
        <f t="shared" si="9"/>
        <v>2.3392939444418293</v>
      </c>
      <c r="J27" s="99">
        <f t="shared" si="9"/>
        <v>5.8298948489285243</v>
      </c>
      <c r="K27" s="100">
        <f t="shared" si="9"/>
        <v>5.3935251738385448</v>
      </c>
      <c r="L27" s="97">
        <f t="shared" si="9"/>
        <v>4.7154450699943338</v>
      </c>
      <c r="M27" s="98">
        <f t="shared" si="9"/>
        <v>4.6106402157278072</v>
      </c>
      <c r="O27" s="74" t="s">
        <v>40</v>
      </c>
      <c r="P27" s="99">
        <f t="shared" si="10"/>
        <v>4.6482586374358261</v>
      </c>
      <c r="Q27" s="100">
        <f t="shared" si="10"/>
        <v>15.535337956831411</v>
      </c>
      <c r="R27" s="97">
        <f t="shared" si="10"/>
        <v>8.0481433538860365</v>
      </c>
      <c r="S27" s="97">
        <f t="shared" si="8"/>
        <v>7.8797532236290264</v>
      </c>
      <c r="T27" s="99">
        <f t="shared" si="8"/>
        <v>12.326869806094184</v>
      </c>
      <c r="U27" s="100">
        <f t="shared" si="8"/>
        <v>1.9298380700657165</v>
      </c>
      <c r="V27" s="97">
        <f t="shared" si="8"/>
        <v>3.2841829938505822</v>
      </c>
      <c r="W27" s="97">
        <f t="shared" si="8"/>
        <v>3.0537946155272109</v>
      </c>
      <c r="X27" s="99">
        <f t="shared" si="8"/>
        <v>5.3474586959263464</v>
      </c>
      <c r="Y27" s="100">
        <f t="shared" si="8"/>
        <v>6.0652095853216546</v>
      </c>
      <c r="Z27" s="97">
        <f t="shared" si="8"/>
        <v>5.4469164078802468</v>
      </c>
      <c r="AA27" s="98">
        <f t="shared" si="8"/>
        <v>5.2266760711846834</v>
      </c>
      <c r="AC27" s="74" t="s">
        <v>40</v>
      </c>
      <c r="AD27" s="99">
        <v>5.8213597985483636</v>
      </c>
      <c r="AE27" s="100">
        <v>17.883349231572222</v>
      </c>
      <c r="AF27" s="97">
        <v>10.925809622231643</v>
      </c>
      <c r="AG27" s="97">
        <v>10.61377261948779</v>
      </c>
      <c r="AH27" s="99">
        <v>16.006884681583475</v>
      </c>
      <c r="AI27" s="100">
        <v>2.9832505487661867</v>
      </c>
      <c r="AJ27" s="97">
        <v>4.520903936894519</v>
      </c>
      <c r="AK27" s="97">
        <v>4.5170308234178895</v>
      </c>
      <c r="AL27" s="99">
        <v>6.62847790507365</v>
      </c>
      <c r="AM27" s="100">
        <v>8.932492565179869</v>
      </c>
      <c r="AN27" s="97">
        <v>7.6728465664684942</v>
      </c>
      <c r="AO27" s="98">
        <v>7.509489826374014</v>
      </c>
    </row>
    <row r="28" spans="1:41">
      <c r="A28" s="74" t="s">
        <v>41</v>
      </c>
      <c r="B28" s="99">
        <f t="shared" si="9"/>
        <v>1.9283328272092317</v>
      </c>
      <c r="C28" s="100">
        <f t="shared" si="9"/>
        <v>16.186242849204177</v>
      </c>
      <c r="D28" s="97">
        <f t="shared" si="9"/>
        <v>6.2850569240161009</v>
      </c>
      <c r="E28" s="97">
        <f t="shared" si="9"/>
        <v>6.3043416699803689</v>
      </c>
      <c r="F28" s="99">
        <f t="shared" si="9"/>
        <v>17.691477885652642</v>
      </c>
      <c r="G28" s="100">
        <f t="shared" si="9"/>
        <v>8.9375320331541683</v>
      </c>
      <c r="H28" s="97">
        <f t="shared" si="9"/>
        <v>8.6469781803764008</v>
      </c>
      <c r="I28" s="97">
        <f t="shared" si="9"/>
        <v>8.526797233042295</v>
      </c>
      <c r="J28" s="99">
        <f t="shared" si="9"/>
        <v>3.8732863037401839</v>
      </c>
      <c r="K28" s="100">
        <f t="shared" si="9"/>
        <v>10.645559101173792</v>
      </c>
      <c r="L28" s="97">
        <f t="shared" si="9"/>
        <v>7.8230982487846648</v>
      </c>
      <c r="M28" s="98">
        <f t="shared" si="9"/>
        <v>7.7504936422097641</v>
      </c>
      <c r="O28" s="74" t="s">
        <v>41</v>
      </c>
      <c r="P28" s="99">
        <f t="shared" si="10"/>
        <v>1.9148050506452061</v>
      </c>
      <c r="Q28" s="100">
        <f t="shared" si="10"/>
        <v>17.064255787852012</v>
      </c>
      <c r="R28" s="97">
        <f t="shared" si="10"/>
        <v>5.7613809539843093</v>
      </c>
      <c r="S28" s="97">
        <f t="shared" si="8"/>
        <v>5.4633567846672983</v>
      </c>
      <c r="T28" s="99">
        <f t="shared" si="8"/>
        <v>19.806094182825486</v>
      </c>
      <c r="U28" s="100">
        <f t="shared" si="8"/>
        <v>9.7581830176400786</v>
      </c>
      <c r="V28" s="97">
        <f t="shared" si="8"/>
        <v>11.916594502592098</v>
      </c>
      <c r="W28" s="97">
        <f t="shared" si="8"/>
        <v>11.430004364790353</v>
      </c>
      <c r="X28" s="99">
        <f t="shared" si="8"/>
        <v>3.5439525791398663</v>
      </c>
      <c r="Y28" s="100">
        <f t="shared" si="8"/>
        <v>11.97885300211529</v>
      </c>
      <c r="Z28" s="97">
        <f t="shared" si="8"/>
        <v>9.1222626849438306</v>
      </c>
      <c r="AA28" s="98">
        <f t="shared" si="8"/>
        <v>8.7435292140239156</v>
      </c>
      <c r="AC28" s="74" t="s">
        <v>41</v>
      </c>
      <c r="AD28" s="99">
        <v>2.1922678121759738</v>
      </c>
      <c r="AE28" s="100">
        <v>18.169714332730234</v>
      </c>
      <c r="AF28" s="97">
        <v>8.5310202466856637</v>
      </c>
      <c r="AG28" s="97">
        <v>8.4559873494437863</v>
      </c>
      <c r="AH28" s="99">
        <v>20.654044750430291</v>
      </c>
      <c r="AI28" s="100">
        <v>12.885137866355374</v>
      </c>
      <c r="AJ28" s="97">
        <v>17.064451879656055</v>
      </c>
      <c r="AK28" s="97">
        <v>16.37900773135236</v>
      </c>
      <c r="AL28" s="99">
        <v>3.6552100381887618</v>
      </c>
      <c r="AM28" s="100">
        <v>14.995138949031933</v>
      </c>
      <c r="AN28" s="97">
        <v>12.865032206374996</v>
      </c>
      <c r="AO28" s="98">
        <v>12.490157839803604</v>
      </c>
    </row>
    <row r="29" spans="1:41" ht="15.75" thickBot="1">
      <c r="A29" s="74" t="s">
        <v>42</v>
      </c>
      <c r="B29" s="99">
        <f t="shared" si="9"/>
        <v>0.12146978439113271</v>
      </c>
      <c r="C29" s="100">
        <f t="shared" si="9"/>
        <v>4.3767190409356127</v>
      </c>
      <c r="D29" s="97">
        <f t="shared" si="9"/>
        <v>1.6459365494834632</v>
      </c>
      <c r="E29" s="97">
        <f t="shared" si="9"/>
        <v>1.7804539752675737</v>
      </c>
      <c r="F29" s="99">
        <f t="shared" si="9"/>
        <v>10.895361380798274</v>
      </c>
      <c r="G29" s="100">
        <f t="shared" si="9"/>
        <v>87.233326576269988</v>
      </c>
      <c r="H29" s="97">
        <f t="shared" si="9"/>
        <v>84.082031925733588</v>
      </c>
      <c r="I29" s="97">
        <f t="shared" si="9"/>
        <v>84.248265152986136</v>
      </c>
      <c r="J29" s="99">
        <f t="shared" si="9"/>
        <v>1.4508185811260481</v>
      </c>
      <c r="K29" s="100">
        <f t="shared" si="9"/>
        <v>67.709671677349917</v>
      </c>
      <c r="L29" s="97">
        <f t="shared" si="9"/>
        <v>55.32686304091866</v>
      </c>
      <c r="M29" s="98">
        <f t="shared" si="9"/>
        <v>55.442263805017554</v>
      </c>
      <c r="O29" s="74" t="s">
        <v>42</v>
      </c>
      <c r="P29" s="99">
        <f t="shared" si="10"/>
        <v>0.16650478701262661</v>
      </c>
      <c r="Q29" s="100">
        <f t="shared" si="10"/>
        <v>6.6693989886307437</v>
      </c>
      <c r="R29" s="97">
        <f t="shared" si="10"/>
        <v>1.5896622852346927</v>
      </c>
      <c r="S29" s="97">
        <f t="shared" si="8"/>
        <v>1.7643384873945218</v>
      </c>
      <c r="T29" s="99">
        <f t="shared" si="8"/>
        <v>12.603878116343489</v>
      </c>
      <c r="U29" s="100">
        <f t="shared" si="8"/>
        <v>86.214783046692432</v>
      </c>
      <c r="V29" s="97">
        <f t="shared" si="8"/>
        <v>78.654004074290555</v>
      </c>
      <c r="W29" s="97">
        <f t="shared" si="8"/>
        <v>79.495482031126301</v>
      </c>
      <c r="X29" s="99">
        <f t="shared" si="8"/>
        <v>1.2990288813217303</v>
      </c>
      <c r="Y29" s="100">
        <f t="shared" si="8"/>
        <v>62.037081518520203</v>
      </c>
      <c r="Z29" s="97">
        <f t="shared" si="8"/>
        <v>43.668484795924172</v>
      </c>
      <c r="AA29" s="98">
        <f t="shared" si="8"/>
        <v>44.497137857665365</v>
      </c>
      <c r="AC29" s="74" t="s">
        <v>42</v>
      </c>
      <c r="AD29" s="99">
        <v>0.13331358317286329</v>
      </c>
      <c r="AE29" s="100">
        <v>4.1395747955246769</v>
      </c>
      <c r="AF29" s="97">
        <v>1.3098373211371925</v>
      </c>
      <c r="AG29" s="97">
        <v>1.2792065559920314</v>
      </c>
      <c r="AH29" s="99">
        <v>11.015490533562822</v>
      </c>
      <c r="AI29" s="100">
        <v>81.673380224546435</v>
      </c>
      <c r="AJ29" s="97">
        <v>71.714973029671739</v>
      </c>
      <c r="AK29" s="97">
        <v>72.388771011163229</v>
      </c>
      <c r="AL29" s="99">
        <v>0.99563557010365522</v>
      </c>
      <c r="AM29" s="100">
        <v>50.716043446431073</v>
      </c>
      <c r="AN29" s="97">
        <v>37.067632462471728</v>
      </c>
      <c r="AO29" s="98">
        <v>37.486119157457217</v>
      </c>
    </row>
    <row r="30" spans="1:41" ht="15.75" thickBot="1">
      <c r="A30" s="81" t="s">
        <v>3</v>
      </c>
      <c r="B30" s="101">
        <f t="shared" si="9"/>
        <v>100</v>
      </c>
      <c r="C30" s="102">
        <f t="shared" si="9"/>
        <v>100</v>
      </c>
      <c r="D30" s="103">
        <f t="shared" si="9"/>
        <v>100</v>
      </c>
      <c r="E30" s="103">
        <f t="shared" si="9"/>
        <v>100</v>
      </c>
      <c r="F30" s="101">
        <f t="shared" si="9"/>
        <v>100</v>
      </c>
      <c r="G30" s="102">
        <f t="shared" si="9"/>
        <v>100</v>
      </c>
      <c r="H30" s="103">
        <f t="shared" si="9"/>
        <v>100</v>
      </c>
      <c r="I30" s="103">
        <f t="shared" si="9"/>
        <v>100</v>
      </c>
      <c r="J30" s="101">
        <f t="shared" si="9"/>
        <v>100</v>
      </c>
      <c r="K30" s="102">
        <f t="shared" si="9"/>
        <v>100</v>
      </c>
      <c r="L30" s="103">
        <f t="shared" si="9"/>
        <v>100</v>
      </c>
      <c r="M30" s="104">
        <f t="shared" si="9"/>
        <v>100</v>
      </c>
      <c r="O30" s="81" t="s">
        <v>3</v>
      </c>
      <c r="P30" s="101">
        <f t="shared" si="10"/>
        <v>100</v>
      </c>
      <c r="Q30" s="102">
        <f t="shared" si="10"/>
        <v>100</v>
      </c>
      <c r="R30" s="103">
        <f t="shared" si="10"/>
        <v>100</v>
      </c>
      <c r="S30" s="103">
        <f t="shared" si="8"/>
        <v>100.00000000000001</v>
      </c>
      <c r="T30" s="101">
        <f t="shared" si="8"/>
        <v>100</v>
      </c>
      <c r="U30" s="102">
        <f t="shared" si="8"/>
        <v>100</v>
      </c>
      <c r="V30" s="103">
        <f t="shared" si="8"/>
        <v>100</v>
      </c>
      <c r="W30" s="103">
        <f t="shared" si="8"/>
        <v>100</v>
      </c>
      <c r="X30" s="101">
        <f t="shared" si="8"/>
        <v>100</v>
      </c>
      <c r="Y30" s="102">
        <f t="shared" si="8"/>
        <v>100</v>
      </c>
      <c r="Z30" s="103">
        <f t="shared" si="8"/>
        <v>100</v>
      </c>
      <c r="AA30" s="104">
        <f t="shared" si="8"/>
        <v>100</v>
      </c>
      <c r="AC30" s="81" t="s">
        <v>3</v>
      </c>
      <c r="AD30" s="101">
        <v>100</v>
      </c>
      <c r="AE30" s="102">
        <v>100</v>
      </c>
      <c r="AF30" s="103">
        <v>100</v>
      </c>
      <c r="AG30" s="103">
        <v>100</v>
      </c>
      <c r="AH30" s="101">
        <v>100</v>
      </c>
      <c r="AI30" s="102">
        <v>100.00000000000001</v>
      </c>
      <c r="AJ30" s="103">
        <v>100</v>
      </c>
      <c r="AK30" s="103">
        <v>99.999999999999986</v>
      </c>
      <c r="AL30" s="101">
        <v>100</v>
      </c>
      <c r="AM30" s="102">
        <v>100</v>
      </c>
      <c r="AN30" s="103">
        <v>100</v>
      </c>
      <c r="AO30" s="104">
        <v>100</v>
      </c>
    </row>
    <row r="31" spans="1:41" ht="15.75" thickBot="1">
      <c r="A31" s="250" t="s">
        <v>46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2"/>
      <c r="O31" s="250" t="s">
        <v>46</v>
      </c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C31" s="250" t="s">
        <v>46</v>
      </c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2"/>
    </row>
    <row r="32" spans="1:41">
      <c r="A32" s="74" t="s">
        <v>33</v>
      </c>
      <c r="B32" s="95">
        <f>IF(B7=0,"",B7*100/$J7)</f>
        <v>69.480519480519476</v>
      </c>
      <c r="C32" s="96">
        <f>IF(C7=0,"",C7*100/$K7)</f>
        <v>77.272525550089057</v>
      </c>
      <c r="D32" s="97">
        <f>IF(D7=0,"",D7*100/$L7)</f>
        <v>84.338177758667399</v>
      </c>
      <c r="E32" s="97">
        <f>IF(E7=0,"",E7*100/$M7)</f>
        <v>89.279198085744568</v>
      </c>
      <c r="F32" s="95">
        <f t="shared" ref="F32:F42" si="11">IF(F7=0,"",F7*100/$J7)</f>
        <v>30.519480519480521</v>
      </c>
      <c r="G32" s="96">
        <f t="shared" ref="G32:G42" si="12">IF(G7=0,"",G7*100/$K7)</f>
        <v>22.72747444991094</v>
      </c>
      <c r="H32" s="97">
        <f t="shared" ref="H32:H42" si="13">IF(H7=0,"",H7*100/$L7)</f>
        <v>15.661822241332599</v>
      </c>
      <c r="I32" s="97">
        <f t="shared" ref="I32:I42" si="14">IF(I7=0,"",I7*100/$M7)</f>
        <v>10.720801914255427</v>
      </c>
      <c r="J32" s="75">
        <f t="shared" ref="J32:J42" si="15">IF(J7=0,"",J7*100/$J7)</f>
        <v>100</v>
      </c>
      <c r="K32" s="76">
        <f t="shared" ref="K32:K42" si="16">IF(K7=0,"",K7*100/$K7)</f>
        <v>100</v>
      </c>
      <c r="L32" s="77">
        <f t="shared" ref="L32:L42" si="17">IF(L7=0,"",L7*100/$L7)</f>
        <v>100</v>
      </c>
      <c r="M32" s="78">
        <f t="shared" ref="M32:M42" si="18">IF(M7=0,"",M7*100/$M7)</f>
        <v>100.00000000000001</v>
      </c>
      <c r="O32" s="74" t="s">
        <v>33</v>
      </c>
      <c r="P32" s="95">
        <f t="shared" ref="P32:P42" si="19">P7*100/$X7</f>
        <v>93.203883495145632</v>
      </c>
      <c r="Q32" s="96">
        <f t="shared" ref="Q32:Q42" si="20">Q7*100/$Y7</f>
        <v>92.871329209729439</v>
      </c>
      <c r="R32" s="97">
        <f t="shared" ref="R32:R42" si="21">R7*100/$Z7</f>
        <v>95.425455115408127</v>
      </c>
      <c r="S32" s="97">
        <f>S7*100/$AA7</f>
        <v>92.881811144905171</v>
      </c>
      <c r="T32" s="95">
        <f t="shared" ref="T32:T42" si="22">T7*100/$X7</f>
        <v>6.7961165048543686</v>
      </c>
      <c r="U32" s="96">
        <f t="shared" ref="U32:U42" si="23">U7*100/$Y7</f>
        <v>7.1286707902705571</v>
      </c>
      <c r="V32" s="97">
        <f t="shared" ref="V32:V42" si="24">V7*100/$Z7</f>
        <v>4.5745448845918659</v>
      </c>
      <c r="W32" s="97">
        <f>W7*100/$AA7</f>
        <v>7.1181888550948278</v>
      </c>
      <c r="X32" s="75">
        <f>X7*100/$X7</f>
        <v>100</v>
      </c>
      <c r="Y32" s="76">
        <f>Y7*100/$Y7</f>
        <v>100</v>
      </c>
      <c r="Z32" s="77">
        <f>Z7*100/$Z7</f>
        <v>100</v>
      </c>
      <c r="AA32" s="78">
        <f>AA7*100/$AA7</f>
        <v>100.00000000000001</v>
      </c>
      <c r="AC32" s="74" t="s">
        <v>33</v>
      </c>
      <c r="AD32" s="95">
        <v>93.478260869565219</v>
      </c>
      <c r="AE32" s="96">
        <v>95.405125550090602</v>
      </c>
      <c r="AF32" s="97">
        <v>97.238174322754318</v>
      </c>
      <c r="AG32" s="97">
        <v>95.804744085126629</v>
      </c>
      <c r="AH32" s="95">
        <v>6.5217391304347823</v>
      </c>
      <c r="AI32" s="96">
        <v>4.5948744499093968</v>
      </c>
      <c r="AJ32" s="97">
        <v>2.7618256772456866</v>
      </c>
      <c r="AK32" s="97">
        <v>4.1952559148733668</v>
      </c>
      <c r="AL32" s="75">
        <v>100</v>
      </c>
      <c r="AM32" s="76">
        <v>100</v>
      </c>
      <c r="AN32" s="77">
        <v>100</v>
      </c>
      <c r="AO32" s="78">
        <v>100</v>
      </c>
    </row>
    <row r="33" spans="1:41">
      <c r="A33" s="74" t="s">
        <v>34</v>
      </c>
      <c r="B33" s="99">
        <f t="shared" ref="B33:B42" si="25">IF(B8=0,"",B8*100/$J8)</f>
        <v>91.390728476821195</v>
      </c>
      <c r="C33" s="100">
        <f t="shared" ref="C33:C42" si="26">IF(C8=0,"",C8*100/$K8)</f>
        <v>90.775398493832</v>
      </c>
      <c r="D33" s="97">
        <f t="shared" ref="D33:D42" si="27">IF(D8=0,"",D8*100/$L8)</f>
        <v>90.421444158447045</v>
      </c>
      <c r="E33" s="97">
        <f t="shared" ref="E33:E42" si="28">IF(E8=0,"",E8*100/$M8)</f>
        <v>92.316016801964736</v>
      </c>
      <c r="F33" s="99">
        <f t="shared" si="11"/>
        <v>8.6092715231788084</v>
      </c>
      <c r="G33" s="100">
        <f t="shared" si="12"/>
        <v>9.2246015061680104</v>
      </c>
      <c r="H33" s="97">
        <f t="shared" si="13"/>
        <v>9.5785558415529568</v>
      </c>
      <c r="I33" s="97">
        <f t="shared" si="14"/>
        <v>7.6839831980352606</v>
      </c>
      <c r="J33" s="79">
        <f t="shared" si="15"/>
        <v>100</v>
      </c>
      <c r="K33" s="80">
        <f t="shared" si="16"/>
        <v>100</v>
      </c>
      <c r="L33" s="77">
        <f t="shared" si="17"/>
        <v>100</v>
      </c>
      <c r="M33" s="78">
        <f t="shared" si="18"/>
        <v>100</v>
      </c>
      <c r="O33" s="74" t="s">
        <v>34</v>
      </c>
      <c r="P33" s="99">
        <f t="shared" si="19"/>
        <v>96.644295302013418</v>
      </c>
      <c r="Q33" s="100">
        <f t="shared" si="20"/>
        <v>96.66593742400606</v>
      </c>
      <c r="R33" s="97">
        <f t="shared" si="21"/>
        <v>97.08504554740648</v>
      </c>
      <c r="S33" s="97">
        <f t="shared" ref="S33:S42" si="29">S8*100/$AA8</f>
        <v>98.303199731433807</v>
      </c>
      <c r="T33" s="99">
        <f t="shared" si="22"/>
        <v>3.3557046979865772</v>
      </c>
      <c r="U33" s="100">
        <f t="shared" si="23"/>
        <v>3.3340625759939488</v>
      </c>
      <c r="V33" s="97">
        <f t="shared" si="24"/>
        <v>2.9149544525935212</v>
      </c>
      <c r="W33" s="97">
        <f t="shared" ref="W33:W42" si="30">W8*100/$AA8</f>
        <v>1.6968002685661845</v>
      </c>
      <c r="X33" s="79">
        <f t="shared" ref="X33:X42" si="31">X8*100/$X8</f>
        <v>100</v>
      </c>
      <c r="Y33" s="80">
        <f t="shared" ref="Y33:Y42" si="32">Y8*100/$Y8</f>
        <v>99.999999999999986</v>
      </c>
      <c r="Z33" s="77">
        <f t="shared" ref="Z33:Z42" si="33">Z8*100/$Z8</f>
        <v>100</v>
      </c>
      <c r="AA33" s="78">
        <f t="shared" ref="AA33:AA42" si="34">AA8*100/$AA8</f>
        <v>100.00000000000001</v>
      </c>
      <c r="AC33" s="74" t="s">
        <v>34</v>
      </c>
      <c r="AD33" s="99">
        <v>96.296296296296291</v>
      </c>
      <c r="AE33" s="100">
        <v>96.354839375997102</v>
      </c>
      <c r="AF33" s="97">
        <v>95.081506065543479</v>
      </c>
      <c r="AG33" s="97">
        <v>94.773912804120357</v>
      </c>
      <c r="AH33" s="99">
        <v>3.7037037037037037</v>
      </c>
      <c r="AI33" s="100">
        <v>3.6451606240028966</v>
      </c>
      <c r="AJ33" s="97">
        <v>4.9184939344565279</v>
      </c>
      <c r="AK33" s="97">
        <v>5.2260871958796349</v>
      </c>
      <c r="AL33" s="79">
        <v>100</v>
      </c>
      <c r="AM33" s="80">
        <v>100</v>
      </c>
      <c r="AN33" s="77">
        <v>100</v>
      </c>
      <c r="AO33" s="78">
        <v>100</v>
      </c>
    </row>
    <row r="34" spans="1:41">
      <c r="A34" s="74" t="s">
        <v>35</v>
      </c>
      <c r="B34" s="99">
        <f t="shared" si="25"/>
        <v>94.292803970223332</v>
      </c>
      <c r="C34" s="100">
        <f t="shared" si="26"/>
        <v>94.080931870432067</v>
      </c>
      <c r="D34" s="97">
        <f t="shared" si="27"/>
        <v>92.980197369639995</v>
      </c>
      <c r="E34" s="97">
        <f t="shared" si="28"/>
        <v>93.97910375457856</v>
      </c>
      <c r="F34" s="99">
        <f t="shared" si="11"/>
        <v>5.7071960297766751</v>
      </c>
      <c r="G34" s="100">
        <f t="shared" si="12"/>
        <v>5.919068129567929</v>
      </c>
      <c r="H34" s="97">
        <f t="shared" si="13"/>
        <v>7.0198026303599965</v>
      </c>
      <c r="I34" s="97">
        <f t="shared" si="14"/>
        <v>6.0208962454214472</v>
      </c>
      <c r="J34" s="79">
        <f t="shared" si="15"/>
        <v>100</v>
      </c>
      <c r="K34" s="80">
        <f t="shared" si="16"/>
        <v>100</v>
      </c>
      <c r="L34" s="77">
        <f t="shared" si="17"/>
        <v>100</v>
      </c>
      <c r="M34" s="78">
        <f t="shared" si="18"/>
        <v>100</v>
      </c>
      <c r="O34" s="74" t="s">
        <v>35</v>
      </c>
      <c r="P34" s="99">
        <f t="shared" si="19"/>
        <v>96.610169491525426</v>
      </c>
      <c r="Q34" s="100">
        <f t="shared" si="20"/>
        <v>96.934330260847631</v>
      </c>
      <c r="R34" s="97">
        <f t="shared" si="21"/>
        <v>96.524410764288731</v>
      </c>
      <c r="S34" s="97">
        <f t="shared" si="29"/>
        <v>95.62086751095876</v>
      </c>
      <c r="T34" s="99">
        <f t="shared" si="22"/>
        <v>3.3898305084745761</v>
      </c>
      <c r="U34" s="100">
        <f t="shared" si="23"/>
        <v>3.0656697391523595</v>
      </c>
      <c r="V34" s="97">
        <f t="shared" si="24"/>
        <v>3.4755892357112628</v>
      </c>
      <c r="W34" s="97">
        <f t="shared" si="30"/>
        <v>4.3791324890412326</v>
      </c>
      <c r="X34" s="79">
        <f t="shared" si="31"/>
        <v>100</v>
      </c>
      <c r="Y34" s="80">
        <f t="shared" si="32"/>
        <v>100</v>
      </c>
      <c r="Z34" s="77">
        <f t="shared" si="33"/>
        <v>100</v>
      </c>
      <c r="AA34" s="78">
        <f t="shared" si="34"/>
        <v>100</v>
      </c>
      <c r="AC34" s="74" t="s">
        <v>35</v>
      </c>
      <c r="AD34" s="99">
        <v>95.709570957095707</v>
      </c>
      <c r="AE34" s="100">
        <v>95.863250647397322</v>
      </c>
      <c r="AF34" s="97">
        <v>93.094686379780484</v>
      </c>
      <c r="AG34" s="97">
        <v>95.059297494901955</v>
      </c>
      <c r="AH34" s="99">
        <v>4.2904290429042904</v>
      </c>
      <c r="AI34" s="100">
        <v>4.1367493526026777</v>
      </c>
      <c r="AJ34" s="97">
        <v>6.9053136202195127</v>
      </c>
      <c r="AK34" s="97">
        <v>4.9407025050980486</v>
      </c>
      <c r="AL34" s="79">
        <v>100</v>
      </c>
      <c r="AM34" s="80">
        <v>100</v>
      </c>
      <c r="AN34" s="77">
        <v>100</v>
      </c>
      <c r="AO34" s="78">
        <v>100</v>
      </c>
    </row>
    <row r="35" spans="1:41">
      <c r="A35" s="74" t="s">
        <v>36</v>
      </c>
      <c r="B35" s="99">
        <f t="shared" si="25"/>
        <v>93.025141930251422</v>
      </c>
      <c r="C35" s="100">
        <f t="shared" si="26"/>
        <v>93.090054560655389</v>
      </c>
      <c r="D35" s="97">
        <f t="shared" si="27"/>
        <v>90.949295893477696</v>
      </c>
      <c r="E35" s="97">
        <f t="shared" si="28"/>
        <v>91.145111425740438</v>
      </c>
      <c r="F35" s="99">
        <f t="shared" si="11"/>
        <v>6.9748580697485805</v>
      </c>
      <c r="G35" s="100">
        <f t="shared" si="12"/>
        <v>6.9099454393446154</v>
      </c>
      <c r="H35" s="97">
        <f t="shared" si="13"/>
        <v>9.0507041065223017</v>
      </c>
      <c r="I35" s="97">
        <f t="shared" si="14"/>
        <v>8.8548885742595722</v>
      </c>
      <c r="J35" s="79">
        <f t="shared" si="15"/>
        <v>100</v>
      </c>
      <c r="K35" s="80">
        <f t="shared" si="16"/>
        <v>100</v>
      </c>
      <c r="L35" s="77">
        <f t="shared" si="17"/>
        <v>100</v>
      </c>
      <c r="M35" s="78">
        <f t="shared" si="18"/>
        <v>100</v>
      </c>
      <c r="O35" s="74" t="s">
        <v>36</v>
      </c>
      <c r="P35" s="99">
        <f t="shared" si="19"/>
        <v>95.648795648795655</v>
      </c>
      <c r="Q35" s="100">
        <f t="shared" si="20"/>
        <v>95.500926509953842</v>
      </c>
      <c r="R35" s="97">
        <f t="shared" si="21"/>
        <v>94.061491966455748</v>
      </c>
      <c r="S35" s="97">
        <f t="shared" si="29"/>
        <v>94.219770992595329</v>
      </c>
      <c r="T35" s="99">
        <f t="shared" si="22"/>
        <v>4.351204351204351</v>
      </c>
      <c r="U35" s="100">
        <f t="shared" si="23"/>
        <v>4.4990734900461495</v>
      </c>
      <c r="V35" s="97">
        <f t="shared" si="24"/>
        <v>5.9385080335442595</v>
      </c>
      <c r="W35" s="97">
        <f t="shared" si="30"/>
        <v>5.7802290074046709</v>
      </c>
      <c r="X35" s="79">
        <f t="shared" si="31"/>
        <v>100</v>
      </c>
      <c r="Y35" s="80">
        <f t="shared" si="32"/>
        <v>100</v>
      </c>
      <c r="Z35" s="77">
        <f t="shared" si="33"/>
        <v>100</v>
      </c>
      <c r="AA35" s="78">
        <f t="shared" si="34"/>
        <v>100</v>
      </c>
      <c r="AC35" s="74" t="s">
        <v>36</v>
      </c>
      <c r="AD35" s="99">
        <v>96.666666666666671</v>
      </c>
      <c r="AE35" s="100">
        <v>96.55596213786086</v>
      </c>
      <c r="AF35" s="97">
        <v>93.846284819864039</v>
      </c>
      <c r="AG35" s="97">
        <v>93.729606200501124</v>
      </c>
      <c r="AH35" s="99">
        <v>3.3333333333333335</v>
      </c>
      <c r="AI35" s="100">
        <v>3.444037862139139</v>
      </c>
      <c r="AJ35" s="97">
        <v>6.1537151801359746</v>
      </c>
      <c r="AK35" s="97">
        <v>6.2703937994988745</v>
      </c>
      <c r="AL35" s="79">
        <v>100</v>
      </c>
      <c r="AM35" s="80">
        <v>100.00000000000001</v>
      </c>
      <c r="AN35" s="77">
        <v>100</v>
      </c>
      <c r="AO35" s="78">
        <v>100.00000000000001</v>
      </c>
    </row>
    <row r="36" spans="1:41">
      <c r="A36" s="74" t="s">
        <v>37</v>
      </c>
      <c r="B36" s="99">
        <f t="shared" si="25"/>
        <v>93.517893315327484</v>
      </c>
      <c r="C36" s="100">
        <f t="shared" si="26"/>
        <v>93.672265710351155</v>
      </c>
      <c r="D36" s="97">
        <f t="shared" si="27"/>
        <v>92.904657309746796</v>
      </c>
      <c r="E36" s="97">
        <f t="shared" si="28"/>
        <v>92.982243783109524</v>
      </c>
      <c r="F36" s="99">
        <f t="shared" si="11"/>
        <v>6.4821066846725186</v>
      </c>
      <c r="G36" s="100">
        <f t="shared" si="12"/>
        <v>6.3277342896488449</v>
      </c>
      <c r="H36" s="97">
        <f t="shared" si="13"/>
        <v>7.0953426902532106</v>
      </c>
      <c r="I36" s="97">
        <f t="shared" si="14"/>
        <v>7.017756216890473</v>
      </c>
      <c r="J36" s="79">
        <f t="shared" si="15"/>
        <v>100</v>
      </c>
      <c r="K36" s="80">
        <f t="shared" si="16"/>
        <v>100</v>
      </c>
      <c r="L36" s="77">
        <f t="shared" si="17"/>
        <v>100</v>
      </c>
      <c r="M36" s="78">
        <f t="shared" si="18"/>
        <v>100</v>
      </c>
      <c r="O36" s="74" t="s">
        <v>37</v>
      </c>
      <c r="P36" s="99">
        <f t="shared" si="19"/>
        <v>95.438175270108047</v>
      </c>
      <c r="Q36" s="100">
        <f t="shared" si="20"/>
        <v>95.075178877681665</v>
      </c>
      <c r="R36" s="97">
        <f t="shared" si="21"/>
        <v>94.823995726922718</v>
      </c>
      <c r="S36" s="97">
        <f t="shared" si="29"/>
        <v>94.72898374704279</v>
      </c>
      <c r="T36" s="99">
        <f t="shared" si="22"/>
        <v>4.5618247298919572</v>
      </c>
      <c r="U36" s="100">
        <f t="shared" si="23"/>
        <v>4.9248211223183151</v>
      </c>
      <c r="V36" s="97">
        <f t="shared" si="24"/>
        <v>5.1760042730772922</v>
      </c>
      <c r="W36" s="97">
        <f t="shared" si="30"/>
        <v>5.2710162529572075</v>
      </c>
      <c r="X36" s="79">
        <f t="shared" si="31"/>
        <v>100</v>
      </c>
      <c r="Y36" s="80">
        <f t="shared" si="32"/>
        <v>100.00000000000001</v>
      </c>
      <c r="Z36" s="77">
        <f t="shared" si="33"/>
        <v>99.999999999999986</v>
      </c>
      <c r="AA36" s="78">
        <f t="shared" si="34"/>
        <v>100</v>
      </c>
      <c r="AC36" s="74" t="s">
        <v>37</v>
      </c>
      <c r="AD36" s="99">
        <v>96.177062374245466</v>
      </c>
      <c r="AE36" s="100">
        <v>96.111781888520099</v>
      </c>
      <c r="AF36" s="97">
        <v>94.495477192831657</v>
      </c>
      <c r="AG36" s="97">
        <v>93.968383979349383</v>
      </c>
      <c r="AH36" s="99">
        <v>3.8229376257545273</v>
      </c>
      <c r="AI36" s="100">
        <v>3.8882181114798966</v>
      </c>
      <c r="AJ36" s="97">
        <v>5.5045228071683274</v>
      </c>
      <c r="AK36" s="97">
        <v>6.0316160206506266</v>
      </c>
      <c r="AL36" s="79">
        <v>100</v>
      </c>
      <c r="AM36" s="80">
        <v>99.999999999999986</v>
      </c>
      <c r="AN36" s="77">
        <v>100</v>
      </c>
      <c r="AO36" s="78">
        <v>100</v>
      </c>
    </row>
    <row r="37" spans="1:41">
      <c r="A37" s="74" t="s">
        <v>38</v>
      </c>
      <c r="B37" s="99">
        <f t="shared" si="25"/>
        <v>93.29376854599407</v>
      </c>
      <c r="C37" s="100">
        <f t="shared" si="26"/>
        <v>93.334523766565042</v>
      </c>
      <c r="D37" s="97">
        <f t="shared" si="27"/>
        <v>91.966420719744463</v>
      </c>
      <c r="E37" s="97">
        <f t="shared" si="28"/>
        <v>92.261765201379575</v>
      </c>
      <c r="F37" s="99">
        <f t="shared" si="11"/>
        <v>6.7062314540059349</v>
      </c>
      <c r="G37" s="100">
        <f t="shared" si="12"/>
        <v>6.6654762334349638</v>
      </c>
      <c r="H37" s="97">
        <f t="shared" si="13"/>
        <v>8.0335792802555392</v>
      </c>
      <c r="I37" s="97">
        <f t="shared" si="14"/>
        <v>7.7382347986204243</v>
      </c>
      <c r="J37" s="79">
        <f t="shared" si="15"/>
        <v>100</v>
      </c>
      <c r="K37" s="80">
        <f t="shared" si="16"/>
        <v>100</v>
      </c>
      <c r="L37" s="77">
        <f t="shared" si="17"/>
        <v>100</v>
      </c>
      <c r="M37" s="78">
        <f t="shared" si="18"/>
        <v>100</v>
      </c>
      <c r="O37" s="74" t="s">
        <v>38</v>
      </c>
      <c r="P37" s="99">
        <f t="shared" si="19"/>
        <v>95.124593716143011</v>
      </c>
      <c r="Q37" s="100">
        <f t="shared" si="20"/>
        <v>95.166504281499286</v>
      </c>
      <c r="R37" s="97">
        <f t="shared" si="21"/>
        <v>94.542262715771102</v>
      </c>
      <c r="S37" s="97">
        <f t="shared" si="29"/>
        <v>94.516755979579585</v>
      </c>
      <c r="T37" s="99">
        <f t="shared" si="22"/>
        <v>4.8754062838569885</v>
      </c>
      <c r="U37" s="100">
        <f t="shared" si="23"/>
        <v>4.833495718500707</v>
      </c>
      <c r="V37" s="97">
        <f t="shared" si="24"/>
        <v>5.4577372842288892</v>
      </c>
      <c r="W37" s="97">
        <f t="shared" si="30"/>
        <v>5.4832440204204289</v>
      </c>
      <c r="X37" s="79">
        <f t="shared" si="31"/>
        <v>100</v>
      </c>
      <c r="Y37" s="80">
        <f t="shared" si="32"/>
        <v>100</v>
      </c>
      <c r="Z37" s="77">
        <f t="shared" si="33"/>
        <v>100</v>
      </c>
      <c r="AA37" s="78">
        <f t="shared" si="34"/>
        <v>100</v>
      </c>
      <c r="AC37" s="74" t="s">
        <v>38</v>
      </c>
      <c r="AD37" s="99">
        <v>95.553085047248473</v>
      </c>
      <c r="AE37" s="100">
        <v>95.43848879069715</v>
      </c>
      <c r="AF37" s="97">
        <v>94.011763901879505</v>
      </c>
      <c r="AG37" s="97">
        <v>94.511706737992881</v>
      </c>
      <c r="AH37" s="99">
        <v>4.4469149527515288</v>
      </c>
      <c r="AI37" s="100">
        <v>4.5615112093028571</v>
      </c>
      <c r="AJ37" s="97">
        <v>5.9882360981204803</v>
      </c>
      <c r="AK37" s="97">
        <v>5.4882932620071161</v>
      </c>
      <c r="AL37" s="79">
        <v>100</v>
      </c>
      <c r="AM37" s="80">
        <v>100</v>
      </c>
      <c r="AN37" s="77">
        <v>100</v>
      </c>
      <c r="AO37" s="78">
        <v>100.00000000000001</v>
      </c>
    </row>
    <row r="38" spans="1:41">
      <c r="A38" s="74" t="s">
        <v>39</v>
      </c>
      <c r="B38" s="99">
        <f t="shared" si="25"/>
        <v>88.711734693877546</v>
      </c>
      <c r="C38" s="100">
        <f t="shared" si="26"/>
        <v>88.069257442394743</v>
      </c>
      <c r="D38" s="97">
        <f t="shared" si="27"/>
        <v>86.768048342086729</v>
      </c>
      <c r="E38" s="97">
        <f t="shared" si="28"/>
        <v>86.210161542427358</v>
      </c>
      <c r="F38" s="99">
        <f t="shared" si="11"/>
        <v>11.288265306122449</v>
      </c>
      <c r="G38" s="100">
        <f t="shared" si="12"/>
        <v>11.93074255760526</v>
      </c>
      <c r="H38" s="97">
        <f t="shared" si="13"/>
        <v>13.231951657913289</v>
      </c>
      <c r="I38" s="97">
        <f t="shared" si="14"/>
        <v>13.789838457572641</v>
      </c>
      <c r="J38" s="79">
        <f t="shared" si="15"/>
        <v>100</v>
      </c>
      <c r="K38" s="80">
        <f t="shared" si="16"/>
        <v>100</v>
      </c>
      <c r="L38" s="77">
        <f t="shared" si="17"/>
        <v>100</v>
      </c>
      <c r="M38" s="78">
        <f t="shared" si="18"/>
        <v>100</v>
      </c>
      <c r="O38" s="74" t="s">
        <v>39</v>
      </c>
      <c r="P38" s="99">
        <f t="shared" si="19"/>
        <v>90.88714544357272</v>
      </c>
      <c r="Q38" s="100">
        <f t="shared" si="20"/>
        <v>90.491302000488034</v>
      </c>
      <c r="R38" s="97">
        <f t="shared" si="21"/>
        <v>87.216939152114151</v>
      </c>
      <c r="S38" s="97">
        <f t="shared" si="29"/>
        <v>87.222409599444106</v>
      </c>
      <c r="T38" s="99">
        <f t="shared" si="22"/>
        <v>9.112854556427278</v>
      </c>
      <c r="U38" s="100">
        <f t="shared" si="23"/>
        <v>9.5086979995119663</v>
      </c>
      <c r="V38" s="97">
        <f t="shared" si="24"/>
        <v>12.783060847885842</v>
      </c>
      <c r="W38" s="97">
        <f t="shared" si="30"/>
        <v>12.777590400555887</v>
      </c>
      <c r="X38" s="79">
        <f t="shared" si="31"/>
        <v>100</v>
      </c>
      <c r="Y38" s="80">
        <f t="shared" si="32"/>
        <v>100.00000000000001</v>
      </c>
      <c r="Z38" s="77">
        <f t="shared" si="33"/>
        <v>100</v>
      </c>
      <c r="AA38" s="78">
        <f t="shared" si="34"/>
        <v>100</v>
      </c>
      <c r="AC38" s="74" t="s">
        <v>39</v>
      </c>
      <c r="AD38" s="99">
        <v>93.442622950819668</v>
      </c>
      <c r="AE38" s="100">
        <v>92.96840218709481</v>
      </c>
      <c r="AF38" s="97">
        <v>88.779114784258212</v>
      </c>
      <c r="AG38" s="97">
        <v>88.499343824616346</v>
      </c>
      <c r="AH38" s="99">
        <v>6.557377049180328</v>
      </c>
      <c r="AI38" s="100">
        <v>7.0315978129051926</v>
      </c>
      <c r="AJ38" s="97">
        <v>11.220885215741777</v>
      </c>
      <c r="AK38" s="97">
        <v>11.500656175383657</v>
      </c>
      <c r="AL38" s="79">
        <v>100</v>
      </c>
      <c r="AM38" s="80">
        <v>100</v>
      </c>
      <c r="AN38" s="77">
        <v>100</v>
      </c>
      <c r="AO38" s="78">
        <v>100</v>
      </c>
    </row>
    <row r="39" spans="1:41">
      <c r="A39" s="74" t="s">
        <v>40</v>
      </c>
      <c r="B39" s="99">
        <f t="shared" si="25"/>
        <v>75.570776255707756</v>
      </c>
      <c r="C39" s="100">
        <f t="shared" si="26"/>
        <v>74.43121802684783</v>
      </c>
      <c r="D39" s="97">
        <f t="shared" si="27"/>
        <v>66.935769630487698</v>
      </c>
      <c r="E39" s="97">
        <f t="shared" si="28"/>
        <v>66.985523853687141</v>
      </c>
      <c r="F39" s="99">
        <f t="shared" si="11"/>
        <v>24.429223744292237</v>
      </c>
      <c r="G39" s="100">
        <f t="shared" si="12"/>
        <v>25.56878197315217</v>
      </c>
      <c r="H39" s="97">
        <f t="shared" si="13"/>
        <v>33.064230369512295</v>
      </c>
      <c r="I39" s="97">
        <f t="shared" si="14"/>
        <v>33.014476146312859</v>
      </c>
      <c r="J39" s="79">
        <f t="shared" si="15"/>
        <v>100</v>
      </c>
      <c r="K39" s="80">
        <f t="shared" si="16"/>
        <v>99.999999999999986</v>
      </c>
      <c r="L39" s="77">
        <f t="shared" si="17"/>
        <v>100</v>
      </c>
      <c r="M39" s="78">
        <f t="shared" si="18"/>
        <v>100</v>
      </c>
      <c r="O39" s="74" t="s">
        <v>40</v>
      </c>
      <c r="P39" s="99">
        <f t="shared" si="19"/>
        <v>79.009433962264154</v>
      </c>
      <c r="Q39" s="100">
        <f t="shared" si="20"/>
        <v>77.852922780463444</v>
      </c>
      <c r="R39" s="97">
        <f t="shared" si="21"/>
        <v>67.077959669167853</v>
      </c>
      <c r="S39" s="97">
        <f t="shared" si="29"/>
        <v>67.879630922587495</v>
      </c>
      <c r="T39" s="99">
        <f t="shared" si="22"/>
        <v>20.990566037735849</v>
      </c>
      <c r="U39" s="100">
        <f t="shared" si="23"/>
        <v>22.147077219536548</v>
      </c>
      <c r="V39" s="97">
        <f t="shared" si="24"/>
        <v>32.922040330832132</v>
      </c>
      <c r="W39" s="97">
        <f t="shared" si="30"/>
        <v>32.120369077412512</v>
      </c>
      <c r="X39" s="79">
        <f t="shared" si="31"/>
        <v>100</v>
      </c>
      <c r="Y39" s="80">
        <f t="shared" si="32"/>
        <v>100</v>
      </c>
      <c r="Z39" s="77">
        <f t="shared" si="33"/>
        <v>100</v>
      </c>
      <c r="AA39" s="78">
        <f t="shared" si="34"/>
        <v>100</v>
      </c>
      <c r="AC39" s="74" t="s">
        <v>40</v>
      </c>
      <c r="AD39" s="99">
        <v>80.864197530864203</v>
      </c>
      <c r="AE39" s="100">
        <v>79.937154733079126</v>
      </c>
      <c r="AF39" s="97">
        <v>70.074931221454349</v>
      </c>
      <c r="AG39" s="97">
        <v>69.372884527776975</v>
      </c>
      <c r="AH39" s="99">
        <v>19.135802469135804</v>
      </c>
      <c r="AI39" s="100">
        <v>20.062845266920881</v>
      </c>
      <c r="AJ39" s="97">
        <v>29.925068778545654</v>
      </c>
      <c r="AK39" s="97">
        <v>30.627115472223021</v>
      </c>
      <c r="AL39" s="79">
        <v>100</v>
      </c>
      <c r="AM39" s="80">
        <v>100</v>
      </c>
      <c r="AN39" s="77">
        <v>100</v>
      </c>
      <c r="AO39" s="78">
        <v>99.999999999999986</v>
      </c>
    </row>
    <row r="40" spans="1:41">
      <c r="A40" s="74" t="s">
        <v>41</v>
      </c>
      <c r="B40" s="99">
        <f t="shared" si="25"/>
        <v>43.642611683848799</v>
      </c>
      <c r="C40" s="100">
        <f t="shared" si="26"/>
        <v>35.82709137957584</v>
      </c>
      <c r="D40" s="97">
        <f t="shared" si="27"/>
        <v>28.023923615847014</v>
      </c>
      <c r="E40" s="97">
        <f t="shared" si="28"/>
        <v>28.412463223384997</v>
      </c>
      <c r="F40" s="99">
        <f t="shared" si="11"/>
        <v>56.357388316151201</v>
      </c>
      <c r="G40" s="100">
        <f t="shared" si="12"/>
        <v>64.172908620424167</v>
      </c>
      <c r="H40" s="97">
        <f t="shared" si="13"/>
        <v>71.976076384152989</v>
      </c>
      <c r="I40" s="97">
        <f t="shared" si="14"/>
        <v>71.587536776614996</v>
      </c>
      <c r="J40" s="79">
        <f t="shared" si="15"/>
        <v>100</v>
      </c>
      <c r="K40" s="80">
        <f t="shared" si="16"/>
        <v>100</v>
      </c>
      <c r="L40" s="77">
        <f t="shared" si="17"/>
        <v>100</v>
      </c>
      <c r="M40" s="78">
        <f t="shared" si="18"/>
        <v>100.00000000000001</v>
      </c>
      <c r="O40" s="74" t="s">
        <v>41</v>
      </c>
      <c r="P40" s="99">
        <f t="shared" si="19"/>
        <v>49.110320284697508</v>
      </c>
      <c r="Q40" s="100">
        <f t="shared" si="20"/>
        <v>43.298429670641838</v>
      </c>
      <c r="R40" s="97">
        <f t="shared" si="21"/>
        <v>28.672058198082851</v>
      </c>
      <c r="S40" s="97">
        <f t="shared" si="29"/>
        <v>28.13359546404531</v>
      </c>
      <c r="T40" s="99">
        <f t="shared" si="22"/>
        <v>50.889679715302492</v>
      </c>
      <c r="U40" s="100">
        <f t="shared" si="23"/>
        <v>56.701570329358155</v>
      </c>
      <c r="V40" s="97">
        <f t="shared" si="24"/>
        <v>71.327941801917149</v>
      </c>
      <c r="W40" s="97">
        <f t="shared" si="30"/>
        <v>71.866404535954686</v>
      </c>
      <c r="X40" s="79">
        <f t="shared" si="31"/>
        <v>100</v>
      </c>
      <c r="Y40" s="80">
        <f t="shared" si="32"/>
        <v>100</v>
      </c>
      <c r="Z40" s="77">
        <f t="shared" si="33"/>
        <v>100</v>
      </c>
      <c r="AA40" s="78">
        <f t="shared" si="34"/>
        <v>100</v>
      </c>
      <c r="AC40" s="74" t="s">
        <v>41</v>
      </c>
      <c r="AD40" s="99">
        <v>55.223880597014926</v>
      </c>
      <c r="AE40" s="100">
        <v>48.380471511962327</v>
      </c>
      <c r="AF40" s="97">
        <v>32.632899237320558</v>
      </c>
      <c r="AG40" s="97">
        <v>33.229729393542712</v>
      </c>
      <c r="AH40" s="99">
        <v>44.776119402985074</v>
      </c>
      <c r="AI40" s="100">
        <v>51.619528488037666</v>
      </c>
      <c r="AJ40" s="97">
        <v>67.367100762679428</v>
      </c>
      <c r="AK40" s="97">
        <v>66.770270606457288</v>
      </c>
      <c r="AL40" s="79">
        <v>100</v>
      </c>
      <c r="AM40" s="80">
        <v>100</v>
      </c>
      <c r="AN40" s="77">
        <v>100</v>
      </c>
      <c r="AO40" s="78">
        <v>100</v>
      </c>
    </row>
    <row r="41" spans="1:41" ht="15.75" thickBot="1">
      <c r="A41" s="74" t="s">
        <v>42</v>
      </c>
      <c r="B41" s="99">
        <f t="shared" si="25"/>
        <v>7.3394495412844041</v>
      </c>
      <c r="C41" s="100">
        <f t="shared" si="26"/>
        <v>1.523112334940254</v>
      </c>
      <c r="D41" s="97">
        <f t="shared" si="27"/>
        <v>1.0377089246793845</v>
      </c>
      <c r="E41" s="97">
        <f t="shared" si="28"/>
        <v>1.1217299237965661</v>
      </c>
      <c r="F41" s="99">
        <f t="shared" si="11"/>
        <v>92.660550458715591</v>
      </c>
      <c r="G41" s="100">
        <f t="shared" si="12"/>
        <v>98.476887665059735</v>
      </c>
      <c r="H41" s="97">
        <f t="shared" si="13"/>
        <v>98.962291075320607</v>
      </c>
      <c r="I41" s="97">
        <f t="shared" si="14"/>
        <v>98.878270076203435</v>
      </c>
      <c r="J41" s="79">
        <f t="shared" si="15"/>
        <v>100</v>
      </c>
      <c r="K41" s="80">
        <f t="shared" si="16"/>
        <v>100</v>
      </c>
      <c r="L41" s="77">
        <f t="shared" si="17"/>
        <v>100</v>
      </c>
      <c r="M41" s="78">
        <f t="shared" si="18"/>
        <v>100</v>
      </c>
      <c r="O41" s="74" t="s">
        <v>42</v>
      </c>
      <c r="P41" s="99">
        <f t="shared" si="19"/>
        <v>11.650485436893204</v>
      </c>
      <c r="Q41" s="100">
        <f t="shared" si="20"/>
        <v>3.2676487724029766</v>
      </c>
      <c r="R41" s="97">
        <f t="shared" si="21"/>
        <v>1.6526146509149366</v>
      </c>
      <c r="S41" s="97">
        <f t="shared" si="29"/>
        <v>1.785263276706859</v>
      </c>
      <c r="T41" s="99">
        <f t="shared" si="22"/>
        <v>88.349514563106794</v>
      </c>
      <c r="U41" s="100">
        <f t="shared" si="23"/>
        <v>96.732351227597007</v>
      </c>
      <c r="V41" s="97">
        <f t="shared" si="24"/>
        <v>98.347385349085059</v>
      </c>
      <c r="W41" s="97">
        <f t="shared" si="30"/>
        <v>98.214736723293143</v>
      </c>
      <c r="X41" s="79">
        <f t="shared" si="31"/>
        <v>100</v>
      </c>
      <c r="Y41" s="80">
        <f t="shared" si="32"/>
        <v>100</v>
      </c>
      <c r="Z41" s="77">
        <f t="shared" si="33"/>
        <v>100</v>
      </c>
      <c r="AA41" s="78">
        <f t="shared" si="34"/>
        <v>100</v>
      </c>
      <c r="AC41" s="74" t="s">
        <v>42</v>
      </c>
      <c r="AD41" s="99">
        <v>12.328767123287671</v>
      </c>
      <c r="AE41" s="100">
        <v>3.2589887443464072</v>
      </c>
      <c r="AF41" s="97">
        <v>1.738953934157605</v>
      </c>
      <c r="AG41" s="97">
        <v>1.674945197230832</v>
      </c>
      <c r="AH41" s="99">
        <v>87.671232876712324</v>
      </c>
      <c r="AI41" s="100">
        <v>96.741011255653589</v>
      </c>
      <c r="AJ41" s="97">
        <v>98.261046065842393</v>
      </c>
      <c r="AK41" s="97">
        <v>98.325054802769159</v>
      </c>
      <c r="AL41" s="79">
        <v>100</v>
      </c>
      <c r="AM41" s="80">
        <v>100.00000000000001</v>
      </c>
      <c r="AN41" s="77">
        <v>100</v>
      </c>
      <c r="AO41" s="78">
        <v>100</v>
      </c>
    </row>
    <row r="42" spans="1:41" ht="15.75" thickBot="1">
      <c r="A42" s="81" t="s">
        <v>3</v>
      </c>
      <c r="B42" s="101">
        <f t="shared" si="25"/>
        <v>87.661386929322504</v>
      </c>
      <c r="C42" s="102">
        <f t="shared" si="26"/>
        <v>23.56318401111724</v>
      </c>
      <c r="D42" s="103">
        <f t="shared" si="27"/>
        <v>34.881769634493509</v>
      </c>
      <c r="E42" s="103">
        <f t="shared" si="28"/>
        <v>34.92999382012394</v>
      </c>
      <c r="F42" s="101">
        <f t="shared" si="11"/>
        <v>12.338613070677493</v>
      </c>
      <c r="G42" s="102">
        <f t="shared" si="12"/>
        <v>76.436815988882771</v>
      </c>
      <c r="H42" s="103">
        <f t="shared" si="13"/>
        <v>65.118230365506477</v>
      </c>
      <c r="I42" s="103">
        <f t="shared" si="14"/>
        <v>65.07000617987606</v>
      </c>
      <c r="J42" s="82">
        <f t="shared" si="15"/>
        <v>100</v>
      </c>
      <c r="K42" s="83">
        <f t="shared" si="16"/>
        <v>100</v>
      </c>
      <c r="L42" s="84">
        <f t="shared" si="17"/>
        <v>100</v>
      </c>
      <c r="M42" s="85">
        <f t="shared" si="18"/>
        <v>100</v>
      </c>
      <c r="O42" s="81" t="s">
        <v>3</v>
      </c>
      <c r="P42" s="101">
        <f t="shared" si="19"/>
        <v>90.89418589986127</v>
      </c>
      <c r="Q42" s="102">
        <f t="shared" si="20"/>
        <v>30.394851711979261</v>
      </c>
      <c r="R42" s="103">
        <f t="shared" si="21"/>
        <v>45.397804569758605</v>
      </c>
      <c r="S42" s="103">
        <f t="shared" si="29"/>
        <v>45.024867225542316</v>
      </c>
      <c r="T42" s="101">
        <f t="shared" si="22"/>
        <v>9.1058141001387316</v>
      </c>
      <c r="U42" s="102">
        <f t="shared" si="23"/>
        <v>69.605148288020743</v>
      </c>
      <c r="V42" s="103">
        <f t="shared" si="24"/>
        <v>54.602195430241409</v>
      </c>
      <c r="W42" s="103">
        <f t="shared" si="30"/>
        <v>54.975132774457691</v>
      </c>
      <c r="X42" s="82">
        <f t="shared" si="31"/>
        <v>100</v>
      </c>
      <c r="Y42" s="83">
        <f t="shared" si="32"/>
        <v>100</v>
      </c>
      <c r="Z42" s="84">
        <f t="shared" si="33"/>
        <v>100</v>
      </c>
      <c r="AA42" s="85">
        <f t="shared" si="34"/>
        <v>100</v>
      </c>
      <c r="AC42" s="81" t="s">
        <v>3</v>
      </c>
      <c r="AD42" s="101">
        <v>92.075831969448984</v>
      </c>
      <c r="AE42" s="102">
        <v>39.927534327533074</v>
      </c>
      <c r="AF42" s="103">
        <v>49.211382406298014</v>
      </c>
      <c r="AG42" s="103">
        <v>49.082921715417456</v>
      </c>
      <c r="AH42" s="101">
        <v>7.9241680305510096</v>
      </c>
      <c r="AI42" s="102">
        <v>60.072465672466933</v>
      </c>
      <c r="AJ42" s="103">
        <v>50.788617593701986</v>
      </c>
      <c r="AK42" s="103">
        <v>50.917078284582523</v>
      </c>
      <c r="AL42" s="82">
        <v>100</v>
      </c>
      <c r="AM42" s="83">
        <v>100</v>
      </c>
      <c r="AN42" s="84">
        <v>100</v>
      </c>
      <c r="AO42" s="85">
        <v>100</v>
      </c>
    </row>
    <row r="43" spans="1:41" ht="15.75" thickBot="1">
      <c r="A43" s="250" t="s">
        <v>47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2"/>
      <c r="O43" s="250" t="s">
        <v>47</v>
      </c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2"/>
      <c r="AC43" s="250" t="s">
        <v>47</v>
      </c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2"/>
    </row>
    <row r="44" spans="1:41">
      <c r="A44" s="74" t="s">
        <v>33</v>
      </c>
      <c r="B44" s="95">
        <f>IF(B7=0,"",B7*100/$J$17)</f>
        <v>1.424198056701717</v>
      </c>
      <c r="C44" s="96">
        <f>IF(C7=0,"",C7*100/$K$17)</f>
        <v>6.5706013060005033E-3</v>
      </c>
      <c r="D44" s="97">
        <f>IF(D7=0,"",D7*100/$L$17)</f>
        <v>5.0840163633202116E-2</v>
      </c>
      <c r="E44" s="97">
        <f>IF(E7=0,"",E7*100/$M$17)</f>
        <v>5.7240098487094992E-2</v>
      </c>
      <c r="F44" s="95">
        <f t="shared" ref="F44:F54" si="35">IF(F7=0,"",F7*100/$J$17)</f>
        <v>0.62558232397178226</v>
      </c>
      <c r="G44" s="96">
        <f t="shared" ref="G44:G54" si="36">IF(G7=0,"",G7*100/$K$17)</f>
        <v>1.9325519936044819E-3</v>
      </c>
      <c r="H44" s="97">
        <f t="shared" ref="H44:H54" si="37">IF(H7=0,"",H7*100/$L$17)</f>
        <v>9.4411525919131378E-3</v>
      </c>
      <c r="I44" s="97">
        <f t="shared" ref="I44:I54" si="38">IF(I7=0,"",I7*100/$M$17)</f>
        <v>6.8734909205081865E-3</v>
      </c>
      <c r="J44" s="95">
        <f t="shared" ref="J44:J54" si="39">IF(J7=0,"",J7*100/$J$17)</f>
        <v>2.0497803806734991</v>
      </c>
      <c r="K44" s="96">
        <f t="shared" ref="K44:K54" si="40">IF(K7=0,"",K7*100/$K$17)</f>
        <v>8.5031532996049861E-3</v>
      </c>
      <c r="L44" s="97">
        <f t="shared" ref="L44:L54" si="41">IF(L7=0,"",L7*100/$L$17)</f>
        <v>6.0281316225115247E-2</v>
      </c>
      <c r="M44" s="98">
        <f t="shared" ref="M44:M54" si="42">IF(M7=0,"",M7*100/$M$17)</f>
        <v>6.4113589407603186E-2</v>
      </c>
      <c r="O44" s="74" t="s">
        <v>33</v>
      </c>
      <c r="P44" s="95">
        <f t="shared" ref="P44:P54" si="43">P7*100/$X$17</f>
        <v>1.2107453651153992</v>
      </c>
      <c r="Q44" s="96">
        <f t="shared" ref="Q44:Q54" si="44">Q7*100/$Y$17</f>
        <v>6.9212449526646382E-3</v>
      </c>
      <c r="R44" s="97">
        <f t="shared" ref="R44:R54" si="45">R7*100/$Z$17</f>
        <v>0.10545177427015233</v>
      </c>
      <c r="S44" s="97">
        <f>S7*100/$AA$17</f>
        <v>8.1974494810018866E-2</v>
      </c>
      <c r="T44" s="95">
        <f t="shared" ref="T44:T54" si="46">T7*100/$X$17</f>
        <v>8.8283516206331195E-2</v>
      </c>
      <c r="U44" s="96">
        <f t="shared" ref="U44:U54" si="47">U7*100/$Y$17</f>
        <v>5.312648924723156E-4</v>
      </c>
      <c r="V44" s="97">
        <f t="shared" ref="V44:V54" si="48">V7*100/$Z$17</f>
        <v>5.0551907137906908E-3</v>
      </c>
      <c r="W44" s="97">
        <f>W7*100/$AA$17</f>
        <v>6.2822842079206407E-3</v>
      </c>
      <c r="X44" s="95">
        <f t="shared" ref="X44:X54" si="49">X7*100/$X$17</f>
        <v>1.2990288813217303</v>
      </c>
      <c r="Y44" s="96">
        <f t="shared" ref="Y44:Y54" si="50">Y7*100/$Y$17</f>
        <v>7.4525098451369539E-3</v>
      </c>
      <c r="Z44" s="97">
        <f t="shared" ref="Z44:Z54" si="51">Z7*100/$Z$17</f>
        <v>0.11050696498394304</v>
      </c>
      <c r="AA44" s="98">
        <f>AA7*100/$AA$17</f>
        <v>8.8256779017939518E-2</v>
      </c>
      <c r="AC44" s="74" t="s">
        <v>33</v>
      </c>
      <c r="AD44" s="95">
        <v>0.58647026732133112</v>
      </c>
      <c r="AE44" s="96">
        <v>3.9862167322369394E-3</v>
      </c>
      <c r="AF44" s="97">
        <v>4.9604186592258841E-2</v>
      </c>
      <c r="AG44" s="97">
        <v>3.7298484720038785E-2</v>
      </c>
      <c r="AH44" s="95">
        <v>4.0916530278232409E-2</v>
      </c>
      <c r="AI44" s="96">
        <v>1.9198303350211824E-4</v>
      </c>
      <c r="AJ44" s="97">
        <v>1.4088923119294754E-3</v>
      </c>
      <c r="AK44" s="97">
        <v>1.6332874758114312E-3</v>
      </c>
      <c r="AL44" s="95">
        <v>0.62738679759956351</v>
      </c>
      <c r="AM44" s="96">
        <v>4.1781997657390586E-3</v>
      </c>
      <c r="AN44" s="97">
        <v>5.1013078904188318E-2</v>
      </c>
      <c r="AO44" s="98">
        <v>3.8931772195850221E-2</v>
      </c>
    </row>
    <row r="45" spans="1:41">
      <c r="A45" s="74" t="s">
        <v>34</v>
      </c>
      <c r="B45" s="99">
        <f t="shared" ref="B45:B54" si="52">IF(B8=0,"",B8*100/$J$17)</f>
        <v>1.83681618527885</v>
      </c>
      <c r="C45" s="100">
        <f t="shared" ref="C45:C54" si="53">IF(C8=0,"",C8*100/$K$17)</f>
        <v>1.9037649678750164E-2</v>
      </c>
      <c r="D45" s="97">
        <f t="shared" ref="D45:D54" si="54">IF(D8=0,"",D8*100/$L$17)</f>
        <v>0.11574318498373574</v>
      </c>
      <c r="E45" s="97">
        <f t="shared" ref="E45:E54" si="55">IF(E8=0,"",E8*100/$M$17)</f>
        <v>0.13010755917204128</v>
      </c>
      <c r="F45" s="99">
        <f t="shared" si="35"/>
        <v>0.17303340875815254</v>
      </c>
      <c r="G45" s="100">
        <f t="shared" si="36"/>
        <v>1.9346071161828098E-3</v>
      </c>
      <c r="H45" s="97">
        <f t="shared" si="37"/>
        <v>1.2260947289264652E-2</v>
      </c>
      <c r="I45" s="97">
        <f t="shared" si="38"/>
        <v>1.0829586600990201E-2</v>
      </c>
      <c r="J45" s="99">
        <f t="shared" si="39"/>
        <v>2.0098495940370027</v>
      </c>
      <c r="K45" s="100">
        <f t="shared" si="40"/>
        <v>2.0972256794932972E-2</v>
      </c>
      <c r="L45" s="97">
        <f t="shared" si="41"/>
        <v>0.12800413227300039</v>
      </c>
      <c r="M45" s="98">
        <f t="shared" si="42"/>
        <v>0.14093714577303149</v>
      </c>
      <c r="O45" s="74" t="s">
        <v>34</v>
      </c>
      <c r="P45" s="99">
        <f t="shared" si="43"/>
        <v>1.8161180476730987</v>
      </c>
      <c r="Q45" s="100">
        <f t="shared" si="44"/>
        <v>2.2324991964782902E-2</v>
      </c>
      <c r="R45" s="97">
        <f t="shared" si="45"/>
        <v>0.18258080863493803</v>
      </c>
      <c r="S45" s="97">
        <f t="shared" ref="S45:S54" si="56">S8*100/$AA$17</f>
        <v>0.18919138624720117</v>
      </c>
      <c r="T45" s="99">
        <f t="shared" si="46"/>
        <v>6.3059654433093706E-2</v>
      </c>
      <c r="U45" s="100">
        <f t="shared" si="47"/>
        <v>7.7000153521155008E-4</v>
      </c>
      <c r="V45" s="97">
        <f t="shared" si="48"/>
        <v>5.4819435690397714E-3</v>
      </c>
      <c r="W45" s="97">
        <f t="shared" ref="W45:W54" si="57">W8*100/$AA$17</f>
        <v>3.2656108435095946E-3</v>
      </c>
      <c r="X45" s="99">
        <f t="shared" si="49"/>
        <v>1.8791777021061924</v>
      </c>
      <c r="Y45" s="100">
        <f t="shared" si="50"/>
        <v>2.309499349999445E-2</v>
      </c>
      <c r="Z45" s="97">
        <f t="shared" si="51"/>
        <v>0.18806275220397781</v>
      </c>
      <c r="AA45" s="98">
        <f t="shared" ref="AA45:AA54" si="58">AA8*100/$AA$17</f>
        <v>0.19245699709071082</v>
      </c>
      <c r="AC45" s="74" t="s">
        <v>34</v>
      </c>
      <c r="AD45" s="99">
        <v>1.4184397163120568</v>
      </c>
      <c r="AE45" s="100">
        <v>2.1442855410490323E-2</v>
      </c>
      <c r="AF45" s="97">
        <v>0.15736297067428631</v>
      </c>
      <c r="AG45" s="97">
        <v>0.15775841103731486</v>
      </c>
      <c r="AH45" s="99">
        <v>5.4555373704309872E-2</v>
      </c>
      <c r="AI45" s="100">
        <v>8.1119591620613333E-4</v>
      </c>
      <c r="AJ45" s="97">
        <v>8.1402666911480799E-3</v>
      </c>
      <c r="AK45" s="97">
        <v>8.6992209941614204E-3</v>
      </c>
      <c r="AL45" s="99">
        <v>1.4729950900163666</v>
      </c>
      <c r="AM45" s="100">
        <v>2.2254051326696455E-2</v>
      </c>
      <c r="AN45" s="97">
        <v>0.1655032373654344</v>
      </c>
      <c r="AO45" s="98">
        <v>0.16645763203147629</v>
      </c>
    </row>
    <row r="46" spans="1:41">
      <c r="A46" s="74" t="s">
        <v>35</v>
      </c>
      <c r="B46" s="99">
        <f t="shared" si="52"/>
        <v>5.05789964062292</v>
      </c>
      <c r="C46" s="100">
        <f t="shared" si="53"/>
        <v>0.10399669781337639</v>
      </c>
      <c r="D46" s="97">
        <f t="shared" si="54"/>
        <v>0.61489574232064637</v>
      </c>
      <c r="E46" s="97">
        <f t="shared" si="55"/>
        <v>0.66853939384029692</v>
      </c>
      <c r="F46" s="99">
        <f t="shared" si="35"/>
        <v>0.30613603087980834</v>
      </c>
      <c r="G46" s="100">
        <f t="shared" si="36"/>
        <v>6.5429149921177954E-3</v>
      </c>
      <c r="H46" s="97">
        <f t="shared" si="37"/>
        <v>4.6423290888270873E-2</v>
      </c>
      <c r="I46" s="97">
        <f t="shared" si="38"/>
        <v>4.2830865218729752E-2</v>
      </c>
      <c r="J46" s="99">
        <f t="shared" si="39"/>
        <v>5.3640356715027284</v>
      </c>
      <c r="K46" s="100">
        <f t="shared" si="40"/>
        <v>0.11053961280549418</v>
      </c>
      <c r="L46" s="97">
        <f t="shared" si="41"/>
        <v>0.66131903320891727</v>
      </c>
      <c r="M46" s="98">
        <f t="shared" si="42"/>
        <v>0.71137025905902662</v>
      </c>
      <c r="O46" s="74" t="s">
        <v>35</v>
      </c>
      <c r="P46" s="99">
        <f t="shared" si="43"/>
        <v>5.0321604237608781</v>
      </c>
      <c r="Q46" s="100">
        <f t="shared" si="44"/>
        <v>0.12666704083510133</v>
      </c>
      <c r="R46" s="97">
        <f t="shared" si="45"/>
        <v>0.82734797012076522</v>
      </c>
      <c r="S46" s="97">
        <f t="shared" si="56"/>
        <v>0.83807747693202717</v>
      </c>
      <c r="T46" s="99">
        <f t="shared" si="46"/>
        <v>0.17656703241266239</v>
      </c>
      <c r="U46" s="100">
        <f t="shared" si="47"/>
        <v>4.0060039925090491E-3</v>
      </c>
      <c r="V46" s="97">
        <f t="shared" si="48"/>
        <v>2.9790616449980507E-2</v>
      </c>
      <c r="W46" s="97">
        <f t="shared" si="57"/>
        <v>3.8381290643970917E-2</v>
      </c>
      <c r="X46" s="99">
        <f t="shared" si="49"/>
        <v>5.2087274561735404</v>
      </c>
      <c r="Y46" s="100">
        <f t="shared" si="50"/>
        <v>0.13067304482761041</v>
      </c>
      <c r="Z46" s="97">
        <f t="shared" si="51"/>
        <v>0.85713858657074593</v>
      </c>
      <c r="AA46" s="98">
        <f t="shared" si="58"/>
        <v>0.87645876757599817</v>
      </c>
      <c r="AC46" s="74" t="s">
        <v>35</v>
      </c>
      <c r="AD46" s="99">
        <v>3.955264593562466</v>
      </c>
      <c r="AE46" s="100">
        <v>0.11872633685742708</v>
      </c>
      <c r="AF46" s="97">
        <v>0.59714742218563233</v>
      </c>
      <c r="AG46" s="97">
        <v>0.62905081917897221</v>
      </c>
      <c r="AH46" s="99">
        <v>0.1773049645390071</v>
      </c>
      <c r="AI46" s="100">
        <v>5.1233511675746963E-3</v>
      </c>
      <c r="AJ46" s="97">
        <v>4.429350791167188E-2</v>
      </c>
      <c r="AK46" s="97">
        <v>3.2694886666064488E-2</v>
      </c>
      <c r="AL46" s="99">
        <v>4.1325695581014728</v>
      </c>
      <c r="AM46" s="100">
        <v>0.12384968802500176</v>
      </c>
      <c r="AN46" s="97">
        <v>0.6414409300973043</v>
      </c>
      <c r="AO46" s="98">
        <v>0.66174570584503667</v>
      </c>
    </row>
    <row r="47" spans="1:41">
      <c r="A47" s="74" t="s">
        <v>36</v>
      </c>
      <c r="B47" s="99">
        <f t="shared" si="52"/>
        <v>15.266870757353919</v>
      </c>
      <c r="C47" s="100">
        <f t="shared" si="53"/>
        <v>0.72361307631798344</v>
      </c>
      <c r="D47" s="97">
        <f t="shared" si="54"/>
        <v>3.0379490471702737</v>
      </c>
      <c r="E47" s="97">
        <f t="shared" si="55"/>
        <v>3.1288522645206789</v>
      </c>
      <c r="F47" s="99">
        <f t="shared" si="35"/>
        <v>1.1446825502462399</v>
      </c>
      <c r="G47" s="100">
        <f t="shared" si="36"/>
        <v>5.3712793489616086E-2</v>
      </c>
      <c r="H47" s="97">
        <f t="shared" si="37"/>
        <v>0.30231765564005114</v>
      </c>
      <c r="I47" s="97">
        <f t="shared" si="38"/>
        <v>0.30397283775579387</v>
      </c>
      <c r="J47" s="99">
        <f t="shared" si="39"/>
        <v>16.411553307600158</v>
      </c>
      <c r="K47" s="100">
        <f t="shared" si="40"/>
        <v>0.77732586980759955</v>
      </c>
      <c r="L47" s="97">
        <f t="shared" si="41"/>
        <v>3.3402667028103248</v>
      </c>
      <c r="M47" s="98">
        <f t="shared" si="42"/>
        <v>3.4328251022764724</v>
      </c>
      <c r="O47" s="74" t="s">
        <v>36</v>
      </c>
      <c r="P47" s="99">
        <f t="shared" si="43"/>
        <v>15.525286921427671</v>
      </c>
      <c r="Q47" s="100">
        <f t="shared" si="44"/>
        <v>0.89142000116408493</v>
      </c>
      <c r="R47" s="97">
        <f t="shared" si="45"/>
        <v>4.1106704185933163</v>
      </c>
      <c r="S47" s="97">
        <f t="shared" si="56"/>
        <v>4.115893757392044</v>
      </c>
      <c r="T47" s="99">
        <f t="shared" si="46"/>
        <v>0.70626812965064956</v>
      </c>
      <c r="U47" s="100">
        <f t="shared" si="47"/>
        <v>4.1995028135315846E-2</v>
      </c>
      <c r="V47" s="97">
        <f t="shared" si="48"/>
        <v>0.2595243685138941</v>
      </c>
      <c r="W47" s="97">
        <f t="shared" si="57"/>
        <v>0.2525033571748227</v>
      </c>
      <c r="X47" s="99">
        <f t="shared" si="49"/>
        <v>16.23155505107832</v>
      </c>
      <c r="Y47" s="100">
        <f t="shared" si="50"/>
        <v>0.9334150292994009</v>
      </c>
      <c r="Z47" s="97">
        <f t="shared" si="51"/>
        <v>4.3701947871072093</v>
      </c>
      <c r="AA47" s="98">
        <f t="shared" si="58"/>
        <v>4.368397114566867</v>
      </c>
      <c r="AC47" s="74" t="s">
        <v>36</v>
      </c>
      <c r="AD47" s="99">
        <v>13.843426077468632</v>
      </c>
      <c r="AE47" s="100">
        <v>0.94977254161149105</v>
      </c>
      <c r="AF47" s="97">
        <v>3.4306093543563474</v>
      </c>
      <c r="AG47" s="97">
        <v>3.6281554327827479</v>
      </c>
      <c r="AH47" s="99">
        <v>0.47735951991271142</v>
      </c>
      <c r="AI47" s="100">
        <v>3.3877272012056037E-2</v>
      </c>
      <c r="AJ47" s="97">
        <v>0.22495288866832858</v>
      </c>
      <c r="AK47" s="97">
        <v>0.24271907513057989</v>
      </c>
      <c r="AL47" s="99">
        <v>14.320785597381342</v>
      </c>
      <c r="AM47" s="100">
        <v>0.98364981362354709</v>
      </c>
      <c r="AN47" s="97">
        <v>3.6555622430246753</v>
      </c>
      <c r="AO47" s="98">
        <v>3.8708745079133284</v>
      </c>
    </row>
    <row r="48" spans="1:41">
      <c r="A48" s="74" t="s">
        <v>37</v>
      </c>
      <c r="B48" s="99">
        <f t="shared" si="52"/>
        <v>18.434713163849327</v>
      </c>
      <c r="C48" s="100">
        <f t="shared" si="53"/>
        <v>1.8828092938703442</v>
      </c>
      <c r="D48" s="97">
        <f t="shared" si="54"/>
        <v>6.0722092646743393</v>
      </c>
      <c r="E48" s="97">
        <f t="shared" si="55"/>
        <v>6.2465421974110606</v>
      </c>
      <c r="F48" s="99">
        <f t="shared" si="35"/>
        <v>1.2777851723678957</v>
      </c>
      <c r="G48" s="100">
        <f t="shared" si="36"/>
        <v>0.1271872398873381</v>
      </c>
      <c r="H48" s="97">
        <f t="shared" si="37"/>
        <v>0.46374860924517758</v>
      </c>
      <c r="I48" s="97">
        <f t="shared" si="38"/>
        <v>0.47145248981304105</v>
      </c>
      <c r="J48" s="99">
        <f t="shared" si="39"/>
        <v>19.712498336217223</v>
      </c>
      <c r="K48" s="100">
        <f t="shared" si="40"/>
        <v>2.0099965337576822</v>
      </c>
      <c r="L48" s="97">
        <f t="shared" si="41"/>
        <v>6.535957873919517</v>
      </c>
      <c r="M48" s="98">
        <f t="shared" si="42"/>
        <v>6.7179946872241016</v>
      </c>
      <c r="O48" s="74" t="s">
        <v>37</v>
      </c>
      <c r="P48" s="99">
        <f t="shared" si="43"/>
        <v>20.052970109723798</v>
      </c>
      <c r="Q48" s="100">
        <f t="shared" si="44"/>
        <v>2.4457863904023296</v>
      </c>
      <c r="R48" s="97">
        <f t="shared" si="45"/>
        <v>7.9635580036730298</v>
      </c>
      <c r="S48" s="97">
        <f t="shared" si="56"/>
        <v>8.2113298921417996</v>
      </c>
      <c r="T48" s="99">
        <f t="shared" si="46"/>
        <v>0.95850674738302433</v>
      </c>
      <c r="U48" s="100">
        <f t="shared" si="47"/>
        <v>0.12668985342250635</v>
      </c>
      <c r="V48" s="97">
        <f t="shared" si="48"/>
        <v>0.43469387616416727</v>
      </c>
      <c r="W48" s="97">
        <f t="shared" si="57"/>
        <v>0.45690401826171745</v>
      </c>
      <c r="X48" s="99">
        <f t="shared" si="49"/>
        <v>21.011476857106825</v>
      </c>
      <c r="Y48" s="100">
        <f t="shared" si="50"/>
        <v>2.5724762438248363</v>
      </c>
      <c r="Z48" s="97">
        <f t="shared" si="51"/>
        <v>8.3982518798371952</v>
      </c>
      <c r="AA48" s="98">
        <f t="shared" si="58"/>
        <v>8.6682339104035169</v>
      </c>
      <c r="AC48" s="74" t="s">
        <v>37</v>
      </c>
      <c r="AD48" s="99">
        <v>19.558101472995091</v>
      </c>
      <c r="AE48" s="100">
        <v>2.8436689702314273</v>
      </c>
      <c r="AF48" s="97">
        <v>7.4869985484141814</v>
      </c>
      <c r="AG48" s="97">
        <v>7.5541788792766607</v>
      </c>
      <c r="AH48" s="99">
        <v>0.77741407528641571</v>
      </c>
      <c r="AI48" s="100">
        <v>0.11504110084996648</v>
      </c>
      <c r="AJ48" s="97">
        <v>0.43613044233727993</v>
      </c>
      <c r="AK48" s="97">
        <v>0.48488549469062792</v>
      </c>
      <c r="AL48" s="99">
        <v>20.335515548281506</v>
      </c>
      <c r="AM48" s="100">
        <v>2.9587100710813936</v>
      </c>
      <c r="AN48" s="97">
        <v>7.9231289907514615</v>
      </c>
      <c r="AO48" s="98">
        <v>8.0390643739672889</v>
      </c>
    </row>
    <row r="49" spans="1:41">
      <c r="A49" s="74" t="s">
        <v>38</v>
      </c>
      <c r="B49" s="99">
        <f t="shared" si="52"/>
        <v>20.923732197524291</v>
      </c>
      <c r="C49" s="100">
        <f t="shared" si="53"/>
        <v>4.1326762619707944</v>
      </c>
      <c r="D49" s="97">
        <f t="shared" si="54"/>
        <v>8.6931004185254217</v>
      </c>
      <c r="E49" s="97">
        <f t="shared" si="55"/>
        <v>8.6989006380040621</v>
      </c>
      <c r="F49" s="99">
        <f t="shared" si="35"/>
        <v>1.5040596299747104</v>
      </c>
      <c r="G49" s="100">
        <f t="shared" si="36"/>
        <v>0.29513468642687812</v>
      </c>
      <c r="H49" s="97">
        <f t="shared" si="37"/>
        <v>0.75937185395378992</v>
      </c>
      <c r="I49" s="97">
        <f t="shared" si="38"/>
        <v>0.72959947687775129</v>
      </c>
      <c r="J49" s="99">
        <f t="shared" si="39"/>
        <v>22.427791827499</v>
      </c>
      <c r="K49" s="100">
        <f t="shared" si="40"/>
        <v>4.4278109483976724</v>
      </c>
      <c r="L49" s="97">
        <f t="shared" si="41"/>
        <v>9.4524722724792127</v>
      </c>
      <c r="M49" s="98">
        <f t="shared" si="42"/>
        <v>9.4285001148818139</v>
      </c>
      <c r="O49" s="74" t="s">
        <v>38</v>
      </c>
      <c r="P49" s="99">
        <f t="shared" si="43"/>
        <v>22.146550636902511</v>
      </c>
      <c r="Q49" s="100">
        <f t="shared" si="44"/>
        <v>5.2836014228796122</v>
      </c>
      <c r="R49" s="97">
        <f t="shared" si="45"/>
        <v>12.102081229288896</v>
      </c>
      <c r="S49" s="97">
        <f t="shared" si="56"/>
        <v>12.188959729138242</v>
      </c>
      <c r="T49" s="99">
        <f t="shared" si="46"/>
        <v>1.1350737797956867</v>
      </c>
      <c r="U49" s="100">
        <f t="shared" si="47"/>
        <v>0.26835350366775612</v>
      </c>
      <c r="V49" s="97">
        <f t="shared" si="48"/>
        <v>0.69862914261346987</v>
      </c>
      <c r="W49" s="97">
        <f t="shared" si="57"/>
        <v>0.70712372485977437</v>
      </c>
      <c r="X49" s="99">
        <f t="shared" si="49"/>
        <v>23.281624416698197</v>
      </c>
      <c r="Y49" s="100">
        <f t="shared" si="50"/>
        <v>5.5519549265473689</v>
      </c>
      <c r="Z49" s="97">
        <f t="shared" si="51"/>
        <v>12.800710371902365</v>
      </c>
      <c r="AA49" s="98">
        <f t="shared" si="58"/>
        <v>12.896083453998015</v>
      </c>
      <c r="AC49" s="74" t="s">
        <v>38</v>
      </c>
      <c r="AD49" s="99">
        <v>23.445171849427169</v>
      </c>
      <c r="AE49" s="100">
        <v>6.7036965795007539</v>
      </c>
      <c r="AF49" s="97">
        <v>12.10557647626533</v>
      </c>
      <c r="AG49" s="97">
        <v>12.126409500544153</v>
      </c>
      <c r="AH49" s="99">
        <v>1.0911074740861975</v>
      </c>
      <c r="AI49" s="100">
        <v>0.32040518954799913</v>
      </c>
      <c r="AJ49" s="97">
        <v>0.77108488379591944</v>
      </c>
      <c r="AK49" s="97">
        <v>0.70418040104466451</v>
      </c>
      <c r="AL49" s="99">
        <v>24.536279323513366</v>
      </c>
      <c r="AM49" s="100">
        <v>7.0241017690487517</v>
      </c>
      <c r="AN49" s="97">
        <v>12.876661360061252</v>
      </c>
      <c r="AO49" s="98">
        <v>12.830589901588818</v>
      </c>
    </row>
    <row r="50" spans="1:41">
      <c r="A50" s="74" t="s">
        <v>39</v>
      </c>
      <c r="B50" s="99">
        <f t="shared" si="52"/>
        <v>18.51457473712232</v>
      </c>
      <c r="C50" s="100">
        <f t="shared" si="53"/>
        <v>7.8347254003777484</v>
      </c>
      <c r="D50" s="97">
        <f t="shared" si="54"/>
        <v>10.374241490929457</v>
      </c>
      <c r="E50" s="97">
        <f t="shared" si="55"/>
        <v>10.087331547919911</v>
      </c>
      <c r="F50" s="99">
        <f t="shared" si="35"/>
        <v>2.3559164115533076</v>
      </c>
      <c r="G50" s="100">
        <f t="shared" si="36"/>
        <v>1.0613702723970193</v>
      </c>
      <c r="H50" s="97">
        <f t="shared" si="37"/>
        <v>1.5820508184567927</v>
      </c>
      <c r="I50" s="97">
        <f t="shared" si="38"/>
        <v>1.6135298905029187</v>
      </c>
      <c r="J50" s="99">
        <f t="shared" si="39"/>
        <v>20.870491148675629</v>
      </c>
      <c r="K50" s="100">
        <f t="shared" si="40"/>
        <v>8.8960956727747682</v>
      </c>
      <c r="L50" s="97">
        <f t="shared" si="41"/>
        <v>11.956292309386248</v>
      </c>
      <c r="M50" s="98">
        <f t="shared" si="42"/>
        <v>11.700861438422828</v>
      </c>
      <c r="O50" s="74" t="s">
        <v>39</v>
      </c>
      <c r="P50" s="99">
        <f t="shared" si="43"/>
        <v>18.993567915247823</v>
      </c>
      <c r="Q50" s="100">
        <f t="shared" si="44"/>
        <v>9.6823785097019321</v>
      </c>
      <c r="R50" s="97">
        <f t="shared" si="45"/>
        <v>13.11522173030721</v>
      </c>
      <c r="S50" s="97">
        <f t="shared" si="56"/>
        <v>12.597331862528989</v>
      </c>
      <c r="T50" s="99">
        <f t="shared" si="46"/>
        <v>1.90440156387943</v>
      </c>
      <c r="U50" s="100">
        <f t="shared" si="47"/>
        <v>1.0174106364965758</v>
      </c>
      <c r="V50" s="97">
        <f t="shared" si="48"/>
        <v>1.9222490383391053</v>
      </c>
      <c r="W50" s="97">
        <f t="shared" si="57"/>
        <v>1.8454379719440026</v>
      </c>
      <c r="X50" s="99">
        <f t="shared" si="49"/>
        <v>20.897969479127255</v>
      </c>
      <c r="Y50" s="100">
        <f t="shared" si="50"/>
        <v>10.699789146198508</v>
      </c>
      <c r="Z50" s="97">
        <f t="shared" si="51"/>
        <v>15.037470768646315</v>
      </c>
      <c r="AA50" s="98">
        <f t="shared" si="58"/>
        <v>14.442769834472994</v>
      </c>
      <c r="AC50" s="74" t="s">
        <v>39</v>
      </c>
      <c r="AD50" s="99">
        <v>21.76759410801964</v>
      </c>
      <c r="AE50" s="100">
        <v>13.238311348928036</v>
      </c>
      <c r="AF50" s="97">
        <v>15.164519443869041</v>
      </c>
      <c r="AG50" s="97">
        <v>14.962202878552825</v>
      </c>
      <c r="AH50" s="99">
        <v>1.5275504637206765</v>
      </c>
      <c r="AI50" s="100">
        <v>1.0012700975579631</v>
      </c>
      <c r="AJ50" s="97">
        <v>1.9166594806114294</v>
      </c>
      <c r="AK50" s="97">
        <v>1.9443664042705417</v>
      </c>
      <c r="AL50" s="99">
        <v>23.295144571740316</v>
      </c>
      <c r="AM50" s="100">
        <v>14.239581446486</v>
      </c>
      <c r="AN50" s="97">
        <v>17.081178924480472</v>
      </c>
      <c r="AO50" s="98">
        <v>16.906569282823366</v>
      </c>
    </row>
    <row r="51" spans="1:41">
      <c r="A51" s="74" t="s">
        <v>40</v>
      </c>
      <c r="B51" s="99">
        <f t="shared" si="52"/>
        <v>4.4056967922268067</v>
      </c>
      <c r="C51" s="100">
        <f t="shared" si="53"/>
        <v>4.0144664814726916</v>
      </c>
      <c r="D51" s="97">
        <f t="shared" si="54"/>
        <v>3.1563194491035973</v>
      </c>
      <c r="E51" s="97">
        <f t="shared" si="55"/>
        <v>3.0884615015140429</v>
      </c>
      <c r="F51" s="99">
        <f t="shared" si="35"/>
        <v>1.424198056701717</v>
      </c>
      <c r="G51" s="100">
        <f t="shared" si="36"/>
        <v>1.3790586923658541</v>
      </c>
      <c r="H51" s="97">
        <f t="shared" si="37"/>
        <v>1.5591256208907369</v>
      </c>
      <c r="I51" s="97">
        <f t="shared" si="38"/>
        <v>1.5221787142137646</v>
      </c>
      <c r="J51" s="99">
        <f t="shared" si="39"/>
        <v>5.8298948489285243</v>
      </c>
      <c r="K51" s="100">
        <f t="shared" si="40"/>
        <v>5.3935251738385448</v>
      </c>
      <c r="L51" s="97">
        <f t="shared" si="41"/>
        <v>4.7154450699943338</v>
      </c>
      <c r="M51" s="98">
        <f t="shared" si="42"/>
        <v>4.6106402157278072</v>
      </c>
      <c r="O51" s="74" t="s">
        <v>40</v>
      </c>
      <c r="P51" s="99">
        <f t="shared" si="43"/>
        <v>4.2249968470172785</v>
      </c>
      <c r="Q51" s="100">
        <f t="shared" si="44"/>
        <v>4.7219429349337361</v>
      </c>
      <c r="R51" s="97">
        <f t="shared" si="45"/>
        <v>3.6536803912911986</v>
      </c>
      <c r="S51" s="97">
        <f t="shared" si="56"/>
        <v>3.5478484266393591</v>
      </c>
      <c r="T51" s="99">
        <f t="shared" si="46"/>
        <v>1.1224618489090681</v>
      </c>
      <c r="U51" s="100">
        <f t="shared" si="47"/>
        <v>1.3432666503879196</v>
      </c>
      <c r="V51" s="97">
        <f t="shared" si="48"/>
        <v>1.7932360165890477</v>
      </c>
      <c r="W51" s="97">
        <f t="shared" si="57"/>
        <v>1.6788276445453241</v>
      </c>
      <c r="X51" s="99">
        <f t="shared" si="49"/>
        <v>5.3474586959263464</v>
      </c>
      <c r="Y51" s="100">
        <f t="shared" si="50"/>
        <v>6.0652095853216546</v>
      </c>
      <c r="Z51" s="97">
        <f t="shared" si="51"/>
        <v>5.4469164078802468</v>
      </c>
      <c r="AA51" s="98">
        <f t="shared" si="58"/>
        <v>5.2266760711846834</v>
      </c>
      <c r="AC51" s="74" t="s">
        <v>40</v>
      </c>
      <c r="AD51" s="99">
        <v>5.3600654664484448</v>
      </c>
      <c r="AE51" s="100">
        <v>7.1403804033486198</v>
      </c>
      <c r="AF51" s="97">
        <v>5.3767419541805186</v>
      </c>
      <c r="AG51" s="97">
        <v>5.2095497058756051</v>
      </c>
      <c r="AH51" s="99">
        <v>1.2684124386252045</v>
      </c>
      <c r="AI51" s="100">
        <v>1.792112161831249</v>
      </c>
      <c r="AJ51" s="97">
        <v>2.2961046122879756</v>
      </c>
      <c r="AK51" s="97">
        <v>2.2999401204984093</v>
      </c>
      <c r="AL51" s="99">
        <v>6.62847790507365</v>
      </c>
      <c r="AM51" s="100">
        <v>8.932492565179869</v>
      </c>
      <c r="AN51" s="97">
        <v>7.6728465664684942</v>
      </c>
      <c r="AO51" s="98">
        <v>7.509489826374014</v>
      </c>
    </row>
    <row r="52" spans="1:41">
      <c r="A52" s="74" t="s">
        <v>41</v>
      </c>
      <c r="B52" s="99">
        <f t="shared" si="52"/>
        <v>1.6904033009450286</v>
      </c>
      <c r="C52" s="100">
        <f t="shared" si="53"/>
        <v>3.8139941870442864</v>
      </c>
      <c r="D52" s="97">
        <f t="shared" si="54"/>
        <v>2.1923390776320799</v>
      </c>
      <c r="E52" s="97">
        <f t="shared" si="55"/>
        <v>2.2021061557236417</v>
      </c>
      <c r="F52" s="99">
        <f t="shared" si="35"/>
        <v>2.1828830027951551</v>
      </c>
      <c r="G52" s="100">
        <f t="shared" si="36"/>
        <v>6.8315649141295047</v>
      </c>
      <c r="H52" s="97">
        <f t="shared" si="37"/>
        <v>5.6307591711525857</v>
      </c>
      <c r="I52" s="97">
        <f t="shared" si="38"/>
        <v>5.5483874864861225</v>
      </c>
      <c r="J52" s="99">
        <f t="shared" si="39"/>
        <v>3.8732863037401839</v>
      </c>
      <c r="K52" s="100">
        <f t="shared" si="40"/>
        <v>10.645559101173792</v>
      </c>
      <c r="L52" s="97">
        <f t="shared" si="41"/>
        <v>7.8230982487846648</v>
      </c>
      <c r="M52" s="98">
        <f t="shared" si="42"/>
        <v>7.7504936422097641</v>
      </c>
      <c r="O52" s="74" t="s">
        <v>41</v>
      </c>
      <c r="P52" s="99">
        <f t="shared" si="43"/>
        <v>1.7404464623533864</v>
      </c>
      <c r="Q52" s="100">
        <f t="shared" si="44"/>
        <v>5.1866552424704579</v>
      </c>
      <c r="R52" s="97">
        <f t="shared" si="45"/>
        <v>2.6155404660090906</v>
      </c>
      <c r="S52" s="97">
        <f t="shared" si="56"/>
        <v>2.4598691383541089</v>
      </c>
      <c r="T52" s="99">
        <f t="shared" si="46"/>
        <v>1.8035061167864801</v>
      </c>
      <c r="U52" s="100">
        <f t="shared" si="47"/>
        <v>6.7921977596448331</v>
      </c>
      <c r="V52" s="97">
        <f t="shared" si="48"/>
        <v>6.5067222189347413</v>
      </c>
      <c r="W52" s="97">
        <f t="shared" si="57"/>
        <v>6.2836600756698058</v>
      </c>
      <c r="X52" s="99">
        <f t="shared" si="49"/>
        <v>3.5439525791398663</v>
      </c>
      <c r="Y52" s="100">
        <f t="shared" si="50"/>
        <v>11.97885300211529</v>
      </c>
      <c r="Z52" s="97">
        <f t="shared" si="51"/>
        <v>9.1222626849438306</v>
      </c>
      <c r="AA52" s="98">
        <f t="shared" si="58"/>
        <v>8.7435292140239156</v>
      </c>
      <c r="AC52" s="74" t="s">
        <v>41</v>
      </c>
      <c r="AD52" s="99">
        <v>2.0185488270594654</v>
      </c>
      <c r="AE52" s="100">
        <v>7.2547189274155599</v>
      </c>
      <c r="AF52" s="97">
        <v>4.1982329967551903</v>
      </c>
      <c r="AG52" s="97">
        <v>4.150445650993098</v>
      </c>
      <c r="AH52" s="99">
        <v>1.6366612111292962</v>
      </c>
      <c r="AI52" s="100">
        <v>7.7404200216163694</v>
      </c>
      <c r="AJ52" s="97">
        <v>8.6667992096198034</v>
      </c>
      <c r="AK52" s="97">
        <v>8.3397121888105055</v>
      </c>
      <c r="AL52" s="99">
        <v>3.6552100381887618</v>
      </c>
      <c r="AM52" s="100">
        <v>14.995138949031933</v>
      </c>
      <c r="AN52" s="97">
        <v>12.865032206374996</v>
      </c>
      <c r="AO52" s="98">
        <v>12.490157839803604</v>
      </c>
    </row>
    <row r="53" spans="1:41" ht="15.75" thickBot="1">
      <c r="A53" s="74" t="s">
        <v>42</v>
      </c>
      <c r="B53" s="99">
        <f t="shared" si="52"/>
        <v>0.10648209769732464</v>
      </c>
      <c r="C53" s="100">
        <f t="shared" si="53"/>
        <v>1.0312943612652643</v>
      </c>
      <c r="D53" s="97">
        <f t="shared" si="54"/>
        <v>0.57413179552075289</v>
      </c>
      <c r="E53" s="97">
        <f t="shared" si="55"/>
        <v>0.62191246353111451</v>
      </c>
      <c r="F53" s="99">
        <f t="shared" si="35"/>
        <v>1.3443364834287235</v>
      </c>
      <c r="G53" s="100">
        <f t="shared" si="36"/>
        <v>66.678377316084649</v>
      </c>
      <c r="H53" s="97">
        <f t="shared" si="37"/>
        <v>54.752731245397896</v>
      </c>
      <c r="I53" s="97">
        <f t="shared" si="38"/>
        <v>54.820351341486443</v>
      </c>
      <c r="J53" s="99">
        <f t="shared" si="39"/>
        <v>1.4508185811260481</v>
      </c>
      <c r="K53" s="100">
        <f t="shared" si="40"/>
        <v>67.709671677349917</v>
      </c>
      <c r="L53" s="97">
        <f t="shared" si="41"/>
        <v>55.32686304091866</v>
      </c>
      <c r="M53" s="98">
        <f t="shared" si="42"/>
        <v>55.442263805017554</v>
      </c>
      <c r="O53" s="74" t="s">
        <v>42</v>
      </c>
      <c r="P53" s="99">
        <f t="shared" si="43"/>
        <v>0.1513431706394249</v>
      </c>
      <c r="Q53" s="100">
        <f t="shared" si="44"/>
        <v>2.0271539326745591</v>
      </c>
      <c r="R53" s="97">
        <f t="shared" si="45"/>
        <v>0.72167177757000445</v>
      </c>
      <c r="S53" s="97">
        <f t="shared" si="56"/>
        <v>0.794391061358525</v>
      </c>
      <c r="T53" s="99">
        <f t="shared" si="46"/>
        <v>1.1476857106823055</v>
      </c>
      <c r="U53" s="100">
        <f t="shared" si="47"/>
        <v>60.009927585845631</v>
      </c>
      <c r="V53" s="97">
        <f t="shared" si="48"/>
        <v>42.946813018354163</v>
      </c>
      <c r="W53" s="97">
        <f t="shared" si="57"/>
        <v>43.70274679630684</v>
      </c>
      <c r="X53" s="99">
        <f t="shared" si="49"/>
        <v>1.2990288813217303</v>
      </c>
      <c r="Y53" s="100">
        <f t="shared" si="50"/>
        <v>62.037081518520203</v>
      </c>
      <c r="Z53" s="97">
        <f t="shared" si="51"/>
        <v>43.668484795924172</v>
      </c>
      <c r="AA53" s="98">
        <f t="shared" si="58"/>
        <v>44.497137857665365</v>
      </c>
      <c r="AC53" s="74" t="s">
        <v>42</v>
      </c>
      <c r="AD53" s="99">
        <v>0.12274959083469722</v>
      </c>
      <c r="AE53" s="100">
        <v>1.6528301474970222</v>
      </c>
      <c r="AF53" s="97">
        <v>0.64458905300523361</v>
      </c>
      <c r="AG53" s="97">
        <v>0.62787195245605654</v>
      </c>
      <c r="AH53" s="99">
        <v>0.87288597926895795</v>
      </c>
      <c r="AI53" s="100">
        <v>49.063213298934045</v>
      </c>
      <c r="AJ53" s="97">
        <v>36.423043409466494</v>
      </c>
      <c r="AK53" s="97">
        <v>36.858247205001163</v>
      </c>
      <c r="AL53" s="99">
        <v>0.99563557010365522</v>
      </c>
      <c r="AM53" s="100">
        <v>50.716043446431073</v>
      </c>
      <c r="AN53" s="97">
        <v>37.067632462471728</v>
      </c>
      <c r="AO53" s="98">
        <v>37.486119157457217</v>
      </c>
    </row>
    <row r="54" spans="1:41" ht="15.75" thickBot="1">
      <c r="A54" s="81" t="s">
        <v>3</v>
      </c>
      <c r="B54" s="101">
        <f t="shared" si="52"/>
        <v>87.661386929322504</v>
      </c>
      <c r="C54" s="102">
        <f t="shared" si="53"/>
        <v>23.56318401111724</v>
      </c>
      <c r="D54" s="103">
        <f t="shared" si="54"/>
        <v>34.881769634493509</v>
      </c>
      <c r="E54" s="103">
        <f t="shared" si="55"/>
        <v>34.92999382012394</v>
      </c>
      <c r="F54" s="101">
        <f t="shared" si="35"/>
        <v>12.338613070677493</v>
      </c>
      <c r="G54" s="102">
        <f t="shared" si="36"/>
        <v>76.436815988882771</v>
      </c>
      <c r="H54" s="103">
        <f t="shared" si="37"/>
        <v>65.118230365506477</v>
      </c>
      <c r="I54" s="103">
        <f t="shared" si="38"/>
        <v>65.07000617987606</v>
      </c>
      <c r="J54" s="101">
        <f t="shared" si="39"/>
        <v>100</v>
      </c>
      <c r="K54" s="102">
        <f t="shared" si="40"/>
        <v>100</v>
      </c>
      <c r="L54" s="103">
        <f t="shared" si="41"/>
        <v>100</v>
      </c>
      <c r="M54" s="104">
        <f t="shared" si="42"/>
        <v>100</v>
      </c>
      <c r="O54" s="81" t="s">
        <v>3</v>
      </c>
      <c r="P54" s="101">
        <f t="shared" si="43"/>
        <v>90.89418589986127</v>
      </c>
      <c r="Q54" s="102">
        <f t="shared" si="44"/>
        <v>30.394851711979261</v>
      </c>
      <c r="R54" s="103">
        <f t="shared" si="45"/>
        <v>45.397804569758605</v>
      </c>
      <c r="S54" s="103">
        <f t="shared" si="56"/>
        <v>45.024867225542316</v>
      </c>
      <c r="T54" s="101">
        <f t="shared" si="46"/>
        <v>9.1058141001387316</v>
      </c>
      <c r="U54" s="102">
        <f t="shared" si="47"/>
        <v>69.605148288020743</v>
      </c>
      <c r="V54" s="103">
        <f t="shared" si="48"/>
        <v>54.602195430241409</v>
      </c>
      <c r="W54" s="103">
        <f t="shared" si="57"/>
        <v>54.975132774457691</v>
      </c>
      <c r="X54" s="101">
        <f t="shared" si="49"/>
        <v>100</v>
      </c>
      <c r="Y54" s="102">
        <f t="shared" si="50"/>
        <v>100</v>
      </c>
      <c r="Z54" s="103">
        <f t="shared" si="51"/>
        <v>100</v>
      </c>
      <c r="AA54" s="104">
        <f t="shared" si="58"/>
        <v>100</v>
      </c>
      <c r="AC54" s="81" t="s">
        <v>3</v>
      </c>
      <c r="AD54" s="101">
        <v>92.075831969448984</v>
      </c>
      <c r="AE54" s="102">
        <v>39.927534327533074</v>
      </c>
      <c r="AF54" s="103">
        <v>49.211382406298014</v>
      </c>
      <c r="AG54" s="103">
        <v>49.082921715417456</v>
      </c>
      <c r="AH54" s="101">
        <v>7.9241680305510096</v>
      </c>
      <c r="AI54" s="102">
        <v>60.072465672466933</v>
      </c>
      <c r="AJ54" s="103">
        <v>50.788617593701986</v>
      </c>
      <c r="AK54" s="103">
        <v>50.917078284582523</v>
      </c>
      <c r="AL54" s="101">
        <v>100</v>
      </c>
      <c r="AM54" s="102">
        <v>100</v>
      </c>
      <c r="AN54" s="103">
        <v>100</v>
      </c>
      <c r="AO54" s="104">
        <v>100</v>
      </c>
    </row>
    <row r="55" spans="1:41">
      <c r="A55" s="93"/>
      <c r="O55" s="93"/>
      <c r="AC55" s="93"/>
    </row>
    <row r="57" spans="1:41" ht="16.5" thickBot="1">
      <c r="A57" s="105" t="s">
        <v>184</v>
      </c>
      <c r="O57" s="105" t="s">
        <v>127</v>
      </c>
    </row>
    <row r="58" spans="1:41" ht="15" customHeight="1">
      <c r="A58" s="304" t="s">
        <v>29</v>
      </c>
      <c r="B58" s="307" t="s">
        <v>1</v>
      </c>
      <c r="C58" s="307"/>
      <c r="D58" s="307"/>
      <c r="E58" s="307"/>
      <c r="F58" s="307" t="s">
        <v>2</v>
      </c>
      <c r="G58" s="307"/>
      <c r="H58" s="307"/>
      <c r="I58" s="307"/>
      <c r="J58" s="307" t="s">
        <v>3</v>
      </c>
      <c r="K58" s="307"/>
      <c r="L58" s="307"/>
      <c r="M58" s="308"/>
      <c r="O58" s="304" t="s">
        <v>29</v>
      </c>
      <c r="P58" s="307" t="s">
        <v>1</v>
      </c>
      <c r="Q58" s="307"/>
      <c r="R58" s="307"/>
      <c r="S58" s="307"/>
      <c r="T58" s="307" t="s">
        <v>2</v>
      </c>
      <c r="U58" s="307"/>
      <c r="V58" s="307"/>
      <c r="W58" s="307"/>
      <c r="X58" s="307" t="s">
        <v>3</v>
      </c>
      <c r="Y58" s="307"/>
      <c r="Z58" s="307"/>
      <c r="AA58" s="308"/>
    </row>
    <row r="59" spans="1:41" ht="42" customHeight="1">
      <c r="A59" s="305"/>
      <c r="B59" s="309" t="s">
        <v>52</v>
      </c>
      <c r="C59" s="310"/>
      <c r="D59" s="309" t="s">
        <v>109</v>
      </c>
      <c r="E59" s="310"/>
      <c r="F59" s="309" t="s">
        <v>52</v>
      </c>
      <c r="G59" s="310"/>
      <c r="H59" s="309" t="s">
        <v>109</v>
      </c>
      <c r="I59" s="310"/>
      <c r="J59" s="309" t="s">
        <v>52</v>
      </c>
      <c r="K59" s="310"/>
      <c r="L59" s="309" t="s">
        <v>109</v>
      </c>
      <c r="M59" s="310"/>
      <c r="O59" s="305"/>
      <c r="P59" s="309" t="s">
        <v>52</v>
      </c>
      <c r="Q59" s="310"/>
      <c r="R59" s="309" t="s">
        <v>109</v>
      </c>
      <c r="S59" s="310"/>
      <c r="T59" s="309" t="s">
        <v>52</v>
      </c>
      <c r="U59" s="310"/>
      <c r="V59" s="309" t="s">
        <v>109</v>
      </c>
      <c r="W59" s="310"/>
      <c r="X59" s="309" t="s">
        <v>52</v>
      </c>
      <c r="Y59" s="310"/>
      <c r="Z59" s="309" t="s">
        <v>109</v>
      </c>
      <c r="AA59" s="310"/>
    </row>
    <row r="60" spans="1:41" ht="45.75" thickBot="1">
      <c r="A60" s="306"/>
      <c r="B60" s="69" t="s">
        <v>31</v>
      </c>
      <c r="C60" s="69" t="s">
        <v>32</v>
      </c>
      <c r="D60" s="70" t="s">
        <v>8</v>
      </c>
      <c r="E60" s="71" t="s">
        <v>9</v>
      </c>
      <c r="F60" s="69" t="s">
        <v>31</v>
      </c>
      <c r="G60" s="69" t="s">
        <v>32</v>
      </c>
      <c r="H60" s="70" t="s">
        <v>8</v>
      </c>
      <c r="I60" s="71" t="s">
        <v>9</v>
      </c>
      <c r="J60" s="69" t="s">
        <v>31</v>
      </c>
      <c r="K60" s="69" t="s">
        <v>32</v>
      </c>
      <c r="L60" s="70" t="s">
        <v>8</v>
      </c>
      <c r="M60" s="71" t="s">
        <v>9</v>
      </c>
      <c r="O60" s="306"/>
      <c r="P60" s="69" t="s">
        <v>31</v>
      </c>
      <c r="Q60" s="69" t="s">
        <v>32</v>
      </c>
      <c r="R60" s="70" t="s">
        <v>8</v>
      </c>
      <c r="S60" s="71" t="s">
        <v>9</v>
      </c>
      <c r="T60" s="69" t="s">
        <v>31</v>
      </c>
      <c r="U60" s="69" t="s">
        <v>32</v>
      </c>
      <c r="V60" s="70" t="s">
        <v>8</v>
      </c>
      <c r="W60" s="71" t="s">
        <v>9</v>
      </c>
      <c r="X60" s="69" t="s">
        <v>31</v>
      </c>
      <c r="Y60" s="69" t="s">
        <v>32</v>
      </c>
      <c r="Z60" s="70" t="s">
        <v>8</v>
      </c>
      <c r="AA60" s="71" t="s">
        <v>9</v>
      </c>
    </row>
    <row r="61" spans="1:41">
      <c r="A61" s="74" t="s">
        <v>33</v>
      </c>
      <c r="B61" s="75">
        <f>B7-P7</f>
        <v>11</v>
      </c>
      <c r="C61" s="76">
        <f t="shared" ref="C61:C71" si="59">C7-Q7</f>
        <v>2.9431255992970335</v>
      </c>
      <c r="D61" s="77">
        <f t="shared" ref="D61:D71" si="60">D7-R7</f>
        <v>-16.284293931893082</v>
      </c>
      <c r="E61" s="77">
        <f t="shared" ref="E61:E71" si="61">E7-S7</f>
        <v>-705.05479380149518</v>
      </c>
      <c r="F61" s="75">
        <f t="shared" ref="F61:F71" si="62">F7-T7</f>
        <v>40</v>
      </c>
      <c r="G61" s="76">
        <f t="shared" ref="G61:G71" si="63">G7-U7</f>
        <v>8.0533797281166315</v>
      </c>
      <c r="H61" s="77">
        <f t="shared" ref="H61:H71" si="64">H7-V7</f>
        <v>2.9303572602812249</v>
      </c>
      <c r="I61" s="77">
        <f t="shared" ref="I61:I71" si="65">I7-W7</f>
        <v>195.90505742429667</v>
      </c>
      <c r="J61" s="75">
        <f t="shared" ref="J61:J71" si="66">J7-X7</f>
        <v>51</v>
      </c>
      <c r="K61" s="76">
        <f t="shared" ref="K61:K71" si="67">K7-Y7</f>
        <v>10.996505327413665</v>
      </c>
      <c r="L61" s="77">
        <f t="shared" ref="L61:L71" si="68">L7-Z7</f>
        <v>-13.353936671611859</v>
      </c>
      <c r="M61" s="78">
        <f t="shared" ref="M61:M71" si="69">M7-AA7</f>
        <v>-509.14973637719868</v>
      </c>
      <c r="O61" s="74" t="s">
        <v>33</v>
      </c>
      <c r="P61" s="75">
        <f>P7-AD7</f>
        <v>53</v>
      </c>
      <c r="Q61" s="76">
        <f t="shared" ref="Q61:AA61" si="70">Q7-AE7</f>
        <v>18.326014097326077</v>
      </c>
      <c r="R61" s="77">
        <f t="shared" si="70"/>
        <v>27.378054171881608</v>
      </c>
      <c r="S61" s="77">
        <f t="shared" si="70"/>
        <v>4322.8723208350875</v>
      </c>
      <c r="T61" s="75">
        <f t="shared" si="70"/>
        <v>4</v>
      </c>
      <c r="U61" s="76">
        <f t="shared" si="70"/>
        <v>1.8282536052167071</v>
      </c>
      <c r="V61" s="77">
        <f t="shared" si="70"/>
        <v>1.6219760730521042</v>
      </c>
      <c r="W61" s="77">
        <f t="shared" si="70"/>
        <v>401.42827590903659</v>
      </c>
      <c r="X61" s="75">
        <f t="shared" si="70"/>
        <v>57</v>
      </c>
      <c r="Y61" s="76">
        <f t="shared" si="70"/>
        <v>20.154267702542786</v>
      </c>
      <c r="Z61" s="77">
        <f t="shared" si="70"/>
        <v>29.000030244933715</v>
      </c>
      <c r="AA61" s="78">
        <f t="shared" si="70"/>
        <v>4724.3005967441241</v>
      </c>
    </row>
    <row r="62" spans="1:41">
      <c r="A62" s="74" t="s">
        <v>34</v>
      </c>
      <c r="B62" s="79">
        <f t="shared" ref="B62:B71" si="71">B8-P8</f>
        <v>-6</v>
      </c>
      <c r="C62" s="80">
        <f t="shared" si="59"/>
        <v>-2.3247281980217309</v>
      </c>
      <c r="D62" s="77">
        <f t="shared" si="60"/>
        <v>-13.508804383080694</v>
      </c>
      <c r="E62" s="77">
        <f t="shared" si="61"/>
        <v>-1828.0875909207552</v>
      </c>
      <c r="F62" s="79">
        <f t="shared" si="62"/>
        <v>8</v>
      </c>
      <c r="G62" s="80">
        <f t="shared" si="63"/>
        <v>6.9240178899739444</v>
      </c>
      <c r="H62" s="77">
        <f t="shared" si="64"/>
        <v>4.2494935324735961</v>
      </c>
      <c r="I62" s="77">
        <f t="shared" si="65"/>
        <v>831.17830392610927</v>
      </c>
      <c r="J62" s="79">
        <f t="shared" si="66"/>
        <v>2</v>
      </c>
      <c r="K62" s="80">
        <f t="shared" si="67"/>
        <v>4.5992896919522082</v>
      </c>
      <c r="L62" s="77">
        <f t="shared" si="68"/>
        <v>-9.2593108506070934</v>
      </c>
      <c r="M62" s="78">
        <f t="shared" si="69"/>
        <v>-996.90928699464712</v>
      </c>
      <c r="O62" s="74" t="s">
        <v>34</v>
      </c>
      <c r="P62" s="79">
        <f t="shared" ref="P62:AA71" si="72">P8-AD8</f>
        <v>40</v>
      </c>
      <c r="Q62" s="80">
        <f t="shared" si="72"/>
        <v>27.362446560204205</v>
      </c>
      <c r="R62" s="77">
        <f t="shared" si="72"/>
        <v>24.572868616010688</v>
      </c>
      <c r="S62" s="77">
        <f t="shared" si="72"/>
        <v>5873.6786309447798</v>
      </c>
      <c r="T62" s="79">
        <f t="shared" si="72"/>
        <v>1</v>
      </c>
      <c r="U62" s="80">
        <f t="shared" si="72"/>
        <v>0.67887884267632792</v>
      </c>
      <c r="V62" s="77">
        <f t="shared" si="72"/>
        <v>-0.35311030741409999</v>
      </c>
      <c r="W62" s="77">
        <f t="shared" si="72"/>
        <v>-240.73001808318139</v>
      </c>
      <c r="X62" s="79">
        <f t="shared" si="72"/>
        <v>41</v>
      </c>
      <c r="Y62" s="80">
        <f t="shared" si="72"/>
        <v>28.041325402880531</v>
      </c>
      <c r="Z62" s="77">
        <f t="shared" si="72"/>
        <v>24.219758308596582</v>
      </c>
      <c r="AA62" s="78">
        <f t="shared" si="72"/>
        <v>5632.948612861599</v>
      </c>
    </row>
    <row r="63" spans="1:41">
      <c r="A63" s="74" t="s">
        <v>35</v>
      </c>
      <c r="B63" s="79">
        <f t="shared" si="71"/>
        <v>-19</v>
      </c>
      <c r="C63" s="80">
        <f t="shared" si="59"/>
        <v>-35.215028848812608</v>
      </c>
      <c r="D63" s="77">
        <f t="shared" si="60"/>
        <v>-13.307427615098732</v>
      </c>
      <c r="E63" s="77">
        <f t="shared" si="61"/>
        <v>1167.7608930426068</v>
      </c>
      <c r="F63" s="79">
        <f t="shared" si="62"/>
        <v>9</v>
      </c>
      <c r="G63" s="80">
        <f t="shared" si="63"/>
        <v>16.719694385216766</v>
      </c>
      <c r="H63" s="77">
        <f t="shared" si="64"/>
        <v>12.38676917078959</v>
      </c>
      <c r="I63" s="77">
        <f t="shared" si="65"/>
        <v>1281.0591963897546</v>
      </c>
      <c r="J63" s="79">
        <f t="shared" si="66"/>
        <v>-10</v>
      </c>
      <c r="K63" s="80">
        <f t="shared" si="67"/>
        <v>-18.495334463595896</v>
      </c>
      <c r="L63" s="77">
        <f t="shared" si="68"/>
        <v>-0.92065844430914012</v>
      </c>
      <c r="M63" s="78">
        <f t="shared" si="69"/>
        <v>2448.8200894323527</v>
      </c>
      <c r="O63" s="74" t="s">
        <v>35</v>
      </c>
      <c r="P63" s="79">
        <f t="shared" si="72"/>
        <v>109</v>
      </c>
      <c r="Q63" s="80">
        <f t="shared" si="72"/>
        <v>166.10521364549561</v>
      </c>
      <c r="R63" s="77">
        <f t="shared" si="72"/>
        <v>148.37713986136819</v>
      </c>
      <c r="S63" s="77">
        <f t="shared" si="72"/>
        <v>30014.106795118649</v>
      </c>
      <c r="T63" s="79">
        <f t="shared" si="72"/>
        <v>1</v>
      </c>
      <c r="U63" s="80">
        <f t="shared" si="72"/>
        <v>0.19230642625983307</v>
      </c>
      <c r="V63" s="77">
        <f t="shared" si="72"/>
        <v>-1.937030245030039</v>
      </c>
      <c r="W63" s="77">
        <f t="shared" si="72"/>
        <v>1152.0707193712462</v>
      </c>
      <c r="X63" s="79">
        <f t="shared" si="72"/>
        <v>110</v>
      </c>
      <c r="Y63" s="80">
        <f t="shared" si="72"/>
        <v>166.29752007175546</v>
      </c>
      <c r="Z63" s="77">
        <f t="shared" si="72"/>
        <v>146.44010961633813</v>
      </c>
      <c r="AA63" s="78">
        <f t="shared" si="72"/>
        <v>31166.1775144899</v>
      </c>
    </row>
    <row r="64" spans="1:41">
      <c r="A64" s="74" t="s">
        <v>36</v>
      </c>
      <c r="B64" s="79">
        <f t="shared" si="71"/>
        <v>-84</v>
      </c>
      <c r="C64" s="80">
        <f t="shared" si="59"/>
        <v>-293.11944565444355</v>
      </c>
      <c r="D64" s="77">
        <f t="shared" si="60"/>
        <v>-75.207039164897878</v>
      </c>
      <c r="E64" s="77">
        <f t="shared" si="61"/>
        <v>-9785.3403660058975</v>
      </c>
      <c r="F64" s="79">
        <f t="shared" si="62"/>
        <v>30</v>
      </c>
      <c r="G64" s="80">
        <f t="shared" si="63"/>
        <v>93.738841970541358</v>
      </c>
      <c r="H64" s="77">
        <f t="shared" si="64"/>
        <v>53.809532328961154</v>
      </c>
      <c r="I64" s="77">
        <f t="shared" si="65"/>
        <v>10658.757213229299</v>
      </c>
      <c r="J64" s="79">
        <f t="shared" si="66"/>
        <v>-54</v>
      </c>
      <c r="K64" s="80">
        <f t="shared" si="67"/>
        <v>-199.38060368390234</v>
      </c>
      <c r="L64" s="77">
        <f t="shared" si="68"/>
        <v>-21.397506835936611</v>
      </c>
      <c r="M64" s="78">
        <f t="shared" si="69"/>
        <v>873.41684722335776</v>
      </c>
      <c r="O64" s="74" t="s">
        <v>36</v>
      </c>
      <c r="P64" s="79">
        <f t="shared" si="72"/>
        <v>216</v>
      </c>
      <c r="Q64" s="80">
        <f t="shared" si="72"/>
        <v>746.49645035807316</v>
      </c>
      <c r="R64" s="77">
        <f t="shared" si="72"/>
        <v>589.10846513926094</v>
      </c>
      <c r="S64" s="77">
        <f t="shared" si="72"/>
        <v>116557.39441948189</v>
      </c>
      <c r="T64" s="79">
        <f t="shared" si="72"/>
        <v>21</v>
      </c>
      <c r="U64" s="80">
        <f t="shared" si="72"/>
        <v>75.355564255519013</v>
      </c>
      <c r="V64" s="77">
        <f t="shared" si="72"/>
        <v>34.521592447158298</v>
      </c>
      <c r="W64" s="77">
        <f t="shared" si="72"/>
        <v>5997.7946335368706</v>
      </c>
      <c r="X64" s="79">
        <f t="shared" si="72"/>
        <v>237</v>
      </c>
      <c r="Y64" s="80">
        <f t="shared" si="72"/>
        <v>821.85201461359247</v>
      </c>
      <c r="Z64" s="77">
        <f t="shared" si="72"/>
        <v>623.6300575864193</v>
      </c>
      <c r="AA64" s="78">
        <f t="shared" si="72"/>
        <v>122555.18905301878</v>
      </c>
    </row>
    <row r="65" spans="1:27">
      <c r="A65" s="74" t="s">
        <v>37</v>
      </c>
      <c r="B65" s="79">
        <f t="shared" si="71"/>
        <v>-205</v>
      </c>
      <c r="C65" s="80">
        <f t="shared" si="59"/>
        <v>-1366.3574514137854</v>
      </c>
      <c r="D65" s="77">
        <f t="shared" si="60"/>
        <v>-46.710872995989575</v>
      </c>
      <c r="E65" s="77">
        <f t="shared" si="61"/>
        <v>-19080.888357764925</v>
      </c>
      <c r="F65" s="79">
        <f t="shared" si="62"/>
        <v>20</v>
      </c>
      <c r="G65" s="80">
        <f t="shared" si="63"/>
        <v>91.775129605980396</v>
      </c>
      <c r="H65" s="77">
        <f t="shared" si="64"/>
        <v>67.545772525313851</v>
      </c>
      <c r="I65" s="77">
        <f t="shared" si="65"/>
        <v>11388.612495908266</v>
      </c>
      <c r="J65" s="79">
        <f t="shared" si="66"/>
        <v>-185</v>
      </c>
      <c r="K65" s="80">
        <f t="shared" si="67"/>
        <v>-1274.5823218078058</v>
      </c>
      <c r="L65" s="77">
        <f t="shared" si="68"/>
        <v>20.834899529324503</v>
      </c>
      <c r="M65" s="78">
        <f t="shared" si="69"/>
        <v>-7692.275861856644</v>
      </c>
      <c r="O65" s="74" t="s">
        <v>37</v>
      </c>
      <c r="P65" s="79">
        <f t="shared" si="72"/>
        <v>156</v>
      </c>
      <c r="Q65" s="80">
        <f t="shared" si="72"/>
        <v>1168.7884569401394</v>
      </c>
      <c r="R65" s="77">
        <f t="shared" si="72"/>
        <v>872.68523252346813</v>
      </c>
      <c r="S65" s="77">
        <f t="shared" si="72"/>
        <v>214451.20220416051</v>
      </c>
      <c r="T65" s="79">
        <f t="shared" si="72"/>
        <v>19</v>
      </c>
      <c r="U65" s="80">
        <f t="shared" si="72"/>
        <v>179.84310660370824</v>
      </c>
      <c r="V65" s="77">
        <f t="shared" si="72"/>
        <v>38.868413717283403</v>
      </c>
      <c r="W65" s="77">
        <f t="shared" si="72"/>
        <v>8237.6204670069565</v>
      </c>
      <c r="X65" s="79">
        <f t="shared" si="72"/>
        <v>175</v>
      </c>
      <c r="Y65" s="80">
        <f t="shared" si="72"/>
        <v>1348.6315635438477</v>
      </c>
      <c r="Z65" s="77">
        <f t="shared" si="72"/>
        <v>911.55364624075128</v>
      </c>
      <c r="AA65" s="78">
        <f t="shared" si="72"/>
        <v>222688.82267116744</v>
      </c>
    </row>
    <row r="66" spans="1:27">
      <c r="A66" s="74" t="s">
        <v>38</v>
      </c>
      <c r="B66" s="79">
        <f t="shared" si="71"/>
        <v>-184</v>
      </c>
      <c r="C66" s="80">
        <f t="shared" si="59"/>
        <v>-2594.0186177900687</v>
      </c>
      <c r="D66" s="77">
        <f t="shared" si="60"/>
        <v>-354.30938392689313</v>
      </c>
      <c r="E66" s="77">
        <f t="shared" si="61"/>
        <v>-85965.882495065802</v>
      </c>
      <c r="F66" s="79">
        <f t="shared" si="62"/>
        <v>23</v>
      </c>
      <c r="G66" s="80">
        <f t="shared" si="63"/>
        <v>335.40138662560548</v>
      </c>
      <c r="H66" s="77">
        <f t="shared" si="64"/>
        <v>116.00041558823943</v>
      </c>
      <c r="I66" s="77">
        <f t="shared" si="65"/>
        <v>17621.464658660901</v>
      </c>
      <c r="J66" s="79">
        <f t="shared" si="66"/>
        <v>-161</v>
      </c>
      <c r="K66" s="80">
        <f t="shared" si="67"/>
        <v>-2258.6172311644623</v>
      </c>
      <c r="L66" s="77">
        <f t="shared" si="68"/>
        <v>-238.30896833865427</v>
      </c>
      <c r="M66" s="78">
        <f t="shared" si="69"/>
        <v>-68344.417836404871</v>
      </c>
      <c r="O66" s="74" t="s">
        <v>38</v>
      </c>
      <c r="P66" s="79">
        <f t="shared" si="72"/>
        <v>37</v>
      </c>
      <c r="Q66" s="80">
        <f t="shared" si="72"/>
        <v>451.85209904329167</v>
      </c>
      <c r="R66" s="77">
        <f t="shared" si="72"/>
        <v>1093.7727655298686</v>
      </c>
      <c r="S66" s="77">
        <f t="shared" si="72"/>
        <v>266070.94131788262</v>
      </c>
      <c r="T66" s="79">
        <f t="shared" si="72"/>
        <v>10</v>
      </c>
      <c r="U66" s="80">
        <f t="shared" si="72"/>
        <v>97.19094891513987</v>
      </c>
      <c r="V66" s="77">
        <f t="shared" si="72"/>
        <v>40.063425312125503</v>
      </c>
      <c r="W66" s="77">
        <f t="shared" si="72"/>
        <v>15396.457299938309</v>
      </c>
      <c r="X66" s="79">
        <f t="shared" si="72"/>
        <v>47</v>
      </c>
      <c r="Y66" s="80">
        <f t="shared" si="72"/>
        <v>549.043047958432</v>
      </c>
      <c r="Z66" s="77">
        <f t="shared" si="72"/>
        <v>1133.8361908419938</v>
      </c>
      <c r="AA66" s="78">
        <f t="shared" si="72"/>
        <v>281467.39861782093</v>
      </c>
    </row>
    <row r="67" spans="1:27">
      <c r="A67" s="74" t="s">
        <v>39</v>
      </c>
      <c r="B67" s="79">
        <f t="shared" si="71"/>
        <v>-115</v>
      </c>
      <c r="C67" s="80">
        <f t="shared" si="59"/>
        <v>-3320.6779762650986</v>
      </c>
      <c r="D67" s="77">
        <f t="shared" si="60"/>
        <v>121.17537557653577</v>
      </c>
      <c r="E67" s="77">
        <f t="shared" si="61"/>
        <v>21408.816112570348</v>
      </c>
      <c r="F67" s="79">
        <f t="shared" si="62"/>
        <v>26</v>
      </c>
      <c r="G67" s="80">
        <f t="shared" si="63"/>
        <v>956.05576274095165</v>
      </c>
      <c r="H67" s="77">
        <f t="shared" si="64"/>
        <v>50.365207235924345</v>
      </c>
      <c r="I67" s="77">
        <f t="shared" si="65"/>
        <v>16784.384265342465</v>
      </c>
      <c r="J67" s="79">
        <f t="shared" si="66"/>
        <v>-89</v>
      </c>
      <c r="K67" s="80">
        <f t="shared" si="67"/>
        <v>-2364.6222135241478</v>
      </c>
      <c r="L67" s="77">
        <f t="shared" si="68"/>
        <v>171.54058281245943</v>
      </c>
      <c r="M67" s="78">
        <f t="shared" si="69"/>
        <v>38193.200377912726</v>
      </c>
      <c r="O67" s="74" t="s">
        <v>39</v>
      </c>
      <c r="P67" s="79">
        <f t="shared" si="72"/>
        <v>-90</v>
      </c>
      <c r="Q67" s="80">
        <f t="shared" si="72"/>
        <v>-2698.4641789774105</v>
      </c>
      <c r="R67" s="77">
        <f t="shared" si="72"/>
        <v>532.00373582274551</v>
      </c>
      <c r="S67" s="77">
        <f t="shared" si="72"/>
        <v>135903.88281437661</v>
      </c>
      <c r="T67" s="79">
        <f t="shared" si="72"/>
        <v>39</v>
      </c>
      <c r="U67" s="80">
        <f t="shared" si="72"/>
        <v>1157.9983640928149</v>
      </c>
      <c r="V67" s="77">
        <f t="shared" si="72"/>
        <v>175.69337559308747</v>
      </c>
      <c r="W67" s="77">
        <f t="shared" si="72"/>
        <v>34078.337721744203</v>
      </c>
      <c r="X67" s="79">
        <f t="shared" si="72"/>
        <v>-51</v>
      </c>
      <c r="Y67" s="80">
        <f t="shared" si="72"/>
        <v>-1540.4658148845992</v>
      </c>
      <c r="Z67" s="77">
        <f t="shared" si="72"/>
        <v>707.69711141583321</v>
      </c>
      <c r="AA67" s="78">
        <f t="shared" si="72"/>
        <v>169982.22053612093</v>
      </c>
    </row>
    <row r="68" spans="1:27">
      <c r="A68" s="74" t="s">
        <v>40</v>
      </c>
      <c r="B68" s="79">
        <f t="shared" si="71"/>
        <v>-4</v>
      </c>
      <c r="C68" s="80">
        <f t="shared" si="59"/>
        <v>-558.41781301420269</v>
      </c>
      <c r="D68" s="77">
        <f t="shared" si="60"/>
        <v>174.81770837220688</v>
      </c>
      <c r="E68" s="77">
        <f t="shared" si="61"/>
        <v>30906.617519973894</v>
      </c>
      <c r="F68" s="79">
        <f t="shared" si="62"/>
        <v>18</v>
      </c>
      <c r="G68" s="80">
        <f t="shared" si="63"/>
        <v>1140.3332611340984</v>
      </c>
      <c r="H68" s="77">
        <f t="shared" si="64"/>
        <v>91.097136557051613</v>
      </c>
      <c r="I68" s="77">
        <f t="shared" si="65"/>
        <v>20728.784648439527</v>
      </c>
      <c r="J68" s="79">
        <f t="shared" si="66"/>
        <v>14</v>
      </c>
      <c r="K68" s="80">
        <f t="shared" si="67"/>
        <v>581.91544811989661</v>
      </c>
      <c r="L68" s="77">
        <f t="shared" si="68"/>
        <v>265.91484492925838</v>
      </c>
      <c r="M68" s="78">
        <f t="shared" si="69"/>
        <v>51635.402168413391</v>
      </c>
      <c r="O68" s="74" t="s">
        <v>40</v>
      </c>
      <c r="P68" s="79">
        <f t="shared" si="72"/>
        <v>-58</v>
      </c>
      <c r="Q68" s="80">
        <f t="shared" si="72"/>
        <v>-3846.5777651443605</v>
      </c>
      <c r="R68" s="77">
        <f t="shared" si="72"/>
        <v>-219.79296434108505</v>
      </c>
      <c r="S68" s="77">
        <f t="shared" si="72"/>
        <v>-18723.409748837177</v>
      </c>
      <c r="T68" s="79">
        <f t="shared" si="72"/>
        <v>-4</v>
      </c>
      <c r="U68" s="80">
        <f t="shared" si="72"/>
        <v>-209.86786947361998</v>
      </c>
      <c r="V68" s="77">
        <f t="shared" si="72"/>
        <v>1.6199593553695877</v>
      </c>
      <c r="W68" s="77">
        <f t="shared" si="72"/>
        <v>597.16028495901264</v>
      </c>
      <c r="X68" s="79">
        <f t="shared" si="72"/>
        <v>-62</v>
      </c>
      <c r="Y68" s="80">
        <f t="shared" si="72"/>
        <v>-4056.4456346179795</v>
      </c>
      <c r="Z68" s="77">
        <f t="shared" si="72"/>
        <v>-218.17300498571512</v>
      </c>
      <c r="AA68" s="78">
        <f t="shared" si="72"/>
        <v>-18126.249463878165</v>
      </c>
    </row>
    <row r="69" spans="1:27">
      <c r="A69" s="74" t="s">
        <v>41</v>
      </c>
      <c r="B69" s="79">
        <f t="shared" si="71"/>
        <v>-11</v>
      </c>
      <c r="C69" s="80">
        <f t="shared" si="59"/>
        <v>-3877.4171356256993</v>
      </c>
      <c r="D69" s="77">
        <f t="shared" si="60"/>
        <v>89.562423735741049</v>
      </c>
      <c r="E69" s="77">
        <f t="shared" si="61"/>
        <v>27534.507890986686</v>
      </c>
      <c r="F69" s="79">
        <f t="shared" si="62"/>
        <v>21</v>
      </c>
      <c r="G69" s="80">
        <f t="shared" si="63"/>
        <v>4989.9306497406724</v>
      </c>
      <c r="H69" s="77">
        <f t="shared" si="64"/>
        <v>316.50440430358412</v>
      </c>
      <c r="I69" s="77">
        <f t="shared" si="65"/>
        <v>62614.612805199926</v>
      </c>
      <c r="J69" s="79">
        <f t="shared" si="66"/>
        <v>10</v>
      </c>
      <c r="K69" s="80">
        <f t="shared" si="67"/>
        <v>1112.5135141149658</v>
      </c>
      <c r="L69" s="77">
        <f t="shared" si="68"/>
        <v>406.06682803932517</v>
      </c>
      <c r="M69" s="78">
        <f t="shared" si="69"/>
        <v>90149.120696186554</v>
      </c>
      <c r="O69" s="74" t="s">
        <v>41</v>
      </c>
      <c r="P69" s="79">
        <f t="shared" si="72"/>
        <v>-10</v>
      </c>
      <c r="Q69" s="80">
        <f t="shared" si="72"/>
        <v>-2049.14781900655</v>
      </c>
      <c r="R69" s="77">
        <f t="shared" si="72"/>
        <v>-268.88082365638797</v>
      </c>
      <c r="S69" s="77">
        <f t="shared" si="72"/>
        <v>-43806.131287224707</v>
      </c>
      <c r="T69" s="79">
        <f t="shared" si="72"/>
        <v>23</v>
      </c>
      <c r="U69" s="80">
        <f t="shared" si="72"/>
        <v>3825.5003991915401</v>
      </c>
      <c r="V69" s="77">
        <f t="shared" si="72"/>
        <v>-101.25766740299923</v>
      </c>
      <c r="W69" s="77">
        <f t="shared" si="72"/>
        <v>17617.291644186887</v>
      </c>
      <c r="X69" s="79">
        <f t="shared" si="72"/>
        <v>13</v>
      </c>
      <c r="Y69" s="80">
        <f t="shared" si="72"/>
        <v>1776.3525801849901</v>
      </c>
      <c r="Z69" s="77">
        <f t="shared" si="72"/>
        <v>-370.13849105938743</v>
      </c>
      <c r="AA69" s="78">
        <f t="shared" si="72"/>
        <v>-26188.839643037762</v>
      </c>
    </row>
    <row r="70" spans="1:27" ht="15.75" thickBot="1">
      <c r="A70" s="74" t="s">
        <v>42</v>
      </c>
      <c r="B70" s="79">
        <f t="shared" si="71"/>
        <v>-4</v>
      </c>
      <c r="C70" s="80">
        <f t="shared" si="59"/>
        <v>-4033.0859479627152</v>
      </c>
      <c r="D70" s="77">
        <f t="shared" si="60"/>
        <v>8.4076668556047593</v>
      </c>
      <c r="E70" s="77">
        <f t="shared" si="61"/>
        <v>-76.882951701547427</v>
      </c>
      <c r="F70" s="79">
        <f t="shared" si="62"/>
        <v>10</v>
      </c>
      <c r="G70" s="80">
        <f t="shared" si="63"/>
        <v>78727.837354754505</v>
      </c>
      <c r="H70" s="77">
        <f t="shared" si="64"/>
        <v>11407.725558975148</v>
      </c>
      <c r="I70" s="77">
        <f t="shared" si="65"/>
        <v>2066852.6754941647</v>
      </c>
      <c r="J70" s="79">
        <f t="shared" si="66"/>
        <v>6</v>
      </c>
      <c r="K70" s="80">
        <f t="shared" si="67"/>
        <v>74694.751406791795</v>
      </c>
      <c r="L70" s="77">
        <f t="shared" si="68"/>
        <v>11416.133225830752</v>
      </c>
      <c r="M70" s="78">
        <f t="shared" si="69"/>
        <v>2066775.7925424632</v>
      </c>
      <c r="O70" s="74" t="s">
        <v>42</v>
      </c>
      <c r="P70" s="79">
        <f t="shared" si="72"/>
        <v>3</v>
      </c>
      <c r="Q70" s="80">
        <f t="shared" si="72"/>
        <v>3572.6769530703523</v>
      </c>
      <c r="R70" s="77">
        <f t="shared" si="72"/>
        <v>89.910683144395279</v>
      </c>
      <c r="S70" s="77">
        <f t="shared" si="72"/>
        <v>26639.907951701549</v>
      </c>
      <c r="T70" s="79">
        <f t="shared" si="72"/>
        <v>27</v>
      </c>
      <c r="U70" s="80">
        <f t="shared" si="72"/>
        <v>105265.03567193518</v>
      </c>
      <c r="V70" s="77">
        <f t="shared" si="72"/>
        <v>5969.1384186458399</v>
      </c>
      <c r="W70" s="77">
        <f t="shared" si="72"/>
        <v>1332965.6021529911</v>
      </c>
      <c r="X70" s="79">
        <f t="shared" si="72"/>
        <v>30</v>
      </c>
      <c r="Y70" s="80">
        <f t="shared" si="72"/>
        <v>108837.71262500554</v>
      </c>
      <c r="Z70" s="77">
        <f t="shared" si="72"/>
        <v>6059.0491017902368</v>
      </c>
      <c r="AA70" s="78">
        <f t="shared" si="72"/>
        <v>1359605.5101046925</v>
      </c>
    </row>
    <row r="71" spans="1:27" ht="15.75" thickBot="1">
      <c r="A71" s="81" t="s">
        <v>3</v>
      </c>
      <c r="B71" s="82">
        <f t="shared" si="71"/>
        <v>-621</v>
      </c>
      <c r="C71" s="83">
        <f t="shared" si="59"/>
        <v>-16077.691019173537</v>
      </c>
      <c r="D71" s="84">
        <f t="shared" si="60"/>
        <v>-125.36464747776699</v>
      </c>
      <c r="E71" s="84">
        <f t="shared" si="61"/>
        <v>-36424.434138686862</v>
      </c>
      <c r="F71" s="82">
        <f t="shared" si="62"/>
        <v>205</v>
      </c>
      <c r="G71" s="83">
        <f t="shared" si="63"/>
        <v>86366.769478575618</v>
      </c>
      <c r="H71" s="84">
        <f t="shared" si="64"/>
        <v>12122.614647477763</v>
      </c>
      <c r="I71" s="84">
        <f t="shared" si="65"/>
        <v>2208957.4341386845</v>
      </c>
      <c r="J71" s="82">
        <f t="shared" si="66"/>
        <v>-416</v>
      </c>
      <c r="K71" s="83">
        <f t="shared" si="67"/>
        <v>70289.078459402022</v>
      </c>
      <c r="L71" s="84">
        <f t="shared" si="68"/>
        <v>11997.250000000007</v>
      </c>
      <c r="M71" s="85">
        <f t="shared" si="69"/>
        <v>2172532.9999999981</v>
      </c>
      <c r="O71" s="81" t="s">
        <v>3</v>
      </c>
      <c r="P71" s="82">
        <f t="shared" si="72"/>
        <v>456</v>
      </c>
      <c r="Q71" s="83">
        <f t="shared" si="72"/>
        <v>-2442.5821294134657</v>
      </c>
      <c r="R71" s="84">
        <f t="shared" si="72"/>
        <v>2889.1351568115297</v>
      </c>
      <c r="S71" s="84">
        <f t="shared" si="72"/>
        <v>737304.44541844027</v>
      </c>
      <c r="T71" s="82">
        <f t="shared" si="72"/>
        <v>141</v>
      </c>
      <c r="U71" s="83">
        <f t="shared" si="72"/>
        <v>110393.75562439446</v>
      </c>
      <c r="V71" s="84">
        <f t="shared" si="72"/>
        <v>6157.9793531884734</v>
      </c>
      <c r="W71" s="84">
        <f t="shared" si="72"/>
        <v>1416203.0331815612</v>
      </c>
      <c r="X71" s="82">
        <f t="shared" si="72"/>
        <v>597</v>
      </c>
      <c r="Y71" s="83">
        <f t="shared" si="72"/>
        <v>107951.17349498102</v>
      </c>
      <c r="Z71" s="84">
        <f t="shared" si="72"/>
        <v>9047.1145099999994</v>
      </c>
      <c r="AA71" s="85">
        <f t="shared" si="72"/>
        <v>2153507.4786</v>
      </c>
    </row>
    <row r="72" spans="1:27">
      <c r="A72" s="93"/>
      <c r="O72" s="93"/>
    </row>
    <row r="73" spans="1:27" ht="16.5" thickBot="1">
      <c r="A73" s="106" t="s">
        <v>185</v>
      </c>
      <c r="O73" s="106" t="s">
        <v>128</v>
      </c>
    </row>
    <row r="74" spans="1:27">
      <c r="A74" s="304" t="s">
        <v>29</v>
      </c>
      <c r="B74" s="307" t="s">
        <v>1</v>
      </c>
      <c r="C74" s="307"/>
      <c r="D74" s="307"/>
      <c r="E74" s="307"/>
      <c r="F74" s="307" t="s">
        <v>2</v>
      </c>
      <c r="G74" s="307"/>
      <c r="H74" s="307"/>
      <c r="I74" s="307"/>
      <c r="J74" s="307" t="s">
        <v>3</v>
      </c>
      <c r="K74" s="307"/>
      <c r="L74" s="307"/>
      <c r="M74" s="308"/>
      <c r="O74" s="304" t="s">
        <v>29</v>
      </c>
      <c r="P74" s="307" t="s">
        <v>1</v>
      </c>
      <c r="Q74" s="307"/>
      <c r="R74" s="307"/>
      <c r="S74" s="307"/>
      <c r="T74" s="307" t="s">
        <v>2</v>
      </c>
      <c r="U74" s="307"/>
      <c r="V74" s="307"/>
      <c r="W74" s="307"/>
      <c r="X74" s="307" t="s">
        <v>3</v>
      </c>
      <c r="Y74" s="307"/>
      <c r="Z74" s="307"/>
      <c r="AA74" s="308"/>
    </row>
    <row r="75" spans="1:27" ht="44.25" customHeight="1">
      <c r="A75" s="305"/>
      <c r="B75" s="309" t="s">
        <v>52</v>
      </c>
      <c r="C75" s="310"/>
      <c r="D75" s="309" t="s">
        <v>109</v>
      </c>
      <c r="E75" s="310"/>
      <c r="F75" s="309" t="s">
        <v>52</v>
      </c>
      <c r="G75" s="310"/>
      <c r="H75" s="309" t="s">
        <v>109</v>
      </c>
      <c r="I75" s="310"/>
      <c r="J75" s="309" t="s">
        <v>52</v>
      </c>
      <c r="K75" s="310"/>
      <c r="L75" s="309" t="s">
        <v>109</v>
      </c>
      <c r="M75" s="310"/>
      <c r="O75" s="305"/>
      <c r="P75" s="309" t="s">
        <v>52</v>
      </c>
      <c r="Q75" s="310"/>
      <c r="R75" s="309" t="s">
        <v>109</v>
      </c>
      <c r="S75" s="310"/>
      <c r="T75" s="309" t="s">
        <v>52</v>
      </c>
      <c r="U75" s="310"/>
      <c r="V75" s="309" t="s">
        <v>109</v>
      </c>
      <c r="W75" s="310"/>
      <c r="X75" s="309" t="s">
        <v>52</v>
      </c>
      <c r="Y75" s="310"/>
      <c r="Z75" s="309" t="s">
        <v>109</v>
      </c>
      <c r="AA75" s="310"/>
    </row>
    <row r="76" spans="1:27" ht="45.75" thickBot="1">
      <c r="A76" s="306"/>
      <c r="B76" s="69" t="s">
        <v>31</v>
      </c>
      <c r="C76" s="69" t="s">
        <v>32</v>
      </c>
      <c r="D76" s="70" t="s">
        <v>8</v>
      </c>
      <c r="E76" s="71" t="s">
        <v>9</v>
      </c>
      <c r="F76" s="69" t="s">
        <v>31</v>
      </c>
      <c r="G76" s="69" t="s">
        <v>32</v>
      </c>
      <c r="H76" s="70" t="s">
        <v>8</v>
      </c>
      <c r="I76" s="71" t="s">
        <v>9</v>
      </c>
      <c r="J76" s="69" t="s">
        <v>31</v>
      </c>
      <c r="K76" s="69" t="s">
        <v>32</v>
      </c>
      <c r="L76" s="70" t="s">
        <v>8</v>
      </c>
      <c r="M76" s="71" t="s">
        <v>9</v>
      </c>
      <c r="O76" s="306"/>
      <c r="P76" s="69" t="s">
        <v>31</v>
      </c>
      <c r="Q76" s="69" t="s">
        <v>32</v>
      </c>
      <c r="R76" s="70" t="s">
        <v>8</v>
      </c>
      <c r="S76" s="71" t="s">
        <v>9</v>
      </c>
      <c r="T76" s="69" t="s">
        <v>31</v>
      </c>
      <c r="U76" s="69" t="s">
        <v>32</v>
      </c>
      <c r="V76" s="70" t="s">
        <v>8</v>
      </c>
      <c r="W76" s="71" t="s">
        <v>9</v>
      </c>
      <c r="X76" s="69" t="s">
        <v>31</v>
      </c>
      <c r="Y76" s="69" t="s">
        <v>32</v>
      </c>
      <c r="Z76" s="70" t="s">
        <v>8</v>
      </c>
      <c r="AA76" s="71" t="s">
        <v>9</v>
      </c>
    </row>
    <row r="77" spans="1:27">
      <c r="A77" s="74" t="s">
        <v>33</v>
      </c>
      <c r="B77" s="95">
        <f>B7*100/P7-100</f>
        <v>11.458333333333329</v>
      </c>
      <c r="C77" s="96">
        <f t="shared" ref="C77:M77" si="73">C7*100/Q7-100</f>
        <v>8.9002187752636246</v>
      </c>
      <c r="D77" s="97">
        <f t="shared" si="73"/>
        <v>-37.676265628368128</v>
      </c>
      <c r="E77" s="97">
        <f t="shared" si="73"/>
        <v>-10.917405323130623</v>
      </c>
      <c r="F77" s="95">
        <f t="shared" si="73"/>
        <v>571.42857142857144</v>
      </c>
      <c r="G77" s="96">
        <f t="shared" si="73"/>
        <v>317.28034234109015</v>
      </c>
      <c r="H77" s="97">
        <f t="shared" si="73"/>
        <v>141.42814187833216</v>
      </c>
      <c r="I77" s="97">
        <f t="shared" si="73"/>
        <v>39.58251467133843</v>
      </c>
      <c r="J77" s="95">
        <f t="shared" si="73"/>
        <v>49.514563106796118</v>
      </c>
      <c r="K77" s="96">
        <f t="shared" si="73"/>
        <v>30.883622566900925</v>
      </c>
      <c r="L77" s="97">
        <f t="shared" si="73"/>
        <v>-29.483054116691804</v>
      </c>
      <c r="M77" s="98">
        <f t="shared" si="73"/>
        <v>-7.3227256462525077</v>
      </c>
      <c r="O77" s="74" t="s">
        <v>33</v>
      </c>
      <c r="P77" s="95">
        <f>P7*100/AD7-100</f>
        <v>123.25581395348837</v>
      </c>
      <c r="Q77" s="96">
        <f t="shared" ref="Q77:AA77" si="74">Q7*100/AE7-100</f>
        <v>124.31158660511514</v>
      </c>
      <c r="R77" s="97">
        <f t="shared" si="74"/>
        <v>172.80230511104253</v>
      </c>
      <c r="S77" s="97">
        <f t="shared" si="74"/>
        <v>202.45674066844202</v>
      </c>
      <c r="T77" s="95">
        <f t="shared" si="74"/>
        <v>133.33333333333334</v>
      </c>
      <c r="U77" s="96">
        <f t="shared" si="74"/>
        <v>257.50050777700102</v>
      </c>
      <c r="V77" s="97">
        <f t="shared" si="74"/>
        <v>360.43912734491204</v>
      </c>
      <c r="W77" s="97">
        <f t="shared" si="74"/>
        <v>429.33505444816751</v>
      </c>
      <c r="X77" s="95">
        <f t="shared" si="74"/>
        <v>123.91304347826087</v>
      </c>
      <c r="Y77" s="96">
        <f t="shared" si="74"/>
        <v>130.4314503141521</v>
      </c>
      <c r="Z77" s="97">
        <f t="shared" si="74"/>
        <v>177.98450704746546</v>
      </c>
      <c r="AA77" s="98">
        <f t="shared" si="74"/>
        <v>211.97486654685093</v>
      </c>
    </row>
    <row r="78" spans="1:27">
      <c r="A78" s="74" t="s">
        <v>34</v>
      </c>
      <c r="B78" s="99">
        <f t="shared" ref="B78:B87" si="75">B8*100/P8-100</f>
        <v>-4.1666666666666714</v>
      </c>
      <c r="C78" s="100">
        <f t="shared" ref="C78:C87" si="76">C8*100/Q8-100</f>
        <v>-2.1795005247745252</v>
      </c>
      <c r="D78" s="97">
        <f t="shared" ref="D78:D87" si="77">D8*100/R8-100</f>
        <v>-18.051554018091991</v>
      </c>
      <c r="E78" s="97">
        <f t="shared" ref="E78:E87" si="78">E8*100/S8-100</f>
        <v>-12.265096082697553</v>
      </c>
      <c r="F78" s="99">
        <f t="shared" ref="F78:F87" si="79">F8*100/T8-100</f>
        <v>160</v>
      </c>
      <c r="G78" s="100">
        <f t="shared" ref="G78:G87" si="80">G8*100/U8-100</f>
        <v>188.21000054834172</v>
      </c>
      <c r="H78" s="97">
        <f t="shared" ref="H78:H87" si="81">H8*100/V8-100</f>
        <v>189.12782173934579</v>
      </c>
      <c r="I78" s="97">
        <f t="shared" ref="I78:I87" si="82">I8*100/W8-100</f>
        <v>323.07628652722053</v>
      </c>
      <c r="J78" s="99">
        <f t="shared" ref="J78:J87" si="83">J8*100/X8-100</f>
        <v>1.3422818791946298</v>
      </c>
      <c r="K78" s="100">
        <f t="shared" ref="K78:K87" si="84">K8*100/Y8-100</f>
        <v>4.1682045791258275</v>
      </c>
      <c r="L78" s="97">
        <f t="shared" ref="L78:L87" si="85">L8*100/Z8-100</f>
        <v>-12.012369579595102</v>
      </c>
      <c r="M78" s="98">
        <f t="shared" ref="M78:M87" si="86">M8*100/AA8-100</f>
        <v>-6.5750226019589064</v>
      </c>
      <c r="O78" s="74" t="s">
        <v>34</v>
      </c>
      <c r="P78" s="99">
        <f t="shared" ref="P78:AA87" si="87">P8*100/AD8-100</f>
        <v>38.461538461538453</v>
      </c>
      <c r="Q78" s="100">
        <f t="shared" si="87"/>
        <v>34.504585143679606</v>
      </c>
      <c r="R78" s="97">
        <f t="shared" si="87"/>
        <v>48.889838041743275</v>
      </c>
      <c r="S78" s="97">
        <f t="shared" si="87"/>
        <v>65.038224791874626</v>
      </c>
      <c r="T78" s="99">
        <f t="shared" si="87"/>
        <v>25</v>
      </c>
      <c r="U78" s="100">
        <f t="shared" si="87"/>
        <v>22.629294755877595</v>
      </c>
      <c r="V78" s="97">
        <f t="shared" si="87"/>
        <v>-13.581165669773071</v>
      </c>
      <c r="W78" s="97">
        <f t="shared" si="87"/>
        <v>-48.339361060879796</v>
      </c>
      <c r="X78" s="99">
        <f t="shared" si="87"/>
        <v>37.962962962962962</v>
      </c>
      <c r="Y78" s="100">
        <f t="shared" si="87"/>
        <v>34.071711734477418</v>
      </c>
      <c r="Z78" s="97">
        <f t="shared" si="87"/>
        <v>45.817205513398221</v>
      </c>
      <c r="AA78" s="98">
        <f t="shared" si="87"/>
        <v>59.113013294626427</v>
      </c>
    </row>
    <row r="79" spans="1:27">
      <c r="A79" s="74" t="s">
        <v>35</v>
      </c>
      <c r="B79" s="99">
        <f t="shared" si="75"/>
        <v>-4.7619047619047592</v>
      </c>
      <c r="C79" s="100">
        <f t="shared" si="76"/>
        <v>-5.8188951188234341</v>
      </c>
      <c r="D79" s="97">
        <f t="shared" si="77"/>
        <v>-3.9242685104657937</v>
      </c>
      <c r="E79" s="97">
        <f t="shared" si="78"/>
        <v>1.7686629215834699</v>
      </c>
      <c r="F79" s="99">
        <f t="shared" si="79"/>
        <v>64.285714285714278</v>
      </c>
      <c r="G79" s="100">
        <f t="shared" si="80"/>
        <v>87.356064993124505</v>
      </c>
      <c r="H79" s="97">
        <f t="shared" si="81"/>
        <v>101.44516739837664</v>
      </c>
      <c r="I79" s="97">
        <f t="shared" si="82"/>
        <v>42.366729247563313</v>
      </c>
      <c r="J79" s="99">
        <f t="shared" si="83"/>
        <v>-2.4213075060532674</v>
      </c>
      <c r="K79" s="100">
        <f t="shared" si="84"/>
        <v>-2.9624585622041764</v>
      </c>
      <c r="L79" s="97">
        <f t="shared" si="85"/>
        <v>-0.2620597382883858</v>
      </c>
      <c r="M79" s="98">
        <f t="shared" si="86"/>
        <v>3.5465060339869439</v>
      </c>
      <c r="O79" s="74" t="s">
        <v>35</v>
      </c>
      <c r="P79" s="99">
        <f t="shared" si="87"/>
        <v>37.586206896551715</v>
      </c>
      <c r="Q79" s="100">
        <f t="shared" si="87"/>
        <v>37.830379379536481</v>
      </c>
      <c r="R79" s="97">
        <f t="shared" si="87"/>
        <v>77.794826927746698</v>
      </c>
      <c r="S79" s="97">
        <f t="shared" si="87"/>
        <v>83.347141985793286</v>
      </c>
      <c r="T79" s="99">
        <f t="shared" si="87"/>
        <v>7.6923076923076934</v>
      </c>
      <c r="U79" s="100">
        <f t="shared" si="87"/>
        <v>1.0149488914565268</v>
      </c>
      <c r="V79" s="97">
        <f t="shared" si="87"/>
        <v>-13.691833553374977</v>
      </c>
      <c r="W79" s="97">
        <f t="shared" si="87"/>
        <v>61.553155761131052</v>
      </c>
      <c r="X79" s="99">
        <f t="shared" si="87"/>
        <v>36.303630363036291</v>
      </c>
      <c r="Y79" s="100">
        <f t="shared" si="87"/>
        <v>36.307417297162942</v>
      </c>
      <c r="Z79" s="97">
        <f t="shared" si="87"/>
        <v>71.477386100859832</v>
      </c>
      <c r="AA79" s="98">
        <f t="shared" si="87"/>
        <v>82.270365962430702</v>
      </c>
    </row>
    <row r="80" spans="1:27">
      <c r="A80" s="74" t="s">
        <v>36</v>
      </c>
      <c r="B80" s="99">
        <f t="shared" si="75"/>
        <v>-6.8237205523964235</v>
      </c>
      <c r="C80" s="100">
        <f t="shared" si="76"/>
        <v>-6.8823754709861475</v>
      </c>
      <c r="D80" s="97">
        <f t="shared" si="77"/>
        <v>-4.4637374498436486</v>
      </c>
      <c r="E80" s="97">
        <f t="shared" si="78"/>
        <v>-3.0177766509775523</v>
      </c>
      <c r="F80" s="99">
        <f t="shared" si="79"/>
        <v>53.571428571428584</v>
      </c>
      <c r="G80" s="100">
        <f t="shared" si="80"/>
        <v>46.719459868905716</v>
      </c>
      <c r="H80" s="97">
        <f t="shared" si="81"/>
        <v>50.586412744381988</v>
      </c>
      <c r="I80" s="97">
        <f t="shared" si="82"/>
        <v>53.581482638473972</v>
      </c>
      <c r="J80" s="99">
        <f t="shared" si="83"/>
        <v>-4.1958041958042003</v>
      </c>
      <c r="K80" s="100">
        <f t="shared" si="84"/>
        <v>-4.4707895070309007</v>
      </c>
      <c r="L80" s="97">
        <f t="shared" si="85"/>
        <v>-1.1945798580813829</v>
      </c>
      <c r="M80" s="98">
        <f t="shared" si="86"/>
        <v>0.25379015244749326</v>
      </c>
      <c r="O80" s="74" t="s">
        <v>36</v>
      </c>
      <c r="P80" s="99">
        <f t="shared" si="87"/>
        <v>21.2807881773399</v>
      </c>
      <c r="Q80" s="100">
        <f t="shared" si="87"/>
        <v>21.252627882369623</v>
      </c>
      <c r="R80" s="97">
        <f t="shared" si="87"/>
        <v>53.763716373873791</v>
      </c>
      <c r="S80" s="97">
        <f t="shared" si="87"/>
        <v>56.118359537789246</v>
      </c>
      <c r="T80" s="99">
        <f t="shared" si="87"/>
        <v>60</v>
      </c>
      <c r="U80" s="100">
        <f t="shared" si="87"/>
        <v>60.146643415022709</v>
      </c>
      <c r="V80" s="97">
        <f t="shared" si="87"/>
        <v>48.046807076693057</v>
      </c>
      <c r="W80" s="97">
        <f t="shared" si="87"/>
        <v>43.165691614034358</v>
      </c>
      <c r="X80" s="99">
        <f t="shared" si="87"/>
        <v>22.571428571428569</v>
      </c>
      <c r="Y80" s="100">
        <f t="shared" si="87"/>
        <v>22.592152503420493</v>
      </c>
      <c r="Z80" s="97">
        <f t="shared" si="87"/>
        <v>53.411914058618578</v>
      </c>
      <c r="AA80" s="98">
        <f t="shared" si="87"/>
        <v>55.30617625142844</v>
      </c>
    </row>
    <row r="81" spans="1:27">
      <c r="A81" s="74" t="s">
        <v>37</v>
      </c>
      <c r="B81" s="99">
        <f t="shared" si="75"/>
        <v>-12.893081761006286</v>
      </c>
      <c r="C81" s="100">
        <f t="shared" si="76"/>
        <v>-11.692891268794355</v>
      </c>
      <c r="D81" s="97">
        <f t="shared" si="77"/>
        <v>-1.4310791193679506</v>
      </c>
      <c r="E81" s="97">
        <f t="shared" si="78"/>
        <v>-2.9495815197864488</v>
      </c>
      <c r="F81" s="99">
        <f t="shared" si="79"/>
        <v>26.315789473684205</v>
      </c>
      <c r="G81" s="100">
        <f t="shared" si="80"/>
        <v>15.162097272332986</v>
      </c>
      <c r="H81" s="97">
        <f t="shared" si="81"/>
        <v>37.911193749805221</v>
      </c>
      <c r="I81" s="97">
        <f t="shared" si="82"/>
        <v>31.638883697940145</v>
      </c>
      <c r="J81" s="99">
        <f t="shared" si="83"/>
        <v>-11.104441776710686</v>
      </c>
      <c r="K81" s="100">
        <f t="shared" si="84"/>
        <v>-10.370331120724757</v>
      </c>
      <c r="L81" s="97">
        <f t="shared" si="85"/>
        <v>0.60527860546618228</v>
      </c>
      <c r="M81" s="98">
        <f t="shared" si="86"/>
        <v>-1.1264178965116258</v>
      </c>
      <c r="O81" s="74" t="s">
        <v>37</v>
      </c>
      <c r="P81" s="99">
        <f t="shared" si="87"/>
        <v>10.878661087866107</v>
      </c>
      <c r="Q81" s="100">
        <f t="shared" si="87"/>
        <v>11.11376925495361</v>
      </c>
      <c r="R81" s="97">
        <f t="shared" si="87"/>
        <v>36.493470258582107</v>
      </c>
      <c r="S81" s="97">
        <f t="shared" si="87"/>
        <v>49.589786865844928</v>
      </c>
      <c r="T81" s="99">
        <f t="shared" si="87"/>
        <v>33.333333333333343</v>
      </c>
      <c r="U81" s="100">
        <f t="shared" si="87"/>
        <v>42.271267270821056</v>
      </c>
      <c r="V81" s="97">
        <f t="shared" si="87"/>
        <v>27.902665985128053</v>
      </c>
      <c r="W81" s="97">
        <f t="shared" si="87"/>
        <v>29.676563394361835</v>
      </c>
      <c r="X81" s="99">
        <f t="shared" si="87"/>
        <v>11.737089201877936</v>
      </c>
      <c r="Y81" s="100">
        <f t="shared" si="87"/>
        <v>12.325240735890574</v>
      </c>
      <c r="Z81" s="97">
        <f t="shared" si="87"/>
        <v>36.020587478030592</v>
      </c>
      <c r="AA81" s="98">
        <f t="shared" si="87"/>
        <v>48.388697688711005</v>
      </c>
    </row>
    <row r="82" spans="1:27">
      <c r="A82" s="74" t="s">
        <v>38</v>
      </c>
      <c r="B82" s="99">
        <f t="shared" si="75"/>
        <v>-10.478359908883832</v>
      </c>
      <c r="C82" s="100">
        <f t="shared" si="76"/>
        <v>-10.275882887056397</v>
      </c>
      <c r="D82" s="97">
        <f t="shared" si="77"/>
        <v>-7.142913647948788</v>
      </c>
      <c r="E82" s="97">
        <f t="shared" si="78"/>
        <v>-8.9523034990142634</v>
      </c>
      <c r="F82" s="99">
        <f t="shared" si="79"/>
        <v>25.555555555555557</v>
      </c>
      <c r="G82" s="100">
        <f t="shared" si="80"/>
        <v>26.159756042128137</v>
      </c>
      <c r="H82" s="97">
        <f t="shared" si="81"/>
        <v>40.510318338124762</v>
      </c>
      <c r="I82" s="97">
        <f t="shared" si="82"/>
        <v>31.631654479114218</v>
      </c>
      <c r="J82" s="99">
        <f t="shared" si="83"/>
        <v>-8.721560130010829</v>
      </c>
      <c r="K82" s="100">
        <f t="shared" si="84"/>
        <v>-8.5147678394058772</v>
      </c>
      <c r="L82" s="97">
        <f t="shared" si="85"/>
        <v>-4.5421254387047725</v>
      </c>
      <c r="M82" s="98">
        <f t="shared" si="86"/>
        <v>-6.7269860499285841</v>
      </c>
      <c r="O82" s="74" t="s">
        <v>38</v>
      </c>
      <c r="P82" s="99">
        <f t="shared" si="87"/>
        <v>2.1524141942990127</v>
      </c>
      <c r="Q82" s="100">
        <f t="shared" si="87"/>
        <v>1.8225793939517416</v>
      </c>
      <c r="R82" s="97">
        <f t="shared" si="87"/>
        <v>28.288304308426859</v>
      </c>
      <c r="S82" s="97">
        <f t="shared" si="87"/>
        <v>38.328006995109035</v>
      </c>
      <c r="T82" s="99">
        <f t="shared" si="87"/>
        <v>12.5</v>
      </c>
      <c r="U82" s="100">
        <f t="shared" si="87"/>
        <v>8.2022080607144687</v>
      </c>
      <c r="V82" s="97">
        <f t="shared" si="87"/>
        <v>16.267138849283796</v>
      </c>
      <c r="W82" s="97">
        <f t="shared" si="87"/>
        <v>38.193362019026068</v>
      </c>
      <c r="X82" s="99">
        <f t="shared" si="87"/>
        <v>2.612562534741528</v>
      </c>
      <c r="Y82" s="100">
        <f t="shared" si="87"/>
        <v>2.1135868706980432</v>
      </c>
      <c r="Z82" s="97">
        <f t="shared" si="87"/>
        <v>27.568448538987639</v>
      </c>
      <c r="AA82" s="98">
        <f t="shared" si="87"/>
        <v>38.320617283959024</v>
      </c>
    </row>
    <row r="83" spans="1:27">
      <c r="A83" s="74" t="s">
        <v>39</v>
      </c>
      <c r="B83" s="99">
        <f t="shared" si="75"/>
        <v>-7.6361221779548458</v>
      </c>
      <c r="C83" s="100">
        <f t="shared" si="76"/>
        <v>-7.1782868841410306</v>
      </c>
      <c r="D83" s="97">
        <f t="shared" si="77"/>
        <v>2.2541953304416324</v>
      </c>
      <c r="E83" s="97">
        <f t="shared" si="78"/>
        <v>2.1571949495511831</v>
      </c>
      <c r="F83" s="99">
        <f t="shared" si="79"/>
        <v>17.21854304635761</v>
      </c>
      <c r="G83" s="100">
        <f t="shared" si="80"/>
        <v>19.66812934297721</v>
      </c>
      <c r="H83" s="97">
        <f t="shared" si="81"/>
        <v>6.3925448191050123</v>
      </c>
      <c r="I83" s="97">
        <f t="shared" si="82"/>
        <v>11.544663394645852</v>
      </c>
      <c r="J83" s="99">
        <f t="shared" si="83"/>
        <v>-5.3711526855763481</v>
      </c>
      <c r="K83" s="100">
        <f t="shared" si="84"/>
        <v>-4.6255422414123757</v>
      </c>
      <c r="L83" s="97">
        <f t="shared" si="85"/>
        <v>2.7832030636756286</v>
      </c>
      <c r="M83" s="98">
        <f t="shared" si="86"/>
        <v>3.3566872164468009</v>
      </c>
      <c r="O83" s="74" t="s">
        <v>39</v>
      </c>
      <c r="P83" s="99">
        <f t="shared" si="87"/>
        <v>-5.6390977443608961</v>
      </c>
      <c r="Q83" s="100">
        <f t="shared" si="87"/>
        <v>-5.5117380263967988</v>
      </c>
      <c r="R83" s="97">
        <f t="shared" si="87"/>
        <v>10.983767091522168</v>
      </c>
      <c r="S83" s="97">
        <f t="shared" si="87"/>
        <v>15.866726897622499</v>
      </c>
      <c r="T83" s="99">
        <f t="shared" si="87"/>
        <v>34.821428571428584</v>
      </c>
      <c r="U83" s="100">
        <f t="shared" si="87"/>
        <v>31.272399133078579</v>
      </c>
      <c r="V83" s="97">
        <f t="shared" si="87"/>
        <v>28.699591211113443</v>
      </c>
      <c r="W83" s="97">
        <f t="shared" si="87"/>
        <v>30.616202028010122</v>
      </c>
      <c r="X83" s="99">
        <f t="shared" si="87"/>
        <v>-2.9859484777517622</v>
      </c>
      <c r="Y83" s="100">
        <f t="shared" si="87"/>
        <v>-2.9252254423950887</v>
      </c>
      <c r="Z83" s="97">
        <f t="shared" si="87"/>
        <v>12.971639381004195</v>
      </c>
      <c r="AA83" s="98">
        <f t="shared" si="87"/>
        <v>17.563013320042131</v>
      </c>
    </row>
    <row r="84" spans="1:27">
      <c r="A84" s="74" t="s">
        <v>40</v>
      </c>
      <c r="B84" s="99">
        <f t="shared" si="75"/>
        <v>-1.1940298507462757</v>
      </c>
      <c r="C84" s="100">
        <f t="shared" si="76"/>
        <v>-2.4752247267534671</v>
      </c>
      <c r="D84" s="97">
        <f t="shared" si="77"/>
        <v>11.673677122330716</v>
      </c>
      <c r="E84" s="97">
        <f t="shared" si="78"/>
        <v>11.057621848641006</v>
      </c>
      <c r="F84" s="99">
        <f t="shared" si="79"/>
        <v>20.224719101123597</v>
      </c>
      <c r="G84" s="100">
        <f t="shared" si="80"/>
        <v>17.768291281380101</v>
      </c>
      <c r="H84" s="97">
        <f t="shared" si="81"/>
        <v>12.394245144833647</v>
      </c>
      <c r="I84" s="97">
        <f t="shared" si="82"/>
        <v>15.672671873403431</v>
      </c>
      <c r="J84" s="99">
        <f t="shared" si="83"/>
        <v>3.3018867924528337</v>
      </c>
      <c r="K84" s="100">
        <f t="shared" si="84"/>
        <v>2.0081223955171197</v>
      </c>
      <c r="L84" s="97">
        <f t="shared" si="85"/>
        <v>11.910902817310188</v>
      </c>
      <c r="M84" s="98">
        <f t="shared" si="86"/>
        <v>12.539992949701912</v>
      </c>
      <c r="O84" s="74" t="s">
        <v>40</v>
      </c>
      <c r="P84" s="99">
        <f t="shared" si="87"/>
        <v>-14.758269720101779</v>
      </c>
      <c r="Q84" s="100">
        <f t="shared" si="87"/>
        <v>-14.566582348988405</v>
      </c>
      <c r="R84" s="97">
        <f t="shared" si="87"/>
        <v>-12.798523728691791</v>
      </c>
      <c r="S84" s="97">
        <f t="shared" si="87"/>
        <v>-6.2782091063647698</v>
      </c>
      <c r="T84" s="99">
        <f t="shared" si="87"/>
        <v>-4.3010752688172005</v>
      </c>
      <c r="U84" s="100">
        <f t="shared" si="87"/>
        <v>-3.1665421076085778</v>
      </c>
      <c r="V84" s="97">
        <f t="shared" si="87"/>
        <v>0.2208908532597178</v>
      </c>
      <c r="W84" s="97">
        <f t="shared" si="87"/>
        <v>0.45355024763763652</v>
      </c>
      <c r="X84" s="99">
        <f t="shared" si="87"/>
        <v>-12.757201646090536</v>
      </c>
      <c r="Y84" s="100">
        <f t="shared" si="87"/>
        <v>-12.27940991499365</v>
      </c>
      <c r="Z84" s="97">
        <f t="shared" si="87"/>
        <v>-8.9024549604787921</v>
      </c>
      <c r="AA84" s="98">
        <f t="shared" si="87"/>
        <v>-4.2164653957022864</v>
      </c>
    </row>
    <row r="85" spans="1:27">
      <c r="A85" s="74" t="s">
        <v>41</v>
      </c>
      <c r="B85" s="99">
        <f t="shared" si="75"/>
        <v>-7.9710144927536248</v>
      </c>
      <c r="C85" s="100">
        <f t="shared" si="76"/>
        <v>-15.647006018920095</v>
      </c>
      <c r="D85" s="97">
        <f t="shared" si="77"/>
        <v>8.35443728163294</v>
      </c>
      <c r="E85" s="97">
        <f t="shared" si="78"/>
        <v>14.208251259824735</v>
      </c>
      <c r="F85" s="99">
        <f t="shared" si="79"/>
        <v>14.68531468531468</v>
      </c>
      <c r="G85" s="100">
        <f t="shared" si="80"/>
        <v>15.37659916269952</v>
      </c>
      <c r="H85" s="97">
        <f t="shared" si="81"/>
        <v>11.86780221700424</v>
      </c>
      <c r="I85" s="97">
        <f t="shared" si="82"/>
        <v>12.648479745701309</v>
      </c>
      <c r="J85" s="99">
        <f t="shared" si="83"/>
        <v>3.5587188612099681</v>
      </c>
      <c r="K85" s="100">
        <f t="shared" si="84"/>
        <v>1.9438652918383497</v>
      </c>
      <c r="L85" s="97">
        <f t="shared" si="85"/>
        <v>10.860448178023546</v>
      </c>
      <c r="M85" s="98">
        <f t="shared" si="86"/>
        <v>13.087299553648208</v>
      </c>
      <c r="O85" s="74" t="s">
        <v>41</v>
      </c>
      <c r="P85" s="99">
        <f t="shared" si="87"/>
        <v>-6.7567567567567579</v>
      </c>
      <c r="Q85" s="100">
        <f t="shared" si="87"/>
        <v>-7.6376050729277409</v>
      </c>
      <c r="R85" s="97">
        <f t="shared" si="87"/>
        <v>-20.05204070736653</v>
      </c>
      <c r="S85" s="97">
        <f t="shared" si="87"/>
        <v>-18.437039670553176</v>
      </c>
      <c r="T85" s="99">
        <f t="shared" si="87"/>
        <v>19.166666666666671</v>
      </c>
      <c r="U85" s="100">
        <f t="shared" si="87"/>
        <v>13.363746379838304</v>
      </c>
      <c r="V85" s="97">
        <f t="shared" si="87"/>
        <v>-3.6579222406365233</v>
      </c>
      <c r="W85" s="97">
        <f t="shared" si="87"/>
        <v>3.6901082113214159</v>
      </c>
      <c r="X85" s="99">
        <f t="shared" si="87"/>
        <v>4.8507462686567209</v>
      </c>
      <c r="Y85" s="100">
        <f t="shared" si="87"/>
        <v>3.2031935231057389</v>
      </c>
      <c r="Z85" s="97">
        <f t="shared" si="87"/>
        <v>-9.0077984007315024</v>
      </c>
      <c r="AA85" s="98">
        <f t="shared" si="87"/>
        <v>-3.6626831523345089</v>
      </c>
    </row>
    <row r="86" spans="1:27" ht="15.75" thickBot="1">
      <c r="A86" s="74" t="s">
        <v>42</v>
      </c>
      <c r="B86" s="99">
        <f t="shared" si="75"/>
        <v>-33.333333333333329</v>
      </c>
      <c r="C86" s="100">
        <f t="shared" si="76"/>
        <v>-41.641546936399713</v>
      </c>
      <c r="D86" s="97">
        <f t="shared" si="77"/>
        <v>2.8424221703881756</v>
      </c>
      <c r="E86" s="97">
        <f t="shared" si="78"/>
        <v>-0.1228488267578598</v>
      </c>
      <c r="F86" s="99">
        <f t="shared" si="79"/>
        <v>10.989010989010993</v>
      </c>
      <c r="G86" s="100">
        <f t="shared" si="80"/>
        <v>27.458785504811587</v>
      </c>
      <c r="H86" s="97">
        <f t="shared" si="81"/>
        <v>64.806852866093692</v>
      </c>
      <c r="I86" s="97">
        <f t="shared" si="82"/>
        <v>60.031072279863366</v>
      </c>
      <c r="J86" s="99">
        <f t="shared" si="83"/>
        <v>5.8252427184466029</v>
      </c>
      <c r="K86" s="100">
        <f t="shared" si="84"/>
        <v>25.200829340069959</v>
      </c>
      <c r="L86" s="97">
        <f t="shared" si="85"/>
        <v>63.782819606060457</v>
      </c>
      <c r="M86" s="98">
        <f t="shared" si="86"/>
        <v>58.957166416847656</v>
      </c>
      <c r="O86" s="74" t="s">
        <v>42</v>
      </c>
      <c r="P86" s="99">
        <f t="shared" si="87"/>
        <v>33.333333333333343</v>
      </c>
      <c r="Q86" s="100">
        <f t="shared" si="87"/>
        <v>58.448049620490167</v>
      </c>
      <c r="R86" s="97">
        <f t="shared" si="87"/>
        <v>43.671052347013557</v>
      </c>
      <c r="S86" s="97">
        <f t="shared" si="87"/>
        <v>74.116116907732334</v>
      </c>
      <c r="T86" s="99">
        <f t="shared" si="87"/>
        <v>42.1875</v>
      </c>
      <c r="U86" s="100">
        <f t="shared" si="87"/>
        <v>58.013979187825953</v>
      </c>
      <c r="V86" s="97">
        <f t="shared" si="87"/>
        <v>51.309845145921059</v>
      </c>
      <c r="W86" s="97">
        <f t="shared" si="87"/>
        <v>63.17355034655273</v>
      </c>
      <c r="X86" s="99">
        <f t="shared" si="87"/>
        <v>41.095890410958901</v>
      </c>
      <c r="Y86" s="100">
        <f t="shared" si="87"/>
        <v>58.028125494369021</v>
      </c>
      <c r="Z86" s="97">
        <f t="shared" si="87"/>
        <v>51.177010058022347</v>
      </c>
      <c r="AA86" s="98">
        <f t="shared" si="87"/>
        <v>63.356832339622969</v>
      </c>
    </row>
    <row r="87" spans="1:27" ht="15.75" thickBot="1">
      <c r="A87" s="81" t="s">
        <v>3</v>
      </c>
      <c r="B87" s="101">
        <f t="shared" si="75"/>
        <v>-8.6166227279034331</v>
      </c>
      <c r="C87" s="102">
        <f t="shared" si="76"/>
        <v>-11.071328956672602</v>
      </c>
      <c r="D87" s="103">
        <f t="shared" si="77"/>
        <v>-0.6737411003139897</v>
      </c>
      <c r="E87" s="103">
        <f t="shared" si="78"/>
        <v>-1.0268705205988766</v>
      </c>
      <c r="F87" s="101">
        <f t="shared" si="79"/>
        <v>28.393351800554029</v>
      </c>
      <c r="G87" s="102">
        <f t="shared" si="80"/>
        <v>25.970566192777994</v>
      </c>
      <c r="H87" s="103">
        <f t="shared" si="81"/>
        <v>54.167526401481439</v>
      </c>
      <c r="I87" s="103">
        <f t="shared" si="82"/>
        <v>51.003076535099865</v>
      </c>
      <c r="J87" s="101">
        <f t="shared" si="83"/>
        <v>-5.2465632488333966</v>
      </c>
      <c r="K87" s="102">
        <f t="shared" si="84"/>
        <v>14.711737090795637</v>
      </c>
      <c r="L87" s="103">
        <f t="shared" si="85"/>
        <v>29.270794957437857</v>
      </c>
      <c r="M87" s="104">
        <f t="shared" si="86"/>
        <v>27.576661955751561</v>
      </c>
      <c r="O87" s="81" t="s">
        <v>3</v>
      </c>
      <c r="P87" s="101">
        <f t="shared" si="87"/>
        <v>6.7545548807584055</v>
      </c>
      <c r="Q87" s="102">
        <f t="shared" si="87"/>
        <v>-1.6541739777237296</v>
      </c>
      <c r="R87" s="103">
        <f t="shared" si="87"/>
        <v>18.380934163881506</v>
      </c>
      <c r="S87" s="103">
        <f t="shared" si="87"/>
        <v>26.240219687755229</v>
      </c>
      <c r="T87" s="101">
        <f t="shared" si="87"/>
        <v>24.268502581755598</v>
      </c>
      <c r="U87" s="102">
        <f t="shared" si="87"/>
        <v>49.690521125726889</v>
      </c>
      <c r="V87" s="103">
        <f t="shared" si="87"/>
        <v>37.96095432744076</v>
      </c>
      <c r="W87" s="103">
        <f t="shared" si="87"/>
        <v>48.586214830299156</v>
      </c>
      <c r="X87" s="101">
        <f t="shared" si="87"/>
        <v>8.1423895253682446</v>
      </c>
      <c r="Y87" s="102">
        <f t="shared" si="87"/>
        <v>29.189850362929462</v>
      </c>
      <c r="Z87" s="103">
        <f t="shared" si="87"/>
        <v>28.325355729521334</v>
      </c>
      <c r="AA87" s="104">
        <f t="shared" si="87"/>
        <v>37.618147527953312</v>
      </c>
    </row>
    <row r="89" spans="1:27">
      <c r="B89" s="210"/>
    </row>
    <row r="91" spans="1:27" ht="15" customHeight="1"/>
    <row r="92" spans="1:27" ht="15" customHeight="1"/>
    <row r="108" ht="15" customHeight="1"/>
    <row r="109" ht="15" customHeight="1"/>
    <row r="125" ht="15" customHeight="1"/>
    <row r="126" ht="15" customHeight="1"/>
    <row r="142" ht="15" customHeight="1"/>
    <row r="143" ht="15" customHeight="1"/>
    <row r="159" ht="15" customHeight="1"/>
    <row r="160" ht="15" customHeight="1"/>
  </sheetData>
  <mergeCells count="79">
    <mergeCell ref="AH5:AI5"/>
    <mergeCell ref="P4:S4"/>
    <mergeCell ref="T4:W4"/>
    <mergeCell ref="X4:AA4"/>
    <mergeCell ref="AC4:AC6"/>
    <mergeCell ref="AD4:AG4"/>
    <mergeCell ref="AJ5:AK5"/>
    <mergeCell ref="AL5:AM5"/>
    <mergeCell ref="AN5:AO5"/>
    <mergeCell ref="O19:AA19"/>
    <mergeCell ref="AC19:AO19"/>
    <mergeCell ref="O4:O6"/>
    <mergeCell ref="AH4:AK4"/>
    <mergeCell ref="AL4:AO4"/>
    <mergeCell ref="P5:Q5"/>
    <mergeCell ref="R5:S5"/>
    <mergeCell ref="T5:U5"/>
    <mergeCell ref="V5:W5"/>
    <mergeCell ref="X5:Y5"/>
    <mergeCell ref="Z5:AA5"/>
    <mergeCell ref="AD5:AE5"/>
    <mergeCell ref="AF5:AG5"/>
    <mergeCell ref="O31:AA31"/>
    <mergeCell ref="AC31:AO31"/>
    <mergeCell ref="O43:AA43"/>
    <mergeCell ref="AC43:AO43"/>
    <mergeCell ref="O58:O60"/>
    <mergeCell ref="P58:S58"/>
    <mergeCell ref="T58:W58"/>
    <mergeCell ref="X58:AA58"/>
    <mergeCell ref="P59:Q59"/>
    <mergeCell ref="R59:S59"/>
    <mergeCell ref="T59:U59"/>
    <mergeCell ref="V59:W59"/>
    <mergeCell ref="X59:Y59"/>
    <mergeCell ref="Z59:AA59"/>
    <mergeCell ref="O74:O76"/>
    <mergeCell ref="P74:S74"/>
    <mergeCell ref="T74:W74"/>
    <mergeCell ref="X74:AA74"/>
    <mergeCell ref="P75:Q75"/>
    <mergeCell ref="R75:S75"/>
    <mergeCell ref="T75:U75"/>
    <mergeCell ref="V75:W75"/>
    <mergeCell ref="X75:Y75"/>
    <mergeCell ref="Z75:AA75"/>
    <mergeCell ref="A4:A6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A19:M19"/>
    <mergeCell ref="A31:M31"/>
    <mergeCell ref="A43:M43"/>
    <mergeCell ref="A58:A60"/>
    <mergeCell ref="B58:E58"/>
    <mergeCell ref="F58:I58"/>
    <mergeCell ref="J58:M58"/>
    <mergeCell ref="B59:C59"/>
    <mergeCell ref="D59:E59"/>
    <mergeCell ref="F59:G59"/>
    <mergeCell ref="H59:I59"/>
    <mergeCell ref="J59:K59"/>
    <mergeCell ref="L59:M59"/>
    <mergeCell ref="A74:A76"/>
    <mergeCell ref="B74:E74"/>
    <mergeCell ref="F74:I74"/>
    <mergeCell ref="J74:M74"/>
    <mergeCell ref="B75:C75"/>
    <mergeCell ref="D75:E75"/>
    <mergeCell ref="F75:G75"/>
    <mergeCell ref="H75:I75"/>
    <mergeCell ref="J75:K75"/>
    <mergeCell ref="L75:M7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eht6">
    <tabColor theme="9" tint="0.39997558519241921"/>
  </sheetPr>
  <dimension ref="A1:AX169"/>
  <sheetViews>
    <sheetView workbookViewId="0">
      <selection activeCell="G7" sqref="G7:H16"/>
    </sheetView>
  </sheetViews>
  <sheetFormatPr defaultRowHeight="15"/>
  <cols>
    <col min="18" max="18" width="10.28515625" customWidth="1"/>
    <col min="22" max="22" width="10.28515625" customWidth="1"/>
    <col min="23" max="23" width="9.85546875" customWidth="1"/>
    <col min="27" max="27" width="9.140625" customWidth="1"/>
    <col min="28" max="28" width="9.7109375" customWidth="1"/>
    <col min="32" max="32" width="8.42578125" customWidth="1"/>
    <col min="33" max="33" width="9.7109375" customWidth="1"/>
  </cols>
  <sheetData>
    <row r="1" spans="1:50">
      <c r="A1" t="s">
        <v>191</v>
      </c>
      <c r="R1" t="s">
        <v>139</v>
      </c>
      <c r="AI1" t="s">
        <v>140</v>
      </c>
    </row>
    <row r="2" spans="1:50" s="200" customFormat="1" ht="15.75" customHeight="1">
      <c r="A2" s="1" t="s">
        <v>182</v>
      </c>
      <c r="R2" s="1" t="s">
        <v>125</v>
      </c>
      <c r="AI2" s="1" t="s">
        <v>126</v>
      </c>
    </row>
    <row r="3" spans="1:50" ht="15.75" thickBot="1"/>
    <row r="4" spans="1:50" ht="15.75" customHeight="1">
      <c r="A4" s="314" t="s">
        <v>29</v>
      </c>
      <c r="B4" s="317" t="s">
        <v>1</v>
      </c>
      <c r="C4" s="318"/>
      <c r="D4" s="318"/>
      <c r="E4" s="318"/>
      <c r="F4" s="319"/>
      <c r="G4" s="318" t="s">
        <v>2</v>
      </c>
      <c r="H4" s="318"/>
      <c r="I4" s="318"/>
      <c r="J4" s="318"/>
      <c r="K4" s="318"/>
      <c r="L4" s="317" t="s">
        <v>3</v>
      </c>
      <c r="M4" s="318"/>
      <c r="N4" s="318"/>
      <c r="O4" s="318"/>
      <c r="P4" s="319"/>
      <c r="R4" s="314" t="s">
        <v>29</v>
      </c>
      <c r="S4" s="317" t="s">
        <v>1</v>
      </c>
      <c r="T4" s="318"/>
      <c r="U4" s="318"/>
      <c r="V4" s="318"/>
      <c r="W4" s="319"/>
      <c r="X4" s="318" t="s">
        <v>2</v>
      </c>
      <c r="Y4" s="318"/>
      <c r="Z4" s="318"/>
      <c r="AA4" s="318"/>
      <c r="AB4" s="318"/>
      <c r="AC4" s="317" t="s">
        <v>3</v>
      </c>
      <c r="AD4" s="318"/>
      <c r="AE4" s="318"/>
      <c r="AF4" s="318"/>
      <c r="AG4" s="319"/>
      <c r="AI4" s="314" t="s">
        <v>29</v>
      </c>
      <c r="AJ4" s="317" t="s">
        <v>1</v>
      </c>
      <c r="AK4" s="318"/>
      <c r="AL4" s="318"/>
      <c r="AM4" s="318"/>
      <c r="AN4" s="319"/>
      <c r="AO4" s="318" t="s">
        <v>2</v>
      </c>
      <c r="AP4" s="318"/>
      <c r="AQ4" s="318"/>
      <c r="AR4" s="318"/>
      <c r="AS4" s="318"/>
      <c r="AT4" s="317" t="s">
        <v>3</v>
      </c>
      <c r="AU4" s="318"/>
      <c r="AV4" s="318"/>
      <c r="AW4" s="318"/>
      <c r="AX4" s="319"/>
    </row>
    <row r="5" spans="1:50" ht="29.25" customHeight="1">
      <c r="A5" s="315"/>
      <c r="B5" s="320" t="s">
        <v>3</v>
      </c>
      <c r="C5" s="310"/>
      <c r="D5" s="309" t="s">
        <v>52</v>
      </c>
      <c r="E5" s="310"/>
      <c r="F5" s="321" t="s">
        <v>108</v>
      </c>
      <c r="G5" s="320" t="s">
        <v>3</v>
      </c>
      <c r="H5" s="310"/>
      <c r="I5" s="309" t="s">
        <v>52</v>
      </c>
      <c r="J5" s="310"/>
      <c r="K5" s="321" t="s">
        <v>108</v>
      </c>
      <c r="L5" s="320" t="s">
        <v>3</v>
      </c>
      <c r="M5" s="310"/>
      <c r="N5" s="309" t="s">
        <v>52</v>
      </c>
      <c r="O5" s="310"/>
      <c r="P5" s="321" t="s">
        <v>108</v>
      </c>
      <c r="R5" s="315"/>
      <c r="S5" s="320" t="s">
        <v>3</v>
      </c>
      <c r="T5" s="310"/>
      <c r="U5" s="309" t="s">
        <v>52</v>
      </c>
      <c r="V5" s="310"/>
      <c r="W5" s="321" t="s">
        <v>108</v>
      </c>
      <c r="X5" s="320" t="s">
        <v>3</v>
      </c>
      <c r="Y5" s="310"/>
      <c r="Z5" s="309" t="s">
        <v>52</v>
      </c>
      <c r="AA5" s="310"/>
      <c r="AB5" s="321" t="s">
        <v>108</v>
      </c>
      <c r="AC5" s="320" t="s">
        <v>3</v>
      </c>
      <c r="AD5" s="310"/>
      <c r="AE5" s="309" t="s">
        <v>52</v>
      </c>
      <c r="AF5" s="310"/>
      <c r="AG5" s="321" t="s">
        <v>108</v>
      </c>
      <c r="AI5" s="315"/>
      <c r="AJ5" s="320" t="s">
        <v>3</v>
      </c>
      <c r="AK5" s="310"/>
      <c r="AL5" s="309" t="s">
        <v>52</v>
      </c>
      <c r="AM5" s="310"/>
      <c r="AN5" s="321" t="s">
        <v>108</v>
      </c>
      <c r="AO5" s="320" t="s">
        <v>3</v>
      </c>
      <c r="AP5" s="310"/>
      <c r="AQ5" s="309" t="s">
        <v>52</v>
      </c>
      <c r="AR5" s="310"/>
      <c r="AS5" s="321" t="s">
        <v>108</v>
      </c>
      <c r="AT5" s="320" t="s">
        <v>3</v>
      </c>
      <c r="AU5" s="310"/>
      <c r="AV5" s="309" t="s">
        <v>52</v>
      </c>
      <c r="AW5" s="310"/>
      <c r="AX5" s="321" t="s">
        <v>108</v>
      </c>
    </row>
    <row r="6" spans="1:50" ht="44.25" customHeight="1" thickBot="1">
      <c r="A6" s="316"/>
      <c r="B6" s="203" t="s">
        <v>26</v>
      </c>
      <c r="C6" s="108" t="s">
        <v>49</v>
      </c>
      <c r="D6" s="69" t="s">
        <v>31</v>
      </c>
      <c r="E6" s="69" t="s">
        <v>32</v>
      </c>
      <c r="F6" s="322"/>
      <c r="G6" s="203" t="s">
        <v>26</v>
      </c>
      <c r="H6" s="108" t="s">
        <v>49</v>
      </c>
      <c r="I6" s="69" t="s">
        <v>31</v>
      </c>
      <c r="J6" s="69" t="s">
        <v>32</v>
      </c>
      <c r="K6" s="322"/>
      <c r="L6" s="203" t="s">
        <v>26</v>
      </c>
      <c r="M6" s="108" t="s">
        <v>49</v>
      </c>
      <c r="N6" s="69" t="s">
        <v>31</v>
      </c>
      <c r="O6" s="69" t="s">
        <v>32</v>
      </c>
      <c r="P6" s="322"/>
      <c r="R6" s="316"/>
      <c r="S6" s="107" t="s">
        <v>26</v>
      </c>
      <c r="T6" s="108" t="s">
        <v>49</v>
      </c>
      <c r="U6" s="69" t="s">
        <v>31</v>
      </c>
      <c r="V6" s="69" t="s">
        <v>32</v>
      </c>
      <c r="W6" s="322"/>
      <c r="X6" s="107" t="s">
        <v>26</v>
      </c>
      <c r="Y6" s="108" t="s">
        <v>49</v>
      </c>
      <c r="Z6" s="69" t="s">
        <v>31</v>
      </c>
      <c r="AA6" s="69" t="s">
        <v>32</v>
      </c>
      <c r="AB6" s="322"/>
      <c r="AC6" s="107" t="s">
        <v>26</v>
      </c>
      <c r="AD6" s="108" t="s">
        <v>49</v>
      </c>
      <c r="AE6" s="69" t="s">
        <v>31</v>
      </c>
      <c r="AF6" s="69" t="s">
        <v>32</v>
      </c>
      <c r="AG6" s="322"/>
      <c r="AI6" s="316"/>
      <c r="AJ6" s="107" t="s">
        <v>26</v>
      </c>
      <c r="AK6" s="108" t="s">
        <v>49</v>
      </c>
      <c r="AL6" s="69" t="s">
        <v>31</v>
      </c>
      <c r="AM6" s="69" t="s">
        <v>32</v>
      </c>
      <c r="AN6" s="322"/>
      <c r="AO6" s="107" t="s">
        <v>26</v>
      </c>
      <c r="AP6" s="108" t="s">
        <v>49</v>
      </c>
      <c r="AQ6" s="69" t="s">
        <v>31</v>
      </c>
      <c r="AR6" s="69" t="s">
        <v>32</v>
      </c>
      <c r="AS6" s="322"/>
      <c r="AT6" s="107" t="s">
        <v>26</v>
      </c>
      <c r="AU6" s="108" t="s">
        <v>49</v>
      </c>
      <c r="AV6" s="69" t="s">
        <v>31</v>
      </c>
      <c r="AW6" s="69" t="s">
        <v>32</v>
      </c>
      <c r="AX6" s="322"/>
    </row>
    <row r="7" spans="1:50">
      <c r="A7" s="74" t="s">
        <v>33</v>
      </c>
      <c r="B7" s="109">
        <v>15987</v>
      </c>
      <c r="C7" s="110">
        <v>3935.3326843867039</v>
      </c>
      <c r="D7" s="75">
        <v>107</v>
      </c>
      <c r="E7" s="76">
        <v>36.011139696623111</v>
      </c>
      <c r="F7" s="78">
        <v>26.937330239988526</v>
      </c>
      <c r="G7" s="77">
        <v>985</v>
      </c>
      <c r="H7" s="77">
        <v>236.35961317325913</v>
      </c>
      <c r="I7" s="75">
        <v>47</v>
      </c>
      <c r="J7" s="76">
        <v>10.591633333333338</v>
      </c>
      <c r="K7" s="77">
        <v>5.0023333333333291</v>
      </c>
      <c r="L7" s="111">
        <f>B7+G7</f>
        <v>16972</v>
      </c>
      <c r="M7" s="77">
        <f t="shared" ref="M7:P7" si="0">C7+H7</f>
        <v>4171.6922975599628</v>
      </c>
      <c r="N7" s="75">
        <f t="shared" si="0"/>
        <v>154</v>
      </c>
      <c r="O7" s="76">
        <f t="shared" si="0"/>
        <v>46.602773029956452</v>
      </c>
      <c r="P7" s="78">
        <f t="shared" si="0"/>
        <v>31.939663573321855</v>
      </c>
      <c r="R7" s="74" t="s">
        <v>33</v>
      </c>
      <c r="S7" s="109">
        <v>24525</v>
      </c>
      <c r="T7" s="110">
        <v>5419.2638361821264</v>
      </c>
      <c r="U7" s="75">
        <v>96</v>
      </c>
      <c r="V7" s="76">
        <v>33.068014097326078</v>
      </c>
      <c r="W7" s="78">
        <v>43.221624171881608</v>
      </c>
      <c r="X7" s="77">
        <v>1142</v>
      </c>
      <c r="Y7" s="77">
        <v>296.26461856791479</v>
      </c>
      <c r="Z7" s="75">
        <v>7</v>
      </c>
      <c r="AA7" s="76">
        <v>2.5382536052167071</v>
      </c>
      <c r="AB7" s="77">
        <v>2.0719760730521042</v>
      </c>
      <c r="AC7" s="111">
        <v>25667</v>
      </c>
      <c r="AD7" s="77">
        <v>5715.5284547500141</v>
      </c>
      <c r="AE7" s="75">
        <v>103</v>
      </c>
      <c r="AF7" s="76">
        <v>35.606267702542787</v>
      </c>
      <c r="AG7" s="78">
        <v>45.293600244933714</v>
      </c>
      <c r="AI7" s="74" t="s">
        <v>33</v>
      </c>
      <c r="AJ7" s="109">
        <v>9489</v>
      </c>
      <c r="AK7" s="110">
        <v>2533.5218800000189</v>
      </c>
      <c r="AL7" s="75">
        <v>43</v>
      </c>
      <c r="AM7" s="76">
        <v>14.742000000000001</v>
      </c>
      <c r="AN7" s="78">
        <v>15.84357</v>
      </c>
      <c r="AO7" s="77">
        <v>362</v>
      </c>
      <c r="AP7" s="77">
        <v>103.17764499999994</v>
      </c>
      <c r="AQ7" s="75">
        <v>3</v>
      </c>
      <c r="AR7" s="76">
        <v>0.71</v>
      </c>
      <c r="AS7" s="77">
        <v>0.45</v>
      </c>
      <c r="AT7" s="111">
        <v>9851</v>
      </c>
      <c r="AU7" s="77">
        <v>2636.6995250000186</v>
      </c>
      <c r="AV7" s="75">
        <v>46</v>
      </c>
      <c r="AW7" s="76">
        <v>15.452000000000002</v>
      </c>
      <c r="AX7" s="78">
        <v>16.293569999999999</v>
      </c>
    </row>
    <row r="8" spans="1:50">
      <c r="A8" s="74" t="s">
        <v>34</v>
      </c>
      <c r="B8" s="109">
        <v>10281</v>
      </c>
      <c r="C8" s="110">
        <v>7651.7666023835736</v>
      </c>
      <c r="D8" s="79">
        <v>138</v>
      </c>
      <c r="E8" s="80">
        <v>104.33861836218247</v>
      </c>
      <c r="F8" s="78">
        <v>61.325774232929994</v>
      </c>
      <c r="G8" s="77">
        <v>571</v>
      </c>
      <c r="H8" s="77">
        <v>424.85219887753857</v>
      </c>
      <c r="I8" s="79">
        <v>13</v>
      </c>
      <c r="J8" s="80">
        <v>10.602896732650272</v>
      </c>
      <c r="K8" s="77">
        <v>6.4963832250594962</v>
      </c>
      <c r="L8" s="111">
        <f t="shared" ref="L8:L16" si="1">B8+G8</f>
        <v>10852</v>
      </c>
      <c r="M8" s="77">
        <f t="shared" ref="M8:M16" si="2">C8+H8</f>
        <v>8076.6188012611119</v>
      </c>
      <c r="N8" s="79">
        <f t="shared" ref="N8:N16" si="3">D8+I8</f>
        <v>151</v>
      </c>
      <c r="O8" s="80">
        <f t="shared" ref="O8:O16" si="4">E8+J8</f>
        <v>114.94151509483274</v>
      </c>
      <c r="P8" s="78">
        <f t="shared" ref="P8:P16" si="5">F8+K8</f>
        <v>67.822157457989491</v>
      </c>
      <c r="R8" s="74" t="s">
        <v>34</v>
      </c>
      <c r="S8" s="109">
        <v>9769</v>
      </c>
      <c r="T8" s="110">
        <v>7314.5315620636684</v>
      </c>
      <c r="U8" s="79">
        <v>144</v>
      </c>
      <c r="V8" s="80">
        <v>106.6633465602042</v>
      </c>
      <c r="W8" s="78">
        <v>74.834578616010688</v>
      </c>
      <c r="X8" s="77">
        <v>580</v>
      </c>
      <c r="Y8" s="77">
        <v>433.7064965159845</v>
      </c>
      <c r="Z8" s="79">
        <v>5</v>
      </c>
      <c r="AA8" s="80">
        <v>3.6788788426763279</v>
      </c>
      <c r="AB8" s="77">
        <v>2.2468896925859001</v>
      </c>
      <c r="AC8" s="111">
        <v>10349</v>
      </c>
      <c r="AD8" s="77">
        <v>7748.2380585796518</v>
      </c>
      <c r="AE8" s="79">
        <v>149</v>
      </c>
      <c r="AF8" s="80">
        <v>110.34222540288053</v>
      </c>
      <c r="AG8" s="78">
        <v>77.081468308596584</v>
      </c>
      <c r="AI8" s="74" t="s">
        <v>34</v>
      </c>
      <c r="AJ8" s="109">
        <v>7467</v>
      </c>
      <c r="AK8" s="110">
        <v>5365.5054850000179</v>
      </c>
      <c r="AL8" s="79">
        <v>104</v>
      </c>
      <c r="AM8" s="80">
        <v>79.300899999999999</v>
      </c>
      <c r="AN8" s="78">
        <v>50.261710000000001</v>
      </c>
      <c r="AO8" s="77">
        <v>306</v>
      </c>
      <c r="AP8" s="77">
        <v>226.79174600000013</v>
      </c>
      <c r="AQ8" s="79">
        <v>4</v>
      </c>
      <c r="AR8" s="80">
        <v>3</v>
      </c>
      <c r="AS8" s="77">
        <v>2.6</v>
      </c>
      <c r="AT8" s="111">
        <v>7773</v>
      </c>
      <c r="AU8" s="77">
        <v>5592.2972310000177</v>
      </c>
      <c r="AV8" s="79">
        <v>108</v>
      </c>
      <c r="AW8" s="80">
        <v>82.300899999999999</v>
      </c>
      <c r="AX8" s="78">
        <v>52.861710000000002</v>
      </c>
    </row>
    <row r="9" spans="1:50">
      <c r="A9" s="74" t="s">
        <v>35</v>
      </c>
      <c r="B9" s="109">
        <v>14287</v>
      </c>
      <c r="C9" s="110">
        <v>21009.633134741307</v>
      </c>
      <c r="D9" s="79">
        <v>380</v>
      </c>
      <c r="E9" s="80">
        <v>569.96908479668298</v>
      </c>
      <c r="F9" s="78">
        <v>325.79851224626947</v>
      </c>
      <c r="G9" s="77">
        <v>703</v>
      </c>
      <c r="H9" s="77">
        <v>1026.8800822307139</v>
      </c>
      <c r="I9" s="112">
        <v>23</v>
      </c>
      <c r="J9" s="80">
        <v>35.859400811476597</v>
      </c>
      <c r="K9" s="77">
        <v>24.597078925759551</v>
      </c>
      <c r="L9" s="111">
        <f t="shared" si="1"/>
        <v>14990</v>
      </c>
      <c r="M9" s="77">
        <f t="shared" si="2"/>
        <v>22036.51321697202</v>
      </c>
      <c r="N9" s="79">
        <f t="shared" si="3"/>
        <v>403</v>
      </c>
      <c r="O9" s="80">
        <f t="shared" si="4"/>
        <v>605.82848560815955</v>
      </c>
      <c r="P9" s="78">
        <f t="shared" si="5"/>
        <v>350.39559117202901</v>
      </c>
      <c r="R9" s="74" t="s">
        <v>35</v>
      </c>
      <c r="S9" s="109">
        <v>13489</v>
      </c>
      <c r="T9" s="110">
        <v>20013.000537519918</v>
      </c>
      <c r="U9" s="79">
        <v>399</v>
      </c>
      <c r="V9" s="80">
        <v>605.18411364549559</v>
      </c>
      <c r="W9" s="78">
        <v>339.1059398613682</v>
      </c>
      <c r="X9" s="77">
        <v>663</v>
      </c>
      <c r="Y9" s="77">
        <v>985.44980979850186</v>
      </c>
      <c r="Z9" s="112">
        <v>14</v>
      </c>
      <c r="AA9" s="80">
        <v>19.139706426259831</v>
      </c>
      <c r="AB9" s="77">
        <v>12.210309754969961</v>
      </c>
      <c r="AC9" s="111">
        <v>14152</v>
      </c>
      <c r="AD9" s="77">
        <v>20998.450347318401</v>
      </c>
      <c r="AE9" s="79">
        <v>413</v>
      </c>
      <c r="AF9" s="80">
        <v>624.32382007175545</v>
      </c>
      <c r="AG9" s="78">
        <v>351.31624961633815</v>
      </c>
      <c r="AI9" s="74" t="s">
        <v>35</v>
      </c>
      <c r="AJ9" s="109">
        <v>12265</v>
      </c>
      <c r="AK9" s="110">
        <v>17904.426621999988</v>
      </c>
      <c r="AL9" s="79">
        <v>290</v>
      </c>
      <c r="AM9" s="80">
        <v>439.07889999999998</v>
      </c>
      <c r="AN9" s="78">
        <v>190.72880000000001</v>
      </c>
      <c r="AO9" s="77">
        <v>433</v>
      </c>
      <c r="AP9" s="77">
        <v>626.99752399999988</v>
      </c>
      <c r="AQ9" s="112">
        <v>13</v>
      </c>
      <c r="AR9" s="80">
        <v>18.947399999999998</v>
      </c>
      <c r="AS9" s="77">
        <v>14.14734</v>
      </c>
      <c r="AT9" s="111">
        <v>12698</v>
      </c>
      <c r="AU9" s="77">
        <v>18531.424145999987</v>
      </c>
      <c r="AV9" s="79">
        <v>303</v>
      </c>
      <c r="AW9" s="80">
        <v>458.02629999999999</v>
      </c>
      <c r="AX9" s="78">
        <v>204.87614000000002</v>
      </c>
    </row>
    <row r="10" spans="1:50">
      <c r="A10" s="74" t="s">
        <v>36</v>
      </c>
      <c r="B10" s="109">
        <v>22620</v>
      </c>
      <c r="C10" s="110">
        <v>75018.508646219489</v>
      </c>
      <c r="D10" s="79">
        <v>1147</v>
      </c>
      <c r="E10" s="80">
        <v>3965.8671047036296</v>
      </c>
      <c r="F10" s="78">
        <v>1609.6375559743631</v>
      </c>
      <c r="G10" s="77">
        <v>1110</v>
      </c>
      <c r="H10" s="77">
        <v>3618.9939505445705</v>
      </c>
      <c r="I10" s="79">
        <v>86</v>
      </c>
      <c r="J10" s="80">
        <v>294.38080622606037</v>
      </c>
      <c r="K10" s="77">
        <v>160.18104477611945</v>
      </c>
      <c r="L10" s="111">
        <f t="shared" si="1"/>
        <v>23730</v>
      </c>
      <c r="M10" s="77">
        <f t="shared" si="2"/>
        <v>78637.502596764054</v>
      </c>
      <c r="N10" s="79">
        <f t="shared" si="3"/>
        <v>1233</v>
      </c>
      <c r="O10" s="80">
        <f t="shared" si="4"/>
        <v>4260.2479109296901</v>
      </c>
      <c r="P10" s="78">
        <f t="shared" si="5"/>
        <v>1769.8186007504826</v>
      </c>
      <c r="R10" s="74" t="s">
        <v>36</v>
      </c>
      <c r="S10" s="109">
        <v>22282</v>
      </c>
      <c r="T10" s="110">
        <v>74741.936986893052</v>
      </c>
      <c r="U10" s="79">
        <v>1231</v>
      </c>
      <c r="V10" s="80">
        <v>4258.9865503580731</v>
      </c>
      <c r="W10" s="78">
        <v>1684.8445951392609</v>
      </c>
      <c r="X10" s="77">
        <v>965</v>
      </c>
      <c r="Y10" s="77">
        <v>3192.6910682537291</v>
      </c>
      <c r="Z10" s="79">
        <v>56</v>
      </c>
      <c r="AA10" s="80">
        <v>200.64196425551901</v>
      </c>
      <c r="AB10" s="77">
        <v>106.3715124471583</v>
      </c>
      <c r="AC10" s="111">
        <v>23247</v>
      </c>
      <c r="AD10" s="77">
        <v>77934.628055147041</v>
      </c>
      <c r="AE10" s="79">
        <v>1287</v>
      </c>
      <c r="AF10" s="80">
        <v>4459.6285146135924</v>
      </c>
      <c r="AG10" s="78">
        <v>1791.2161075864192</v>
      </c>
      <c r="AI10" s="74" t="s">
        <v>36</v>
      </c>
      <c r="AJ10" s="109">
        <v>22755</v>
      </c>
      <c r="AK10" s="110">
        <v>75450.064631000379</v>
      </c>
      <c r="AL10" s="79">
        <v>1015</v>
      </c>
      <c r="AM10" s="80">
        <v>3512.4901</v>
      </c>
      <c r="AN10" s="78">
        <v>1095.73613</v>
      </c>
      <c r="AO10" s="77">
        <v>733</v>
      </c>
      <c r="AP10" s="77">
        <v>2413.4719749999981</v>
      </c>
      <c r="AQ10" s="79">
        <v>35</v>
      </c>
      <c r="AR10" s="80">
        <v>125.2864</v>
      </c>
      <c r="AS10" s="77">
        <v>71.849919999999997</v>
      </c>
      <c r="AT10" s="111">
        <v>23488</v>
      </c>
      <c r="AU10" s="77">
        <v>77863.536606000373</v>
      </c>
      <c r="AV10" s="79">
        <v>1050</v>
      </c>
      <c r="AW10" s="80">
        <v>3637.7764999999999</v>
      </c>
      <c r="AX10" s="78">
        <v>1167.5860499999999</v>
      </c>
    </row>
    <row r="11" spans="1:50">
      <c r="A11" s="74" t="s">
        <v>37</v>
      </c>
      <c r="B11" s="109">
        <v>16703</v>
      </c>
      <c r="C11" s="110">
        <v>119792.81190779005</v>
      </c>
      <c r="D11" s="79">
        <v>1385</v>
      </c>
      <c r="E11" s="80">
        <v>10319.011205526354</v>
      </c>
      <c r="F11" s="78">
        <v>3217.3206095274786</v>
      </c>
      <c r="G11" s="77">
        <v>878</v>
      </c>
      <c r="H11" s="77">
        <v>6395.1447113571649</v>
      </c>
      <c r="I11" s="79">
        <v>96</v>
      </c>
      <c r="J11" s="80">
        <v>697.06823620968862</v>
      </c>
      <c r="K11" s="77">
        <v>245.71418624259726</v>
      </c>
      <c r="L11" s="111">
        <f t="shared" si="1"/>
        <v>17581</v>
      </c>
      <c r="M11" s="77">
        <f t="shared" si="2"/>
        <v>126187.95661914721</v>
      </c>
      <c r="N11" s="79">
        <f t="shared" si="3"/>
        <v>1481</v>
      </c>
      <c r="O11" s="80">
        <f t="shared" si="4"/>
        <v>11016.079441736043</v>
      </c>
      <c r="P11" s="78">
        <f t="shared" si="5"/>
        <v>3463.034795770076</v>
      </c>
      <c r="R11" s="74" t="s">
        <v>37</v>
      </c>
      <c r="S11" s="109">
        <v>17245</v>
      </c>
      <c r="T11" s="110">
        <v>123960.58132972867</v>
      </c>
      <c r="U11" s="79">
        <v>1590</v>
      </c>
      <c r="V11" s="80">
        <v>11685.36865694014</v>
      </c>
      <c r="W11" s="78">
        <v>3264.0314825234682</v>
      </c>
      <c r="X11" s="77">
        <v>842</v>
      </c>
      <c r="Y11" s="77">
        <v>6161.4345728447679</v>
      </c>
      <c r="Z11" s="79">
        <v>76</v>
      </c>
      <c r="AA11" s="80">
        <v>605.29310660370822</v>
      </c>
      <c r="AB11" s="77">
        <v>178.16841371728341</v>
      </c>
      <c r="AC11" s="111">
        <v>18087</v>
      </c>
      <c r="AD11" s="77">
        <v>130122.01590257339</v>
      </c>
      <c r="AE11" s="79">
        <v>1666</v>
      </c>
      <c r="AF11" s="80">
        <v>12290.661763543849</v>
      </c>
      <c r="AG11" s="78">
        <v>3442.1998962407515</v>
      </c>
      <c r="AI11" s="74" t="s">
        <v>37</v>
      </c>
      <c r="AJ11" s="109">
        <v>18809</v>
      </c>
      <c r="AK11" s="110">
        <v>134306.09833300029</v>
      </c>
      <c r="AL11" s="79">
        <v>1434</v>
      </c>
      <c r="AM11" s="80">
        <v>10516.5802</v>
      </c>
      <c r="AN11" s="78">
        <v>2391.3462500000001</v>
      </c>
      <c r="AO11" s="77">
        <v>763</v>
      </c>
      <c r="AP11" s="77">
        <v>5524.1986930000039</v>
      </c>
      <c r="AQ11" s="79">
        <v>57</v>
      </c>
      <c r="AR11" s="80">
        <v>425.45</v>
      </c>
      <c r="AS11" s="77">
        <v>139.30000000000001</v>
      </c>
      <c r="AT11" s="111">
        <v>19572</v>
      </c>
      <c r="AU11" s="77">
        <v>139830.29702600031</v>
      </c>
      <c r="AV11" s="79">
        <v>1491</v>
      </c>
      <c r="AW11" s="80">
        <v>10942.030200000001</v>
      </c>
      <c r="AX11" s="78">
        <v>2530.6462500000002</v>
      </c>
    </row>
    <row r="12" spans="1:50">
      <c r="A12" s="74" t="s">
        <v>38</v>
      </c>
      <c r="B12" s="109">
        <v>11563</v>
      </c>
      <c r="C12" s="110">
        <v>161548.61833999836</v>
      </c>
      <c r="D12" s="79">
        <v>1572</v>
      </c>
      <c r="E12" s="80">
        <v>22649.735581253222</v>
      </c>
      <c r="F12" s="78">
        <v>4605.9827516029754</v>
      </c>
      <c r="G12" s="77">
        <v>623</v>
      </c>
      <c r="H12" s="77">
        <v>8739.1219808612277</v>
      </c>
      <c r="I12" s="79">
        <v>113</v>
      </c>
      <c r="J12" s="80">
        <v>1617.5287355407454</v>
      </c>
      <c r="K12" s="77">
        <v>402.34824090036494</v>
      </c>
      <c r="L12" s="111">
        <f t="shared" si="1"/>
        <v>12186</v>
      </c>
      <c r="M12" s="77">
        <f t="shared" si="2"/>
        <v>170287.74032085959</v>
      </c>
      <c r="N12" s="79">
        <f t="shared" si="3"/>
        <v>1685</v>
      </c>
      <c r="O12" s="80">
        <f t="shared" si="4"/>
        <v>24267.264316793968</v>
      </c>
      <c r="P12" s="78">
        <f t="shared" si="5"/>
        <v>5008.33099250334</v>
      </c>
      <c r="R12" s="74" t="s">
        <v>38</v>
      </c>
      <c r="S12" s="109">
        <v>12449</v>
      </c>
      <c r="T12" s="110">
        <v>173838.186021286</v>
      </c>
      <c r="U12" s="79">
        <v>1756</v>
      </c>
      <c r="V12" s="80">
        <v>25243.754199043291</v>
      </c>
      <c r="W12" s="78">
        <v>4960.2921355298686</v>
      </c>
      <c r="X12" s="77">
        <v>593</v>
      </c>
      <c r="Y12" s="77">
        <v>8365.7763759033314</v>
      </c>
      <c r="Z12" s="79">
        <v>90</v>
      </c>
      <c r="AA12" s="80">
        <v>1282.1273489151399</v>
      </c>
      <c r="AB12" s="77">
        <v>286.34782531212551</v>
      </c>
      <c r="AC12" s="111">
        <v>13042</v>
      </c>
      <c r="AD12" s="77">
        <v>182203.96239718955</v>
      </c>
      <c r="AE12" s="79">
        <v>1846</v>
      </c>
      <c r="AF12" s="80">
        <v>26525.88154795843</v>
      </c>
      <c r="AG12" s="78">
        <v>5246.6399608419943</v>
      </c>
      <c r="AI12" s="74" t="s">
        <v>38</v>
      </c>
      <c r="AJ12" s="109">
        <v>14047</v>
      </c>
      <c r="AK12" s="110">
        <v>195624.00247500066</v>
      </c>
      <c r="AL12" s="79">
        <v>1719</v>
      </c>
      <c r="AM12" s="80">
        <v>24791.902099999999</v>
      </c>
      <c r="AN12" s="78">
        <v>3866.51937</v>
      </c>
      <c r="AO12" s="77">
        <v>543</v>
      </c>
      <c r="AP12" s="77">
        <v>7610.82762</v>
      </c>
      <c r="AQ12" s="79">
        <v>80</v>
      </c>
      <c r="AR12" s="80">
        <v>1184.9364</v>
      </c>
      <c r="AS12" s="77">
        <v>246.28440000000001</v>
      </c>
      <c r="AT12" s="111">
        <v>14590</v>
      </c>
      <c r="AU12" s="77">
        <v>203234.83009500065</v>
      </c>
      <c r="AV12" s="79">
        <v>1799</v>
      </c>
      <c r="AW12" s="80">
        <v>25976.838499999998</v>
      </c>
      <c r="AX12" s="78">
        <v>4112.8037700000004</v>
      </c>
    </row>
    <row r="13" spans="1:50">
      <c r="A13" s="74" t="s">
        <v>39</v>
      </c>
      <c r="B13" s="109">
        <v>5970</v>
      </c>
      <c r="C13" s="110">
        <v>173553.51345857439</v>
      </c>
      <c r="D13" s="79">
        <v>1391</v>
      </c>
      <c r="E13" s="80">
        <v>42939.356344757492</v>
      </c>
      <c r="F13" s="78">
        <v>5496.7244213992817</v>
      </c>
      <c r="G13" s="77">
        <v>538</v>
      </c>
      <c r="H13" s="77">
        <v>16559.278285140201</v>
      </c>
      <c r="I13" s="79">
        <v>177</v>
      </c>
      <c r="J13" s="80">
        <v>5816.9947268337664</v>
      </c>
      <c r="K13" s="77">
        <v>838.23934282901178</v>
      </c>
      <c r="L13" s="111">
        <f t="shared" si="1"/>
        <v>6508</v>
      </c>
      <c r="M13" s="77">
        <f t="shared" si="2"/>
        <v>190112.7917437146</v>
      </c>
      <c r="N13" s="79">
        <f t="shared" si="3"/>
        <v>1568</v>
      </c>
      <c r="O13" s="80">
        <f t="shared" si="4"/>
        <v>48756.351071591256</v>
      </c>
      <c r="P13" s="78">
        <f t="shared" si="5"/>
        <v>6334.9637642282933</v>
      </c>
      <c r="R13" s="74" t="s">
        <v>39</v>
      </c>
      <c r="S13" s="109">
        <v>6370</v>
      </c>
      <c r="T13" s="110">
        <v>185069.1353494229</v>
      </c>
      <c r="U13" s="79">
        <v>1506</v>
      </c>
      <c r="V13" s="80">
        <v>46260.034321022591</v>
      </c>
      <c r="W13" s="78">
        <v>5375.5490458227459</v>
      </c>
      <c r="X13" s="77">
        <v>490</v>
      </c>
      <c r="Y13" s="77">
        <v>15210.287354434427</v>
      </c>
      <c r="Z13" s="79">
        <v>151</v>
      </c>
      <c r="AA13" s="80">
        <v>4860.9389640928148</v>
      </c>
      <c r="AB13" s="77">
        <v>787.87413559308743</v>
      </c>
      <c r="AC13" s="111">
        <v>6860</v>
      </c>
      <c r="AD13" s="77">
        <v>200279.42270385736</v>
      </c>
      <c r="AE13" s="79">
        <v>1657</v>
      </c>
      <c r="AF13" s="80">
        <v>51120.973285115404</v>
      </c>
      <c r="AG13" s="78">
        <v>6163.4231814158338</v>
      </c>
      <c r="AI13" s="74" t="s">
        <v>39</v>
      </c>
      <c r="AJ13" s="109">
        <v>7273</v>
      </c>
      <c r="AK13" s="110">
        <v>211000.99922699985</v>
      </c>
      <c r="AL13" s="79">
        <v>1596</v>
      </c>
      <c r="AM13" s="80">
        <v>48958.498500000002</v>
      </c>
      <c r="AN13" s="78">
        <v>4843.5453100000004</v>
      </c>
      <c r="AO13" s="77">
        <v>450</v>
      </c>
      <c r="AP13" s="77">
        <v>13911.858295999997</v>
      </c>
      <c r="AQ13" s="79">
        <v>112</v>
      </c>
      <c r="AR13" s="80">
        <v>3702.9405999999999</v>
      </c>
      <c r="AS13" s="77">
        <v>612.18075999999996</v>
      </c>
      <c r="AT13" s="111">
        <v>7723</v>
      </c>
      <c r="AU13" s="77">
        <v>224912.85752299984</v>
      </c>
      <c r="AV13" s="79">
        <v>1708</v>
      </c>
      <c r="AW13" s="80">
        <v>52661.439100000003</v>
      </c>
      <c r="AX13" s="78">
        <v>5455.7260700000006</v>
      </c>
    </row>
    <row r="14" spans="1:50">
      <c r="A14" s="74" t="s">
        <v>40</v>
      </c>
      <c r="B14" s="109">
        <v>790</v>
      </c>
      <c r="C14" s="110">
        <v>51373.245300328344</v>
      </c>
      <c r="D14" s="79">
        <v>331</v>
      </c>
      <c r="E14" s="80">
        <v>22001.869621841437</v>
      </c>
      <c r="F14" s="78">
        <v>1672.3553440311218</v>
      </c>
      <c r="G14" s="77">
        <v>189</v>
      </c>
      <c r="H14" s="77">
        <v>13365.853539720749</v>
      </c>
      <c r="I14" s="79">
        <v>107</v>
      </c>
      <c r="J14" s="80">
        <v>7558.1324916604781</v>
      </c>
      <c r="K14" s="77">
        <v>826.09257591242124</v>
      </c>
      <c r="L14" s="111">
        <f t="shared" si="1"/>
        <v>979</v>
      </c>
      <c r="M14" s="77">
        <f t="shared" si="2"/>
        <v>64739.09884004909</v>
      </c>
      <c r="N14" s="79">
        <f t="shared" si="3"/>
        <v>438</v>
      </c>
      <c r="O14" s="80">
        <f t="shared" si="4"/>
        <v>29560.002113501916</v>
      </c>
      <c r="P14" s="78">
        <f t="shared" si="5"/>
        <v>2498.4479199435432</v>
      </c>
      <c r="R14" s="74" t="s">
        <v>40</v>
      </c>
      <c r="S14" s="109">
        <v>820</v>
      </c>
      <c r="T14" s="110">
        <v>53895.176741704963</v>
      </c>
      <c r="U14" s="79">
        <v>335</v>
      </c>
      <c r="V14" s="80">
        <v>22560.28743485564</v>
      </c>
      <c r="W14" s="78">
        <v>1497.537635658915</v>
      </c>
      <c r="X14" s="77">
        <v>187</v>
      </c>
      <c r="Y14" s="77">
        <v>13240.751944309677</v>
      </c>
      <c r="Z14" s="79">
        <v>89</v>
      </c>
      <c r="AA14" s="80">
        <v>6417.7992305263797</v>
      </c>
      <c r="AB14" s="77">
        <v>734.99543935536963</v>
      </c>
      <c r="AC14" s="111">
        <v>1007</v>
      </c>
      <c r="AD14" s="77">
        <v>67135.928686014697</v>
      </c>
      <c r="AE14" s="79">
        <v>424</v>
      </c>
      <c r="AF14" s="80">
        <v>28978.086665382019</v>
      </c>
      <c r="AG14" s="78">
        <v>2232.5330750142848</v>
      </c>
      <c r="AI14" s="74" t="s">
        <v>40</v>
      </c>
      <c r="AJ14" s="109">
        <v>942</v>
      </c>
      <c r="AK14" s="110">
        <v>61869.499383999995</v>
      </c>
      <c r="AL14" s="79">
        <v>393</v>
      </c>
      <c r="AM14" s="80">
        <v>26406.8652</v>
      </c>
      <c r="AN14" s="78">
        <v>1717.3306</v>
      </c>
      <c r="AO14" s="77">
        <v>179</v>
      </c>
      <c r="AP14" s="77">
        <v>12423.806950999995</v>
      </c>
      <c r="AQ14" s="79">
        <v>93</v>
      </c>
      <c r="AR14" s="80">
        <v>6627.6670999999997</v>
      </c>
      <c r="AS14" s="77">
        <v>733.37548000000004</v>
      </c>
      <c r="AT14" s="111">
        <v>1121</v>
      </c>
      <c r="AU14" s="77">
        <v>74293.306334999987</v>
      </c>
      <c r="AV14" s="79">
        <v>486</v>
      </c>
      <c r="AW14" s="80">
        <v>33034.532299999999</v>
      </c>
      <c r="AX14" s="78">
        <v>2450.7060799999999</v>
      </c>
    </row>
    <row r="15" spans="1:50">
      <c r="A15" s="74" t="s">
        <v>41</v>
      </c>
      <c r="B15" s="109">
        <v>183</v>
      </c>
      <c r="C15" s="110">
        <v>29226.858545402825</v>
      </c>
      <c r="D15" s="79">
        <v>127</v>
      </c>
      <c r="E15" s="80">
        <v>20903.15194536775</v>
      </c>
      <c r="F15" s="78">
        <v>1161.596610079353</v>
      </c>
      <c r="G15" s="77">
        <v>214</v>
      </c>
      <c r="H15" s="77">
        <v>45640.647660722854</v>
      </c>
      <c r="I15" s="79">
        <v>164</v>
      </c>
      <c r="J15" s="80">
        <v>37441.388848932213</v>
      </c>
      <c r="K15" s="77">
        <v>2983.421146900585</v>
      </c>
      <c r="L15" s="111">
        <f t="shared" si="1"/>
        <v>397</v>
      </c>
      <c r="M15" s="77">
        <f t="shared" si="2"/>
        <v>74867.506206125676</v>
      </c>
      <c r="N15" s="79">
        <f t="shared" si="3"/>
        <v>291</v>
      </c>
      <c r="O15" s="80">
        <f t="shared" si="4"/>
        <v>58344.540794299959</v>
      </c>
      <c r="P15" s="78">
        <f t="shared" si="5"/>
        <v>4145.017756979938</v>
      </c>
      <c r="R15" s="74" t="s">
        <v>41</v>
      </c>
      <c r="S15" s="109">
        <v>209</v>
      </c>
      <c r="T15" s="110">
        <v>34308.634962820273</v>
      </c>
      <c r="U15" s="79">
        <v>138</v>
      </c>
      <c r="V15" s="80">
        <v>24780.569080993449</v>
      </c>
      <c r="W15" s="78">
        <v>1072.034186343612</v>
      </c>
      <c r="X15" s="77">
        <v>197</v>
      </c>
      <c r="Y15" s="77">
        <v>41652.99490512687</v>
      </c>
      <c r="Z15" s="79">
        <v>143</v>
      </c>
      <c r="AA15" s="80">
        <v>32451.45819919154</v>
      </c>
      <c r="AB15" s="77">
        <v>2666.9167425970008</v>
      </c>
      <c r="AC15" s="111">
        <v>406</v>
      </c>
      <c r="AD15" s="77">
        <v>75961.629867947122</v>
      </c>
      <c r="AE15" s="79">
        <v>281</v>
      </c>
      <c r="AF15" s="80">
        <v>57232.027280184993</v>
      </c>
      <c r="AG15" s="78">
        <v>3738.9509289406128</v>
      </c>
      <c r="AI15" s="74" t="s">
        <v>41</v>
      </c>
      <c r="AJ15" s="109">
        <v>214</v>
      </c>
      <c r="AK15" s="110">
        <v>36466.172359000011</v>
      </c>
      <c r="AL15" s="79">
        <v>148</v>
      </c>
      <c r="AM15" s="80">
        <v>26829.716899999999</v>
      </c>
      <c r="AN15" s="78">
        <v>1340.9150099999999</v>
      </c>
      <c r="AO15" s="77">
        <v>165</v>
      </c>
      <c r="AP15" s="77">
        <v>36674.301281000007</v>
      </c>
      <c r="AQ15" s="79">
        <v>120</v>
      </c>
      <c r="AR15" s="80">
        <v>28625.9578</v>
      </c>
      <c r="AS15" s="77">
        <v>2768.1744100000001</v>
      </c>
      <c r="AT15" s="111">
        <v>379</v>
      </c>
      <c r="AU15" s="77">
        <v>73140.473640000011</v>
      </c>
      <c r="AV15" s="79">
        <v>268</v>
      </c>
      <c r="AW15" s="80">
        <v>55455.674700000003</v>
      </c>
      <c r="AX15" s="78">
        <v>4109.0894200000002</v>
      </c>
    </row>
    <row r="16" spans="1:50" ht="15.75" thickBot="1">
      <c r="A16" s="74" t="s">
        <v>42</v>
      </c>
      <c r="B16" s="109">
        <v>9</v>
      </c>
      <c r="C16" s="110">
        <v>6159.5293051076369</v>
      </c>
      <c r="D16" s="79">
        <v>8</v>
      </c>
      <c r="E16" s="80">
        <v>5652.159305107637</v>
      </c>
      <c r="F16" s="78">
        <v>304.20000000000005</v>
      </c>
      <c r="G16" s="77">
        <v>107</v>
      </c>
      <c r="H16" s="77">
        <v>369418.40856480197</v>
      </c>
      <c r="I16" s="79">
        <v>101</v>
      </c>
      <c r="J16" s="80">
        <v>365440.58122668968</v>
      </c>
      <c r="K16" s="77">
        <v>29010.378757620987</v>
      </c>
      <c r="L16" s="111">
        <f t="shared" si="1"/>
        <v>116</v>
      </c>
      <c r="M16" s="77">
        <f t="shared" si="2"/>
        <v>375577.93786990963</v>
      </c>
      <c r="N16" s="79">
        <f t="shared" si="3"/>
        <v>109</v>
      </c>
      <c r="O16" s="80">
        <f t="shared" si="4"/>
        <v>371092.74053179735</v>
      </c>
      <c r="P16" s="78">
        <f t="shared" si="5"/>
        <v>29314.578757620988</v>
      </c>
      <c r="R16" s="74" t="s">
        <v>42</v>
      </c>
      <c r="S16" s="109">
        <v>12</v>
      </c>
      <c r="T16" s="110">
        <v>9685.2452530703558</v>
      </c>
      <c r="U16" s="79">
        <v>12</v>
      </c>
      <c r="V16" s="80">
        <v>9685.2452530703522</v>
      </c>
      <c r="W16" s="78">
        <v>295.79233314439529</v>
      </c>
      <c r="X16" s="77">
        <v>93</v>
      </c>
      <c r="Y16" s="77">
        <v>288207.69387193507</v>
      </c>
      <c r="Z16" s="79">
        <v>91</v>
      </c>
      <c r="AA16" s="80">
        <v>286712.74387193518</v>
      </c>
      <c r="AB16" s="77">
        <v>17602.653198645839</v>
      </c>
      <c r="AC16" s="111">
        <v>105</v>
      </c>
      <c r="AD16" s="77">
        <v>297892.93912500539</v>
      </c>
      <c r="AE16" s="79">
        <v>103</v>
      </c>
      <c r="AF16" s="80">
        <v>296397.98912500555</v>
      </c>
      <c r="AG16" s="78">
        <v>17898.445531790236</v>
      </c>
      <c r="AI16" s="74" t="s">
        <v>42</v>
      </c>
      <c r="AJ16" s="109">
        <v>10</v>
      </c>
      <c r="AK16" s="110">
        <v>7306.958274999999</v>
      </c>
      <c r="AL16" s="79">
        <v>9</v>
      </c>
      <c r="AM16" s="80">
        <v>6112.5682999999999</v>
      </c>
      <c r="AN16" s="78">
        <v>205.88165000000001</v>
      </c>
      <c r="AO16" s="77">
        <v>67</v>
      </c>
      <c r="AP16" s="77">
        <v>183444.93797299999</v>
      </c>
      <c r="AQ16" s="79">
        <v>64</v>
      </c>
      <c r="AR16" s="80">
        <v>181447.70819999999</v>
      </c>
      <c r="AS16" s="77">
        <v>11633.51478</v>
      </c>
      <c r="AT16" s="111">
        <v>77</v>
      </c>
      <c r="AU16" s="77">
        <v>190751.896248</v>
      </c>
      <c r="AV16" s="79">
        <v>73</v>
      </c>
      <c r="AW16" s="80">
        <v>187560.27650000001</v>
      </c>
      <c r="AX16" s="78">
        <v>11839.396429999999</v>
      </c>
    </row>
    <row r="17" spans="1:50" ht="15.75" thickBot="1">
      <c r="A17" s="81" t="s">
        <v>3</v>
      </c>
      <c r="B17" s="113">
        <f>SUM(B7:B16)</f>
        <v>98393</v>
      </c>
      <c r="C17" s="114">
        <f t="shared" ref="C17:P17" si="6">SUM(C7:C16)</f>
        <v>649269.81792493281</v>
      </c>
      <c r="D17" s="82">
        <f t="shared" si="6"/>
        <v>6586</v>
      </c>
      <c r="E17" s="83">
        <f t="shared" si="6"/>
        <v>129141.46995141302</v>
      </c>
      <c r="F17" s="85">
        <f t="shared" si="6"/>
        <v>18481.878909333762</v>
      </c>
      <c r="G17" s="84">
        <f t="shared" si="6"/>
        <v>5918</v>
      </c>
      <c r="H17" s="84">
        <f t="shared" si="6"/>
        <v>465425.54058743024</v>
      </c>
      <c r="I17" s="82">
        <f t="shared" si="6"/>
        <v>927</v>
      </c>
      <c r="J17" s="83">
        <f t="shared" si="6"/>
        <v>418923.12900297006</v>
      </c>
      <c r="K17" s="84">
        <f t="shared" si="6"/>
        <v>34502.471090666237</v>
      </c>
      <c r="L17" s="115">
        <f t="shared" si="6"/>
        <v>104311</v>
      </c>
      <c r="M17" s="84">
        <f t="shared" si="6"/>
        <v>1114695.3585123629</v>
      </c>
      <c r="N17" s="82">
        <f t="shared" si="6"/>
        <v>7513</v>
      </c>
      <c r="O17" s="83">
        <f t="shared" si="6"/>
        <v>548064.59895438305</v>
      </c>
      <c r="P17" s="85">
        <f t="shared" si="6"/>
        <v>52984.350000000006</v>
      </c>
      <c r="R17" s="81" t="s">
        <v>3</v>
      </c>
      <c r="S17" s="113">
        <v>107170</v>
      </c>
      <c r="T17" s="114">
        <v>688245.69258068455</v>
      </c>
      <c r="U17" s="82">
        <v>7207</v>
      </c>
      <c r="V17" s="83">
        <v>145219.16097058656</v>
      </c>
      <c r="W17" s="85">
        <v>18607.243556811529</v>
      </c>
      <c r="X17" s="84">
        <v>5752</v>
      </c>
      <c r="Y17" s="84">
        <v>377747.05101769028</v>
      </c>
      <c r="Z17" s="82">
        <v>722</v>
      </c>
      <c r="AA17" s="83">
        <v>332556.35952439444</v>
      </c>
      <c r="AB17" s="84">
        <v>22379.856443188473</v>
      </c>
      <c r="AC17" s="115">
        <v>112922</v>
      </c>
      <c r="AD17" s="84">
        <v>1065992.7435983827</v>
      </c>
      <c r="AE17" s="82">
        <v>7929</v>
      </c>
      <c r="AF17" s="83">
        <v>477775.52049498103</v>
      </c>
      <c r="AG17" s="85">
        <v>40987.1</v>
      </c>
      <c r="AI17" s="81" t="s">
        <v>3</v>
      </c>
      <c r="AJ17" s="113">
        <v>93271</v>
      </c>
      <c r="AK17" s="114">
        <v>747827.24867100106</v>
      </c>
      <c r="AL17" s="82">
        <v>6751</v>
      </c>
      <c r="AM17" s="83">
        <v>147661.74310000002</v>
      </c>
      <c r="AN17" s="85">
        <v>15718.108399999999</v>
      </c>
      <c r="AO17" s="84">
        <v>4001</v>
      </c>
      <c r="AP17" s="84">
        <v>262960.36970400001</v>
      </c>
      <c r="AQ17" s="82">
        <v>581</v>
      </c>
      <c r="AR17" s="83">
        <v>222162.60389999999</v>
      </c>
      <c r="AS17" s="84">
        <v>16221.87709</v>
      </c>
      <c r="AT17" s="115">
        <v>97272</v>
      </c>
      <c r="AU17" s="84">
        <v>1010787.6183750011</v>
      </c>
      <c r="AV17" s="82">
        <v>7332</v>
      </c>
      <c r="AW17" s="83">
        <v>369824.34700000001</v>
      </c>
      <c r="AX17" s="85">
        <v>31939.985489999999</v>
      </c>
    </row>
    <row r="18" spans="1:50" ht="15.75" thickBot="1">
      <c r="A18" s="86" t="s">
        <v>188</v>
      </c>
      <c r="B18" s="116">
        <f>S17</f>
        <v>107170</v>
      </c>
      <c r="C18" s="117">
        <f t="shared" ref="C18:P18" si="7">T17</f>
        <v>688245.69258068455</v>
      </c>
      <c r="D18" s="87">
        <f t="shared" si="7"/>
        <v>7207</v>
      </c>
      <c r="E18" s="88">
        <f t="shared" si="7"/>
        <v>145219.16097058656</v>
      </c>
      <c r="F18" s="90">
        <f t="shared" si="7"/>
        <v>18607.243556811529</v>
      </c>
      <c r="G18" s="89">
        <f t="shared" si="7"/>
        <v>5752</v>
      </c>
      <c r="H18" s="89">
        <f t="shared" si="7"/>
        <v>377747.05101769028</v>
      </c>
      <c r="I18" s="87">
        <f t="shared" si="7"/>
        <v>722</v>
      </c>
      <c r="J18" s="88">
        <f t="shared" si="7"/>
        <v>332556.35952439444</v>
      </c>
      <c r="K18" s="89">
        <f t="shared" si="7"/>
        <v>22379.856443188473</v>
      </c>
      <c r="L18" s="118">
        <f t="shared" si="7"/>
        <v>112922</v>
      </c>
      <c r="M18" s="89">
        <f t="shared" si="7"/>
        <v>1065992.7435983827</v>
      </c>
      <c r="N18" s="87">
        <f t="shared" si="7"/>
        <v>7929</v>
      </c>
      <c r="O18" s="88">
        <f t="shared" si="7"/>
        <v>477775.52049498103</v>
      </c>
      <c r="P18" s="90">
        <f t="shared" si="7"/>
        <v>40987.1</v>
      </c>
      <c r="R18" s="86" t="s">
        <v>43</v>
      </c>
      <c r="S18" s="116">
        <v>93271</v>
      </c>
      <c r="T18" s="117">
        <v>747827.24867100106</v>
      </c>
      <c r="U18" s="87">
        <v>6751</v>
      </c>
      <c r="V18" s="88">
        <v>147661.74310000002</v>
      </c>
      <c r="W18" s="90">
        <v>15718.108399999999</v>
      </c>
      <c r="X18" s="89">
        <v>4001</v>
      </c>
      <c r="Y18" s="89">
        <v>262960.36970400001</v>
      </c>
      <c r="Z18" s="87">
        <v>581</v>
      </c>
      <c r="AA18" s="88">
        <v>222162.60389999999</v>
      </c>
      <c r="AB18" s="89">
        <v>16221.87709</v>
      </c>
      <c r="AC18" s="118">
        <v>97272</v>
      </c>
      <c r="AD18" s="89">
        <v>1010787.6183750011</v>
      </c>
      <c r="AE18" s="87">
        <v>7332</v>
      </c>
      <c r="AF18" s="88">
        <v>369824.34700000001</v>
      </c>
      <c r="AG18" s="90">
        <v>31939.985489999999</v>
      </c>
      <c r="AI18" s="93"/>
      <c r="AJ18" s="94"/>
      <c r="AK18" s="94"/>
    </row>
    <row r="19" spans="1:50" ht="15.75" thickBot="1">
      <c r="A19" s="323" t="s">
        <v>51</v>
      </c>
      <c r="B19" s="324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5"/>
      <c r="R19" s="323" t="s">
        <v>51</v>
      </c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5"/>
      <c r="AI19" s="323" t="s">
        <v>51</v>
      </c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5"/>
    </row>
    <row r="20" spans="1:50">
      <c r="A20" s="74" t="s">
        <v>33</v>
      </c>
      <c r="B20" s="109">
        <f>IF(ISBLANK(B7),"",B7*100/B7)</f>
        <v>100</v>
      </c>
      <c r="C20" s="110">
        <f t="shared" ref="C20:M20" si="8">IF(ISBLANK(C7),"",C7*100/C7)</f>
        <v>100</v>
      </c>
      <c r="D20" s="95">
        <f>IF(ISBLANK(D7),"",D7*100/B7)</f>
        <v>0.66929380121348592</v>
      </c>
      <c r="E20" s="96">
        <f>IF(ISBLANK(E7),"",E7*100/C7)</f>
        <v>0.91507230988363608</v>
      </c>
      <c r="F20" s="98">
        <f>IF(ISBLANK(F7),"",F7*100/C7)</f>
        <v>0.68449944135247964</v>
      </c>
      <c r="G20" s="77">
        <f t="shared" ref="G20" si="9">IF(ISBLANK(G7),"",G7*100/G7)</f>
        <v>100</v>
      </c>
      <c r="H20" s="77">
        <f t="shared" si="8"/>
        <v>100</v>
      </c>
      <c r="I20" s="95">
        <f t="shared" ref="I20:J20" si="10">IF(ISBLANK(I7),"",I7*100/G7)</f>
        <v>4.7715736040609134</v>
      </c>
      <c r="J20" s="96">
        <f t="shared" si="10"/>
        <v>4.4811519155640749</v>
      </c>
      <c r="K20" s="97">
        <f t="shared" ref="K20" si="11">IF(ISBLANK(K7),"",K7*100/H7)</f>
        <v>2.1164078186515134</v>
      </c>
      <c r="L20" s="111">
        <f t="shared" ref="L20" si="12">IF(ISBLANK(L7),"",L7*100/L7)</f>
        <v>100</v>
      </c>
      <c r="M20" s="77">
        <f t="shared" si="8"/>
        <v>100</v>
      </c>
      <c r="N20" s="95">
        <f t="shared" ref="N20:O20" si="13">IF(ISBLANK(N7),"",N7*100/L7)</f>
        <v>0.90737685599811457</v>
      </c>
      <c r="O20" s="96">
        <f t="shared" si="13"/>
        <v>1.1171191378907446</v>
      </c>
      <c r="P20" s="98">
        <f t="shared" ref="P20" si="14">IF(ISBLANK(P7),"",P7*100/M7)</f>
        <v>0.76562846190749678</v>
      </c>
      <c r="R20" s="74" t="s">
        <v>33</v>
      </c>
      <c r="S20" s="109">
        <f>S7*100/$S7</f>
        <v>100</v>
      </c>
      <c r="T20" s="110">
        <f>T7*100/$T7</f>
        <v>100</v>
      </c>
      <c r="U20" s="95">
        <f t="shared" ref="U20:U30" si="15">U7*100/$S7</f>
        <v>0.39143730886850153</v>
      </c>
      <c r="V20" s="96">
        <f t="shared" ref="V20:W30" si="16">V7*100/$T7</f>
        <v>0.61019383991871678</v>
      </c>
      <c r="W20" s="98">
        <f>W7*100/$T7</f>
        <v>0.79755526725436665</v>
      </c>
      <c r="X20" s="77">
        <f>X7*100/$X7</f>
        <v>100</v>
      </c>
      <c r="Y20" s="77">
        <f>Y7*100/$Y7</f>
        <v>100</v>
      </c>
      <c r="Z20" s="95">
        <f t="shared" ref="Z20:Z30" si="17">Z7*100/$X7</f>
        <v>0.61295971978984243</v>
      </c>
      <c r="AA20" s="96">
        <f>AA7*100/$Y7</f>
        <v>0.85675218913622841</v>
      </c>
      <c r="AB20" s="97">
        <f>AB7*100/$Y7</f>
        <v>0.69936669558033326</v>
      </c>
      <c r="AC20" s="111">
        <f>AC7*100/$AC7</f>
        <v>100</v>
      </c>
      <c r="AD20" s="77">
        <f>AD7*100/$AD7</f>
        <v>100</v>
      </c>
      <c r="AE20" s="95">
        <f>AE7*100/$AC7</f>
        <v>0.40129348969493905</v>
      </c>
      <c r="AF20" s="96">
        <f>AF7*100/$AD7</f>
        <v>0.62297420062621545</v>
      </c>
      <c r="AG20" s="98">
        <f>AG7*100/$AD7</f>
        <v>0.79246565918662315</v>
      </c>
      <c r="AI20" s="74" t="s">
        <v>33</v>
      </c>
      <c r="AJ20" s="109">
        <v>100</v>
      </c>
      <c r="AK20" s="110">
        <v>100</v>
      </c>
      <c r="AL20" s="95">
        <v>0.45315628622615661</v>
      </c>
      <c r="AM20" s="96">
        <v>0.5818777456147286</v>
      </c>
      <c r="AN20" s="98">
        <v>0.62535753588991627</v>
      </c>
      <c r="AO20" s="77">
        <v>100</v>
      </c>
      <c r="AP20" s="77">
        <v>100</v>
      </c>
      <c r="AQ20" s="95">
        <v>0.82872928176795579</v>
      </c>
      <c r="AR20" s="96">
        <v>0.68813355838854473</v>
      </c>
      <c r="AS20" s="97">
        <v>0.43614098771104948</v>
      </c>
      <c r="AT20" s="111">
        <v>100</v>
      </c>
      <c r="AU20" s="77">
        <v>100</v>
      </c>
      <c r="AV20" s="95">
        <v>0.4669576692721551</v>
      </c>
      <c r="AW20" s="96">
        <v>0.58603568034548392</v>
      </c>
      <c r="AX20" s="98">
        <v>0.61795323454612772</v>
      </c>
    </row>
    <row r="21" spans="1:50">
      <c r="A21" s="74" t="s">
        <v>34</v>
      </c>
      <c r="B21" s="109">
        <f t="shared" ref="B21:C21" si="18">IF(ISBLANK(B8),"",B8*100/B8)</f>
        <v>100</v>
      </c>
      <c r="C21" s="110">
        <f t="shared" si="18"/>
        <v>100</v>
      </c>
      <c r="D21" s="99">
        <f t="shared" ref="D21:E21" si="19">IF(ISBLANK(D8),"",D8*100/B8)</f>
        <v>1.3422818791946309</v>
      </c>
      <c r="E21" s="100">
        <f t="shared" si="19"/>
        <v>1.3635886166428592</v>
      </c>
      <c r="F21" s="98">
        <f t="shared" ref="F21:F30" si="20">IF(ISBLANK(F8),"",F8*100/C8)</f>
        <v>0.80145902795606228</v>
      </c>
      <c r="G21" s="77">
        <f t="shared" ref="G21:H21" si="21">IF(ISBLANK(G8),"",G8*100/G8)</f>
        <v>100</v>
      </c>
      <c r="H21" s="77">
        <f t="shared" si="21"/>
        <v>100</v>
      </c>
      <c r="I21" s="99">
        <f t="shared" ref="I21:I30" si="22">IF(ISBLANK(I8),"",I8*100/G8)</f>
        <v>2.276707530647986</v>
      </c>
      <c r="J21" s="100">
        <f t="shared" ref="J21:J30" si="23">IF(ISBLANK(J8),"",J8*100/H8)</f>
        <v>2.4956671427529793</v>
      </c>
      <c r="K21" s="97">
        <f t="shared" ref="K21:K30" si="24">IF(ISBLANK(K8),"",K8*100/H8)</f>
        <v>1.5290925272890126</v>
      </c>
      <c r="L21" s="111">
        <f t="shared" ref="L21:M21" si="25">IF(ISBLANK(L8),"",L8*100/L8)</f>
        <v>100</v>
      </c>
      <c r="M21" s="77">
        <f t="shared" si="25"/>
        <v>100</v>
      </c>
      <c r="N21" s="99">
        <f t="shared" ref="N21:N30" si="26">IF(ISBLANK(N8),"",N8*100/L8)</f>
        <v>1.3914485809067454</v>
      </c>
      <c r="O21" s="100">
        <f t="shared" ref="O21:O30" si="27">IF(ISBLANK(O8),"",O8*100/M8)</f>
        <v>1.423139037797418</v>
      </c>
      <c r="P21" s="98">
        <f t="shared" ref="P21:P30" si="28">IF(ISBLANK(P8),"",P8*100/M8)</f>
        <v>0.83973453652906704</v>
      </c>
      <c r="R21" s="74" t="s">
        <v>34</v>
      </c>
      <c r="S21" s="109">
        <f t="shared" ref="S21:S30" si="29">S8*100/$S8</f>
        <v>100</v>
      </c>
      <c r="T21" s="110">
        <f t="shared" ref="T21:T30" si="30">T8*100/$T8</f>
        <v>100</v>
      </c>
      <c r="U21" s="99">
        <f t="shared" si="15"/>
        <v>1.4740505681236564</v>
      </c>
      <c r="V21" s="100">
        <f t="shared" si="16"/>
        <v>1.4582389269246792</v>
      </c>
      <c r="W21" s="98">
        <f t="shared" si="16"/>
        <v>1.0230946162586165</v>
      </c>
      <c r="X21" s="77">
        <f t="shared" ref="X21:X30" si="31">X8*100/$X8</f>
        <v>100</v>
      </c>
      <c r="Y21" s="77">
        <f t="shared" ref="Y21:Y30" si="32">Y8*100/$Y8</f>
        <v>100</v>
      </c>
      <c r="Z21" s="99">
        <f t="shared" si="17"/>
        <v>0.86206896551724133</v>
      </c>
      <c r="AA21" s="100">
        <f t="shared" ref="AA21:AB30" si="33">AA8*100/$Y8</f>
        <v>0.8482415809376147</v>
      </c>
      <c r="AB21" s="97">
        <f t="shared" si="33"/>
        <v>0.51806687486478309</v>
      </c>
      <c r="AC21" s="111">
        <f t="shared" ref="AC21:AC30" si="34">AC8*100/$AC8</f>
        <v>100</v>
      </c>
      <c r="AD21" s="77">
        <f t="shared" ref="AD21:AD30" si="35">AD8*100/$AD8</f>
        <v>100</v>
      </c>
      <c r="AE21" s="99">
        <f t="shared" ref="AE21:AE30" si="36">AE8*100/$AC8</f>
        <v>1.4397526331046477</v>
      </c>
      <c r="AF21" s="100">
        <f t="shared" ref="AF21:AG30" si="37">AF8*100/$AD8</f>
        <v>1.4240944143513787</v>
      </c>
      <c r="AG21" s="98">
        <f t="shared" si="37"/>
        <v>0.99482576200977713</v>
      </c>
      <c r="AI21" s="74" t="s">
        <v>34</v>
      </c>
      <c r="AJ21" s="109">
        <v>100</v>
      </c>
      <c r="AK21" s="110">
        <v>100</v>
      </c>
      <c r="AL21" s="99">
        <v>1.3927949645105129</v>
      </c>
      <c r="AM21" s="100">
        <v>1.4779763103718035</v>
      </c>
      <c r="AN21" s="98">
        <v>0.9367562877442448</v>
      </c>
      <c r="AO21" s="77">
        <v>100</v>
      </c>
      <c r="AP21" s="77">
        <v>100</v>
      </c>
      <c r="AQ21" s="99">
        <v>1.3071895424836601</v>
      </c>
      <c r="AR21" s="100">
        <v>1.3227994637864811</v>
      </c>
      <c r="AS21" s="97">
        <v>1.1464262019482836</v>
      </c>
      <c r="AT21" s="111">
        <v>100</v>
      </c>
      <c r="AU21" s="77">
        <v>100</v>
      </c>
      <c r="AV21" s="99">
        <v>1.3894249324585102</v>
      </c>
      <c r="AW21" s="100">
        <v>1.4716832206946717</v>
      </c>
      <c r="AX21" s="98">
        <v>0.94525930608568964</v>
      </c>
    </row>
    <row r="22" spans="1:50">
      <c r="A22" s="74" t="s">
        <v>35</v>
      </c>
      <c r="B22" s="109">
        <f t="shared" ref="B22:C22" si="38">IF(ISBLANK(B9),"",B9*100/B9)</f>
        <v>100</v>
      </c>
      <c r="C22" s="110">
        <f t="shared" si="38"/>
        <v>100</v>
      </c>
      <c r="D22" s="99">
        <f t="shared" ref="D22:E22" si="39">IF(ISBLANK(D9),"",D9*100/B9)</f>
        <v>2.659760621544061</v>
      </c>
      <c r="E22" s="100">
        <f t="shared" si="39"/>
        <v>2.7128940383741784</v>
      </c>
      <c r="F22" s="98">
        <f t="shared" si="20"/>
        <v>1.5507101440411755</v>
      </c>
      <c r="G22" s="77">
        <f t="shared" ref="G22:H22" si="40">IF(ISBLANK(G9),"",G9*100/G9)</f>
        <v>100</v>
      </c>
      <c r="H22" s="77">
        <f t="shared" si="40"/>
        <v>100</v>
      </c>
      <c r="I22" s="99">
        <f t="shared" si="22"/>
        <v>3.271692745376956</v>
      </c>
      <c r="J22" s="100">
        <f t="shared" si="23"/>
        <v>3.4920728751090819</v>
      </c>
      <c r="K22" s="97">
        <f t="shared" si="24"/>
        <v>2.3953214548992694</v>
      </c>
      <c r="L22" s="111">
        <f t="shared" ref="L22:M22" si="41">IF(ISBLANK(L9),"",L9*100/L9)</f>
        <v>100</v>
      </c>
      <c r="M22" s="77">
        <f t="shared" si="41"/>
        <v>100</v>
      </c>
      <c r="N22" s="99">
        <f t="shared" si="26"/>
        <v>2.6884589726484323</v>
      </c>
      <c r="O22" s="100">
        <f t="shared" si="27"/>
        <v>2.7492030143024815</v>
      </c>
      <c r="P22" s="98">
        <f t="shared" si="28"/>
        <v>1.5900682096211225</v>
      </c>
      <c r="R22" s="74" t="s">
        <v>35</v>
      </c>
      <c r="S22" s="109">
        <f t="shared" si="29"/>
        <v>100</v>
      </c>
      <c r="T22" s="110">
        <f t="shared" si="30"/>
        <v>100</v>
      </c>
      <c r="U22" s="99">
        <f t="shared" si="15"/>
        <v>2.9579657498702647</v>
      </c>
      <c r="V22" s="100">
        <f t="shared" si="16"/>
        <v>3.0239549162601089</v>
      </c>
      <c r="W22" s="98">
        <f t="shared" si="16"/>
        <v>1.694428275388391</v>
      </c>
      <c r="X22" s="77">
        <f t="shared" si="31"/>
        <v>100</v>
      </c>
      <c r="Y22" s="77">
        <f t="shared" si="32"/>
        <v>100</v>
      </c>
      <c r="Z22" s="99">
        <f t="shared" si="17"/>
        <v>2.1116138763197587</v>
      </c>
      <c r="AA22" s="100">
        <f t="shared" si="33"/>
        <v>1.9422304653114084</v>
      </c>
      <c r="AB22" s="97">
        <f t="shared" si="33"/>
        <v>1.2390595272900444</v>
      </c>
      <c r="AC22" s="111">
        <f t="shared" si="34"/>
        <v>100</v>
      </c>
      <c r="AD22" s="77">
        <f t="shared" si="35"/>
        <v>100</v>
      </c>
      <c r="AE22" s="99">
        <f t="shared" si="36"/>
        <v>2.9183154324477107</v>
      </c>
      <c r="AF22" s="100">
        <f t="shared" si="37"/>
        <v>2.973189972332813</v>
      </c>
      <c r="AG22" s="98">
        <f t="shared" si="37"/>
        <v>1.6730579819248561</v>
      </c>
      <c r="AI22" s="74" t="s">
        <v>35</v>
      </c>
      <c r="AJ22" s="109">
        <v>100</v>
      </c>
      <c r="AK22" s="110">
        <v>100</v>
      </c>
      <c r="AL22" s="99">
        <v>2.3644516918059519</v>
      </c>
      <c r="AM22" s="100">
        <v>2.4523482894475026</v>
      </c>
      <c r="AN22" s="98">
        <v>1.065260586259952</v>
      </c>
      <c r="AO22" s="77">
        <v>100</v>
      </c>
      <c r="AP22" s="77">
        <v>100</v>
      </c>
      <c r="AQ22" s="99">
        <v>3.0023094688221708</v>
      </c>
      <c r="AR22" s="100">
        <v>3.0219258090722541</v>
      </c>
      <c r="AS22" s="97">
        <v>2.2563629772802742</v>
      </c>
      <c r="AT22" s="111">
        <v>100</v>
      </c>
      <c r="AU22" s="77">
        <v>100</v>
      </c>
      <c r="AV22" s="99">
        <v>2.3862025515829264</v>
      </c>
      <c r="AW22" s="100">
        <v>2.4716195387436808</v>
      </c>
      <c r="AX22" s="98">
        <v>1.1055606864636067</v>
      </c>
    </row>
    <row r="23" spans="1:50">
      <c r="A23" s="74" t="s">
        <v>36</v>
      </c>
      <c r="B23" s="109">
        <f t="shared" ref="B23:C23" si="42">IF(ISBLANK(B10),"",B10*100/B10)</f>
        <v>100</v>
      </c>
      <c r="C23" s="110">
        <f t="shared" si="42"/>
        <v>100</v>
      </c>
      <c r="D23" s="99">
        <f t="shared" ref="D23:E23" si="43">IF(ISBLANK(D10),"",D10*100/B10)</f>
        <v>5.0707338638373125</v>
      </c>
      <c r="E23" s="100">
        <f t="shared" si="43"/>
        <v>5.2865181890062631</v>
      </c>
      <c r="F23" s="98">
        <f t="shared" si="20"/>
        <v>2.1456538993133925</v>
      </c>
      <c r="G23" s="77">
        <f t="shared" ref="G23:H23" si="44">IF(ISBLANK(G10),"",G10*100/G10)</f>
        <v>100</v>
      </c>
      <c r="H23" s="77">
        <f t="shared" si="44"/>
        <v>100</v>
      </c>
      <c r="I23" s="99">
        <f t="shared" si="22"/>
        <v>7.7477477477477477</v>
      </c>
      <c r="J23" s="100">
        <f t="shared" si="23"/>
        <v>8.1343271154615557</v>
      </c>
      <c r="K23" s="97">
        <f t="shared" si="24"/>
        <v>4.4261208215619181</v>
      </c>
      <c r="L23" s="111">
        <f t="shared" ref="L23:M23" si="45">IF(ISBLANK(L10),"",L10*100/L10)</f>
        <v>100</v>
      </c>
      <c r="M23" s="77">
        <f t="shared" si="45"/>
        <v>100</v>
      </c>
      <c r="N23" s="99">
        <f t="shared" si="26"/>
        <v>5.1959544879898862</v>
      </c>
      <c r="O23" s="100">
        <f t="shared" si="27"/>
        <v>5.4175778353177257</v>
      </c>
      <c r="P23" s="98">
        <f t="shared" si="28"/>
        <v>2.2506037734002389</v>
      </c>
      <c r="R23" s="74" t="s">
        <v>36</v>
      </c>
      <c r="S23" s="109">
        <f t="shared" si="29"/>
        <v>100</v>
      </c>
      <c r="T23" s="110">
        <f t="shared" si="30"/>
        <v>100</v>
      </c>
      <c r="U23" s="99">
        <f t="shared" si="15"/>
        <v>5.5246387218382553</v>
      </c>
      <c r="V23" s="100">
        <f t="shared" si="16"/>
        <v>5.6982555203311636</v>
      </c>
      <c r="W23" s="98">
        <f t="shared" si="16"/>
        <v>2.2542158566678836</v>
      </c>
      <c r="X23" s="77">
        <f t="shared" si="31"/>
        <v>100</v>
      </c>
      <c r="Y23" s="77">
        <f t="shared" si="32"/>
        <v>100</v>
      </c>
      <c r="Z23" s="99">
        <f t="shared" si="17"/>
        <v>5.8031088082901556</v>
      </c>
      <c r="AA23" s="100">
        <f t="shared" si="33"/>
        <v>6.2844152461409903</v>
      </c>
      <c r="AB23" s="97">
        <f t="shared" si="33"/>
        <v>3.3317195485919386</v>
      </c>
      <c r="AC23" s="111">
        <f t="shared" si="34"/>
        <v>100</v>
      </c>
      <c r="AD23" s="77">
        <f t="shared" si="35"/>
        <v>100</v>
      </c>
      <c r="AE23" s="99">
        <f t="shared" si="36"/>
        <v>5.5361982191250485</v>
      </c>
      <c r="AF23" s="100">
        <f t="shared" si="37"/>
        <v>5.7222682983203956</v>
      </c>
      <c r="AG23" s="98">
        <f t="shared" si="37"/>
        <v>2.2983571645699561</v>
      </c>
      <c r="AI23" s="74" t="s">
        <v>36</v>
      </c>
      <c r="AJ23" s="109">
        <v>100</v>
      </c>
      <c r="AK23" s="110">
        <v>100</v>
      </c>
      <c r="AL23" s="99">
        <v>4.4605581190947046</v>
      </c>
      <c r="AM23" s="100">
        <v>4.6553838186598631</v>
      </c>
      <c r="AN23" s="98">
        <v>1.4522666552492147</v>
      </c>
      <c r="AO23" s="77">
        <v>100</v>
      </c>
      <c r="AP23" s="77">
        <v>100</v>
      </c>
      <c r="AQ23" s="99">
        <v>4.774897680763984</v>
      </c>
      <c r="AR23" s="100">
        <v>5.1911271934284668</v>
      </c>
      <c r="AS23" s="97">
        <v>2.9770356044842847</v>
      </c>
      <c r="AT23" s="111">
        <v>100</v>
      </c>
      <c r="AU23" s="77">
        <v>100</v>
      </c>
      <c r="AV23" s="99">
        <v>4.4703678474114446</v>
      </c>
      <c r="AW23" s="100">
        <v>4.6719898152168744</v>
      </c>
      <c r="AX23" s="98">
        <v>1.4995286637288736</v>
      </c>
    </row>
    <row r="24" spans="1:50">
      <c r="A24" s="74" t="s">
        <v>37</v>
      </c>
      <c r="B24" s="109">
        <f t="shared" ref="B24:C24" si="46">IF(ISBLANK(B11),"",B11*100/B11)</f>
        <v>100</v>
      </c>
      <c r="C24" s="110">
        <f t="shared" si="46"/>
        <v>100</v>
      </c>
      <c r="D24" s="99">
        <f t="shared" ref="D24:E24" si="47">IF(ISBLANK(D11),"",D11*100/B11)</f>
        <v>8.2919236065377468</v>
      </c>
      <c r="E24" s="100">
        <f t="shared" si="47"/>
        <v>8.6140487406451101</v>
      </c>
      <c r="F24" s="98">
        <f t="shared" si="20"/>
        <v>2.6857376150448795</v>
      </c>
      <c r="G24" s="77">
        <f t="shared" ref="G24:H24" si="48">IF(ISBLANK(G11),"",G11*100/G11)</f>
        <v>100</v>
      </c>
      <c r="H24" s="77">
        <f t="shared" si="48"/>
        <v>100.00000000000001</v>
      </c>
      <c r="I24" s="99">
        <f t="shared" si="22"/>
        <v>10.933940774487471</v>
      </c>
      <c r="J24" s="100">
        <f t="shared" si="23"/>
        <v>10.899960324146569</v>
      </c>
      <c r="K24" s="97">
        <f t="shared" si="24"/>
        <v>3.842199001474234</v>
      </c>
      <c r="L24" s="111">
        <f t="shared" ref="L24:M24" si="49">IF(ISBLANK(L11),"",L11*100/L11)</f>
        <v>100</v>
      </c>
      <c r="M24" s="77">
        <f t="shared" si="49"/>
        <v>100</v>
      </c>
      <c r="N24" s="99">
        <f t="shared" si="26"/>
        <v>8.4238666742506112</v>
      </c>
      <c r="O24" s="100">
        <f t="shared" si="27"/>
        <v>8.7298976359400928</v>
      </c>
      <c r="P24" s="98">
        <f t="shared" si="28"/>
        <v>2.744346519709481</v>
      </c>
      <c r="R24" s="74" t="s">
        <v>37</v>
      </c>
      <c r="S24" s="109">
        <f t="shared" si="29"/>
        <v>100</v>
      </c>
      <c r="T24" s="110">
        <f t="shared" si="30"/>
        <v>100</v>
      </c>
      <c r="U24" s="99">
        <f t="shared" si="15"/>
        <v>9.220063786604813</v>
      </c>
      <c r="V24" s="100">
        <f t="shared" si="16"/>
        <v>9.4266810719914815</v>
      </c>
      <c r="W24" s="98">
        <f t="shared" si="16"/>
        <v>2.6331205029131923</v>
      </c>
      <c r="X24" s="77">
        <f t="shared" si="31"/>
        <v>100</v>
      </c>
      <c r="Y24" s="77">
        <f t="shared" si="32"/>
        <v>100.00000000000001</v>
      </c>
      <c r="Z24" s="99">
        <f t="shared" si="17"/>
        <v>9.026128266033254</v>
      </c>
      <c r="AA24" s="100">
        <f t="shared" si="33"/>
        <v>9.8238989548215088</v>
      </c>
      <c r="AB24" s="97">
        <f t="shared" si="33"/>
        <v>2.8916709511535408</v>
      </c>
      <c r="AC24" s="111">
        <f t="shared" si="34"/>
        <v>100</v>
      </c>
      <c r="AD24" s="77">
        <f t="shared" si="35"/>
        <v>100</v>
      </c>
      <c r="AE24" s="99">
        <f t="shared" si="36"/>
        <v>9.2110355503953123</v>
      </c>
      <c r="AF24" s="100">
        <f t="shared" si="37"/>
        <v>9.4454898183765224</v>
      </c>
      <c r="AG24" s="98">
        <f t="shared" si="37"/>
        <v>2.6453631788321195</v>
      </c>
      <c r="AI24" s="74" t="s">
        <v>37</v>
      </c>
      <c r="AJ24" s="109">
        <v>100</v>
      </c>
      <c r="AK24" s="110">
        <v>100</v>
      </c>
      <c r="AL24" s="99">
        <v>7.6240097825509068</v>
      </c>
      <c r="AM24" s="100">
        <v>7.8303072835345526</v>
      </c>
      <c r="AN24" s="98">
        <v>1.7805194847302204</v>
      </c>
      <c r="AO24" s="77">
        <v>100</v>
      </c>
      <c r="AP24" s="77">
        <v>100</v>
      </c>
      <c r="AQ24" s="99">
        <v>7.470511140235911</v>
      </c>
      <c r="AR24" s="100">
        <v>7.7015694699596802</v>
      </c>
      <c r="AS24" s="97">
        <v>2.5216326881311169</v>
      </c>
      <c r="AT24" s="111">
        <v>100</v>
      </c>
      <c r="AU24" s="77">
        <v>100</v>
      </c>
      <c r="AV24" s="99">
        <v>7.6180257510729614</v>
      </c>
      <c r="AW24" s="100">
        <v>7.8252213094887573</v>
      </c>
      <c r="AX24" s="98">
        <v>1.809798236736526</v>
      </c>
    </row>
    <row r="25" spans="1:50">
      <c r="A25" s="74" t="s">
        <v>38</v>
      </c>
      <c r="B25" s="109">
        <f t="shared" ref="B25:C25" si="50">IF(ISBLANK(B12),"",B12*100/B12)</f>
        <v>100</v>
      </c>
      <c r="C25" s="110">
        <f t="shared" si="50"/>
        <v>100</v>
      </c>
      <c r="D25" s="99">
        <f t="shared" ref="D25:E25" si="51">IF(ISBLANK(D12),"",D12*100/B12)</f>
        <v>13.595087779987892</v>
      </c>
      <c r="E25" s="100">
        <f t="shared" si="51"/>
        <v>14.020383345887954</v>
      </c>
      <c r="F25" s="98">
        <f t="shared" si="20"/>
        <v>2.8511433888646045</v>
      </c>
      <c r="G25" s="77">
        <f t="shared" ref="G25:H25" si="52">IF(ISBLANK(G12),"",G12*100/G12)</f>
        <v>100</v>
      </c>
      <c r="H25" s="77">
        <f t="shared" si="52"/>
        <v>100</v>
      </c>
      <c r="I25" s="99">
        <f t="shared" si="22"/>
        <v>18.13804173354735</v>
      </c>
      <c r="J25" s="100">
        <f t="shared" si="23"/>
        <v>18.509053187301323</v>
      </c>
      <c r="K25" s="97">
        <f t="shared" si="24"/>
        <v>4.6039892998577194</v>
      </c>
      <c r="L25" s="111">
        <f t="shared" ref="L25:M25" si="53">IF(ISBLANK(L12),"",L12*100/L12)</f>
        <v>100</v>
      </c>
      <c r="M25" s="77">
        <f t="shared" si="53"/>
        <v>100</v>
      </c>
      <c r="N25" s="99">
        <f t="shared" si="26"/>
        <v>13.827342852453635</v>
      </c>
      <c r="O25" s="100">
        <f t="shared" si="27"/>
        <v>14.250740699870173</v>
      </c>
      <c r="P25" s="98">
        <f t="shared" si="28"/>
        <v>2.9410989793314197</v>
      </c>
      <c r="R25" s="74" t="s">
        <v>38</v>
      </c>
      <c r="S25" s="109">
        <f t="shared" si="29"/>
        <v>100</v>
      </c>
      <c r="T25" s="110">
        <f t="shared" si="30"/>
        <v>99.999999999999986</v>
      </c>
      <c r="U25" s="99">
        <f t="shared" si="15"/>
        <v>14.105550646638283</v>
      </c>
      <c r="V25" s="100">
        <f t="shared" si="16"/>
        <v>14.521409120060802</v>
      </c>
      <c r="W25" s="98">
        <f t="shared" si="16"/>
        <v>2.8533961663190013</v>
      </c>
      <c r="X25" s="77">
        <f t="shared" si="31"/>
        <v>100</v>
      </c>
      <c r="Y25" s="77">
        <f t="shared" si="32"/>
        <v>100</v>
      </c>
      <c r="Z25" s="99">
        <f t="shared" si="17"/>
        <v>15.177065767284992</v>
      </c>
      <c r="AA25" s="100">
        <f t="shared" si="33"/>
        <v>15.325862075493221</v>
      </c>
      <c r="AB25" s="97">
        <f t="shared" si="33"/>
        <v>3.4228481905985184</v>
      </c>
      <c r="AC25" s="111">
        <f t="shared" si="34"/>
        <v>100</v>
      </c>
      <c r="AD25" s="77">
        <f t="shared" si="35"/>
        <v>100</v>
      </c>
      <c r="AE25" s="99">
        <f t="shared" si="36"/>
        <v>14.154270817359301</v>
      </c>
      <c r="AF25" s="100">
        <f t="shared" si="37"/>
        <v>14.558345054063208</v>
      </c>
      <c r="AG25" s="98">
        <f t="shared" si="37"/>
        <v>2.8795421854793442</v>
      </c>
      <c r="AI25" s="74" t="s">
        <v>38</v>
      </c>
      <c r="AJ25" s="109">
        <v>100</v>
      </c>
      <c r="AK25" s="110">
        <v>100</v>
      </c>
      <c r="AL25" s="99">
        <v>12.237488431693601</v>
      </c>
      <c r="AM25" s="100">
        <v>12.67324141533615</v>
      </c>
      <c r="AN25" s="98">
        <v>1.9765056031373824</v>
      </c>
      <c r="AO25" s="77">
        <v>100</v>
      </c>
      <c r="AP25" s="77">
        <v>100</v>
      </c>
      <c r="AQ25" s="99">
        <v>14.732965009208103</v>
      </c>
      <c r="AR25" s="100">
        <v>15.569087347165537</v>
      </c>
      <c r="AS25" s="97">
        <v>3.2359739610026805</v>
      </c>
      <c r="AT25" s="111">
        <v>100</v>
      </c>
      <c r="AU25" s="77">
        <v>100</v>
      </c>
      <c r="AV25" s="99">
        <v>12.330363262508568</v>
      </c>
      <c r="AW25" s="100">
        <v>12.781686331942861</v>
      </c>
      <c r="AX25" s="98">
        <v>2.0236707300995112</v>
      </c>
    </row>
    <row r="26" spans="1:50">
      <c r="A26" s="74" t="s">
        <v>39</v>
      </c>
      <c r="B26" s="109">
        <f t="shared" ref="B26:C26" si="54">IF(ISBLANK(B13),"",B13*100/B13)</f>
        <v>100</v>
      </c>
      <c r="C26" s="110">
        <f t="shared" si="54"/>
        <v>99.999999999999986</v>
      </c>
      <c r="D26" s="99">
        <f t="shared" ref="D26:E26" si="55">IF(ISBLANK(D13),"",D13*100/B13)</f>
        <v>23.299832495812396</v>
      </c>
      <c r="E26" s="100">
        <f t="shared" si="55"/>
        <v>24.741277482121799</v>
      </c>
      <c r="F26" s="98">
        <f t="shared" si="20"/>
        <v>3.1671640129090783</v>
      </c>
      <c r="G26" s="77">
        <f t="shared" ref="G26:H26" si="56">IF(ISBLANK(G13),"",G13*100/G13)</f>
        <v>100</v>
      </c>
      <c r="H26" s="77">
        <f t="shared" si="56"/>
        <v>100</v>
      </c>
      <c r="I26" s="99">
        <f t="shared" si="22"/>
        <v>32.899628252788105</v>
      </c>
      <c r="J26" s="100">
        <f t="shared" si="23"/>
        <v>35.128310706957336</v>
      </c>
      <c r="K26" s="97">
        <f t="shared" si="24"/>
        <v>5.0620523938004141</v>
      </c>
      <c r="L26" s="111">
        <f t="shared" ref="L26:M26" si="57">IF(ISBLANK(L13),"",L13*100/L13)</f>
        <v>100</v>
      </c>
      <c r="M26" s="77">
        <f t="shared" si="57"/>
        <v>100</v>
      </c>
      <c r="N26" s="99">
        <f t="shared" si="26"/>
        <v>24.09342347879533</v>
      </c>
      <c r="O26" s="100">
        <f t="shared" si="27"/>
        <v>25.646012887611604</v>
      </c>
      <c r="P26" s="98">
        <f t="shared" si="28"/>
        <v>3.3322133172228989</v>
      </c>
      <c r="R26" s="74" t="s">
        <v>39</v>
      </c>
      <c r="S26" s="109">
        <f t="shared" si="29"/>
        <v>100</v>
      </c>
      <c r="T26" s="110">
        <f t="shared" si="30"/>
        <v>99.999999999999986</v>
      </c>
      <c r="U26" s="99">
        <f t="shared" si="15"/>
        <v>23.642072213500786</v>
      </c>
      <c r="V26" s="100">
        <f t="shared" si="16"/>
        <v>24.996082806395869</v>
      </c>
      <c r="W26" s="98">
        <f t="shared" si="16"/>
        <v>2.9046167183270999</v>
      </c>
      <c r="X26" s="77">
        <f t="shared" si="31"/>
        <v>100</v>
      </c>
      <c r="Y26" s="77">
        <f t="shared" si="32"/>
        <v>100</v>
      </c>
      <c r="Z26" s="99">
        <f t="shared" si="17"/>
        <v>30.816326530612244</v>
      </c>
      <c r="AA26" s="100">
        <f t="shared" si="33"/>
        <v>31.958232285964343</v>
      </c>
      <c r="AB26" s="97">
        <f t="shared" si="33"/>
        <v>5.1798767323313557</v>
      </c>
      <c r="AC26" s="111">
        <f t="shared" si="34"/>
        <v>100</v>
      </c>
      <c r="AD26" s="77">
        <f t="shared" si="35"/>
        <v>100</v>
      </c>
      <c r="AE26" s="99">
        <f t="shared" si="36"/>
        <v>24.154518950437318</v>
      </c>
      <c r="AF26" s="100">
        <f t="shared" si="37"/>
        <v>25.524825563685241</v>
      </c>
      <c r="AG26" s="98">
        <f t="shared" si="37"/>
        <v>3.0774120966632519</v>
      </c>
      <c r="AI26" s="74" t="s">
        <v>39</v>
      </c>
      <c r="AJ26" s="109">
        <v>100</v>
      </c>
      <c r="AK26" s="110">
        <v>100</v>
      </c>
      <c r="AL26" s="99">
        <v>21.944177093358999</v>
      </c>
      <c r="AM26" s="100">
        <v>23.202969976141819</v>
      </c>
      <c r="AN26" s="98">
        <v>2.2955082334890746</v>
      </c>
      <c r="AO26" s="77">
        <v>100</v>
      </c>
      <c r="AP26" s="77">
        <v>100</v>
      </c>
      <c r="AQ26" s="99">
        <v>24.888888888888889</v>
      </c>
      <c r="AR26" s="100">
        <v>26.617152944008112</v>
      </c>
      <c r="AS26" s="97">
        <v>4.4004240625137552</v>
      </c>
      <c r="AT26" s="111">
        <v>100</v>
      </c>
      <c r="AU26" s="77">
        <v>100</v>
      </c>
      <c r="AV26" s="99">
        <v>22.115758125080927</v>
      </c>
      <c r="AW26" s="100">
        <v>23.414152343253559</v>
      </c>
      <c r="AX26" s="98">
        <v>2.4257066181474718</v>
      </c>
    </row>
    <row r="27" spans="1:50">
      <c r="A27" s="74" t="s">
        <v>40</v>
      </c>
      <c r="B27" s="109">
        <f t="shared" ref="B27:C27" si="58">IF(ISBLANK(B14),"",B14*100/B14)</f>
        <v>100</v>
      </c>
      <c r="C27" s="110">
        <f t="shared" si="58"/>
        <v>99.999999999999986</v>
      </c>
      <c r="D27" s="99">
        <f t="shared" ref="D27:E27" si="59">IF(ISBLANK(D14),"",D14*100/B14)</f>
        <v>41.898734177215189</v>
      </c>
      <c r="E27" s="100">
        <f t="shared" si="59"/>
        <v>42.827486356406638</v>
      </c>
      <c r="F27" s="98">
        <f t="shared" si="20"/>
        <v>3.255304067816859</v>
      </c>
      <c r="G27" s="77">
        <f t="shared" ref="G27:H27" si="60">IF(ISBLANK(G14),"",G14*100/G14)</f>
        <v>100</v>
      </c>
      <c r="H27" s="77">
        <f t="shared" si="60"/>
        <v>100</v>
      </c>
      <c r="I27" s="99">
        <f t="shared" si="22"/>
        <v>56.613756613756614</v>
      </c>
      <c r="J27" s="100">
        <f t="shared" si="23"/>
        <v>56.548072064377784</v>
      </c>
      <c r="K27" s="97">
        <f t="shared" si="24"/>
        <v>6.1806196922436181</v>
      </c>
      <c r="L27" s="111">
        <f t="shared" ref="L27:M27" si="61">IF(ISBLANK(L14),"",L14*100/L14)</f>
        <v>100</v>
      </c>
      <c r="M27" s="77">
        <f t="shared" si="61"/>
        <v>100</v>
      </c>
      <c r="N27" s="99">
        <f t="shared" si="26"/>
        <v>44.739530132788559</v>
      </c>
      <c r="O27" s="100">
        <f t="shared" si="27"/>
        <v>45.660200162093417</v>
      </c>
      <c r="P27" s="98">
        <f t="shared" si="28"/>
        <v>3.8592565616590666</v>
      </c>
      <c r="R27" s="74" t="s">
        <v>40</v>
      </c>
      <c r="S27" s="109">
        <f t="shared" si="29"/>
        <v>100</v>
      </c>
      <c r="T27" s="110">
        <f t="shared" si="30"/>
        <v>100</v>
      </c>
      <c r="U27" s="99">
        <f t="shared" si="15"/>
        <v>40.853658536585364</v>
      </c>
      <c r="V27" s="100">
        <f t="shared" si="16"/>
        <v>41.85956666025389</v>
      </c>
      <c r="W27" s="98">
        <f t="shared" si="16"/>
        <v>2.778611605331458</v>
      </c>
      <c r="X27" s="77">
        <f t="shared" si="31"/>
        <v>100</v>
      </c>
      <c r="Y27" s="77">
        <f t="shared" si="32"/>
        <v>100</v>
      </c>
      <c r="Z27" s="99">
        <f t="shared" si="17"/>
        <v>47.593582887700535</v>
      </c>
      <c r="AA27" s="100">
        <f t="shared" si="33"/>
        <v>48.470051078061935</v>
      </c>
      <c r="AB27" s="97">
        <f t="shared" si="33"/>
        <v>5.5510098100677734</v>
      </c>
      <c r="AC27" s="111">
        <f t="shared" si="34"/>
        <v>100</v>
      </c>
      <c r="AD27" s="77">
        <f t="shared" si="35"/>
        <v>100</v>
      </c>
      <c r="AE27" s="99">
        <f t="shared" si="36"/>
        <v>42.10526315789474</v>
      </c>
      <c r="AF27" s="100">
        <f t="shared" si="37"/>
        <v>43.163306492576361</v>
      </c>
      <c r="AG27" s="98">
        <f t="shared" si="37"/>
        <v>3.325392407179661</v>
      </c>
      <c r="AI27" s="74" t="s">
        <v>40</v>
      </c>
      <c r="AJ27" s="109">
        <v>100</v>
      </c>
      <c r="AK27" s="110">
        <v>100</v>
      </c>
      <c r="AL27" s="99">
        <v>41.719745222929937</v>
      </c>
      <c r="AM27" s="100">
        <v>42.681556280426364</v>
      </c>
      <c r="AN27" s="98">
        <v>2.7757305572188242</v>
      </c>
      <c r="AO27" s="77">
        <v>100</v>
      </c>
      <c r="AP27" s="77">
        <v>100</v>
      </c>
      <c r="AQ27" s="99">
        <v>51.955307262569832</v>
      </c>
      <c r="AR27" s="100">
        <v>53.346507444455561</v>
      </c>
      <c r="AS27" s="97">
        <v>5.9029851549727317</v>
      </c>
      <c r="AT27" s="111">
        <v>100</v>
      </c>
      <c r="AU27" s="77">
        <v>100</v>
      </c>
      <c r="AV27" s="99">
        <v>43.354148082069578</v>
      </c>
      <c r="AW27" s="100">
        <v>44.46501835716154</v>
      </c>
      <c r="AX27" s="98">
        <v>3.2986902870487254</v>
      </c>
    </row>
    <row r="28" spans="1:50">
      <c r="A28" s="74" t="s">
        <v>41</v>
      </c>
      <c r="B28" s="109">
        <f t="shared" ref="B28:C28" si="62">IF(ISBLANK(B15),"",B15*100/B15)</f>
        <v>100</v>
      </c>
      <c r="C28" s="110">
        <f t="shared" si="62"/>
        <v>100</v>
      </c>
      <c r="D28" s="99">
        <f t="shared" ref="D28:E28" si="63">IF(ISBLANK(D15),"",D15*100/B15)</f>
        <v>69.398907103825138</v>
      </c>
      <c r="E28" s="100">
        <f t="shared" si="63"/>
        <v>71.520351435976224</v>
      </c>
      <c r="F28" s="98">
        <f t="shared" si="20"/>
        <v>3.9744148632151362</v>
      </c>
      <c r="G28" s="77">
        <f t="shared" ref="G28:H28" si="64">IF(ISBLANK(G15),"",G15*100/G15)</f>
        <v>100</v>
      </c>
      <c r="H28" s="77">
        <f t="shared" si="64"/>
        <v>100</v>
      </c>
      <c r="I28" s="99">
        <f t="shared" si="22"/>
        <v>76.635514018691595</v>
      </c>
      <c r="J28" s="100">
        <f t="shared" si="23"/>
        <v>82.035183039598479</v>
      </c>
      <c r="K28" s="97">
        <f t="shared" si="24"/>
        <v>6.5367633892453263</v>
      </c>
      <c r="L28" s="111">
        <f t="shared" ref="L28:M28" si="65">IF(ISBLANK(L15),"",L15*100/L15)</f>
        <v>100</v>
      </c>
      <c r="M28" s="77">
        <f t="shared" si="65"/>
        <v>100</v>
      </c>
      <c r="N28" s="99">
        <f t="shared" si="26"/>
        <v>73.299748110831231</v>
      </c>
      <c r="O28" s="100">
        <f t="shared" si="27"/>
        <v>77.930391635678916</v>
      </c>
      <c r="P28" s="98">
        <f t="shared" si="28"/>
        <v>5.5364709832431842</v>
      </c>
      <c r="R28" s="74" t="s">
        <v>41</v>
      </c>
      <c r="S28" s="109">
        <f t="shared" si="29"/>
        <v>100</v>
      </c>
      <c r="T28" s="110">
        <f t="shared" si="30"/>
        <v>100</v>
      </c>
      <c r="U28" s="99">
        <f t="shared" si="15"/>
        <v>66.028708133971293</v>
      </c>
      <c r="V28" s="100">
        <f t="shared" si="16"/>
        <v>72.228373725296152</v>
      </c>
      <c r="W28" s="98">
        <f t="shared" si="16"/>
        <v>3.1246774682389971</v>
      </c>
      <c r="X28" s="77">
        <f t="shared" si="31"/>
        <v>100</v>
      </c>
      <c r="Y28" s="77">
        <f t="shared" si="32"/>
        <v>100</v>
      </c>
      <c r="Z28" s="99">
        <f t="shared" si="17"/>
        <v>72.588832487309645</v>
      </c>
      <c r="AA28" s="100">
        <f t="shared" si="33"/>
        <v>77.909063377330511</v>
      </c>
      <c r="AB28" s="97">
        <f t="shared" si="33"/>
        <v>6.4027010510803457</v>
      </c>
      <c r="AC28" s="111">
        <f t="shared" si="34"/>
        <v>100</v>
      </c>
      <c r="AD28" s="77">
        <f t="shared" si="35"/>
        <v>100</v>
      </c>
      <c r="AE28" s="99">
        <f t="shared" si="36"/>
        <v>69.21182266009852</v>
      </c>
      <c r="AF28" s="100">
        <f t="shared" si="37"/>
        <v>75.343337655705966</v>
      </c>
      <c r="AG28" s="98">
        <f t="shared" si="37"/>
        <v>4.922157325271276</v>
      </c>
      <c r="AI28" s="74" t="s">
        <v>41</v>
      </c>
      <c r="AJ28" s="109">
        <v>100</v>
      </c>
      <c r="AK28" s="110">
        <v>100</v>
      </c>
      <c r="AL28" s="99">
        <v>69.158878504672899</v>
      </c>
      <c r="AM28" s="100">
        <v>73.574261197112747</v>
      </c>
      <c r="AN28" s="98">
        <v>3.6771476775764653</v>
      </c>
      <c r="AO28" s="77">
        <v>100</v>
      </c>
      <c r="AP28" s="77">
        <v>100</v>
      </c>
      <c r="AQ28" s="99">
        <v>72.727272727272734</v>
      </c>
      <c r="AR28" s="100">
        <v>78.054541736642037</v>
      </c>
      <c r="AS28" s="97">
        <v>7.5479949537146833</v>
      </c>
      <c r="AT28" s="111">
        <v>100</v>
      </c>
      <c r="AU28" s="77">
        <v>100</v>
      </c>
      <c r="AV28" s="99">
        <v>70.712401055408975</v>
      </c>
      <c r="AW28" s="100">
        <v>75.820776021980379</v>
      </c>
      <c r="AX28" s="98">
        <v>5.6180787674756978</v>
      </c>
    </row>
    <row r="29" spans="1:50" ht="15.75" thickBot="1">
      <c r="A29" s="74" t="s">
        <v>42</v>
      </c>
      <c r="B29" s="109">
        <f t="shared" ref="B29:C29" si="66">IF(ISBLANK(B16),"",B16*100/B16)</f>
        <v>100</v>
      </c>
      <c r="C29" s="110">
        <f t="shared" si="66"/>
        <v>100</v>
      </c>
      <c r="D29" s="99">
        <f t="shared" ref="D29:E29" si="67">IF(ISBLANK(D16),"",D16*100/B16)</f>
        <v>88.888888888888886</v>
      </c>
      <c r="E29" s="100">
        <f t="shared" si="67"/>
        <v>91.762844612505106</v>
      </c>
      <c r="F29" s="98">
        <f t="shared" si="20"/>
        <v>4.9386890609928544</v>
      </c>
      <c r="G29" s="77">
        <f t="shared" ref="G29:H29" si="68">IF(ISBLANK(G16),"",G16*100/G16)</f>
        <v>100</v>
      </c>
      <c r="H29" s="77">
        <f t="shared" si="68"/>
        <v>100</v>
      </c>
      <c r="I29" s="99">
        <f t="shared" si="22"/>
        <v>94.392523364485982</v>
      </c>
      <c r="J29" s="100">
        <f t="shared" si="23"/>
        <v>98.923218971797795</v>
      </c>
      <c r="K29" s="97">
        <f t="shared" si="24"/>
        <v>7.8529867719172133</v>
      </c>
      <c r="L29" s="111">
        <f t="shared" ref="L29:M29" si="69">IF(ISBLANK(L16),"",L16*100/L16)</f>
        <v>100</v>
      </c>
      <c r="M29" s="77">
        <f t="shared" si="69"/>
        <v>100</v>
      </c>
      <c r="N29" s="99">
        <f t="shared" si="26"/>
        <v>93.965517241379317</v>
      </c>
      <c r="O29" s="100">
        <f t="shared" si="27"/>
        <v>98.805787857628147</v>
      </c>
      <c r="P29" s="98">
        <f t="shared" si="28"/>
        <v>7.8051918927609618</v>
      </c>
      <c r="R29" s="74" t="s">
        <v>42</v>
      </c>
      <c r="S29" s="109">
        <f t="shared" si="29"/>
        <v>100</v>
      </c>
      <c r="T29" s="110">
        <f t="shared" si="30"/>
        <v>100</v>
      </c>
      <c r="U29" s="99">
        <f t="shared" si="15"/>
        <v>100</v>
      </c>
      <c r="V29" s="100">
        <f t="shared" si="16"/>
        <v>99.999999999999957</v>
      </c>
      <c r="W29" s="98">
        <f t="shared" si="16"/>
        <v>3.0540510375885943</v>
      </c>
      <c r="X29" s="77">
        <f t="shared" si="31"/>
        <v>100</v>
      </c>
      <c r="Y29" s="77">
        <f t="shared" si="32"/>
        <v>100</v>
      </c>
      <c r="Z29" s="99">
        <f t="shared" si="17"/>
        <v>97.849462365591393</v>
      </c>
      <c r="AA29" s="100">
        <f t="shared" si="33"/>
        <v>99.481294208382863</v>
      </c>
      <c r="AB29" s="97">
        <f t="shared" si="33"/>
        <v>6.1076277881976209</v>
      </c>
      <c r="AC29" s="111">
        <f t="shared" si="34"/>
        <v>100</v>
      </c>
      <c r="AD29" s="77">
        <f t="shared" si="35"/>
        <v>100</v>
      </c>
      <c r="AE29" s="99">
        <f t="shared" si="36"/>
        <v>98.095238095238102</v>
      </c>
      <c r="AF29" s="100">
        <f t="shared" si="37"/>
        <v>99.498158632295585</v>
      </c>
      <c r="AG29" s="98">
        <f t="shared" si="37"/>
        <v>6.008348363127693</v>
      </c>
      <c r="AI29" s="74" t="s">
        <v>42</v>
      </c>
      <c r="AJ29" s="109">
        <v>100</v>
      </c>
      <c r="AK29" s="110">
        <v>100</v>
      </c>
      <c r="AL29" s="99">
        <v>90</v>
      </c>
      <c r="AM29" s="100">
        <v>83.654074239256559</v>
      </c>
      <c r="AN29" s="98">
        <v>2.817610861477104</v>
      </c>
      <c r="AO29" s="77">
        <v>100</v>
      </c>
      <c r="AP29" s="77">
        <v>100</v>
      </c>
      <c r="AQ29" s="99">
        <v>95.522388059701498</v>
      </c>
      <c r="AR29" s="100">
        <v>98.91126471241526</v>
      </c>
      <c r="AS29" s="97">
        <v>6.3416929943917317</v>
      </c>
      <c r="AT29" s="111">
        <v>100</v>
      </c>
      <c r="AU29" s="77">
        <v>100</v>
      </c>
      <c r="AV29" s="99">
        <v>94.805194805194802</v>
      </c>
      <c r="AW29" s="100">
        <v>98.326821483415031</v>
      </c>
      <c r="AX29" s="98">
        <v>6.2066992060762454</v>
      </c>
    </row>
    <row r="30" spans="1:50" ht="15.75" thickBot="1">
      <c r="A30" s="81" t="s">
        <v>3</v>
      </c>
      <c r="B30" s="113">
        <f t="shared" ref="B30:C30" si="70">IF(ISBLANK(B17),"",B17*100/B17)</f>
        <v>100</v>
      </c>
      <c r="C30" s="114">
        <f t="shared" si="70"/>
        <v>100</v>
      </c>
      <c r="D30" s="101">
        <f t="shared" ref="D30:E30" si="71">IF(ISBLANK(D17),"",D17*100/B17)</f>
        <v>6.693565599178803</v>
      </c>
      <c r="E30" s="102">
        <f t="shared" si="71"/>
        <v>19.890262320239884</v>
      </c>
      <c r="F30" s="104">
        <f t="shared" si="20"/>
        <v>2.8465636934120657</v>
      </c>
      <c r="G30" s="84">
        <f t="shared" ref="G30:H30" si="72">IF(ISBLANK(G17),"",G17*100/G17)</f>
        <v>100</v>
      </c>
      <c r="H30" s="84">
        <f t="shared" si="72"/>
        <v>100</v>
      </c>
      <c r="I30" s="101">
        <f t="shared" si="22"/>
        <v>15.664075701250422</v>
      </c>
      <c r="J30" s="102">
        <f t="shared" si="23"/>
        <v>90.008624897170918</v>
      </c>
      <c r="K30" s="103">
        <f t="shared" si="24"/>
        <v>7.4131022219191998</v>
      </c>
      <c r="L30" s="115">
        <f t="shared" ref="L30:M30" si="73">IF(ISBLANK(L17),"",L17*100/L17)</f>
        <v>100</v>
      </c>
      <c r="M30" s="84">
        <f t="shared" si="73"/>
        <v>100</v>
      </c>
      <c r="N30" s="101">
        <f t="shared" si="26"/>
        <v>7.2025002157011242</v>
      </c>
      <c r="O30" s="102">
        <f t="shared" si="27"/>
        <v>49.167209208246163</v>
      </c>
      <c r="P30" s="104">
        <f t="shared" si="28"/>
        <v>4.7532583315598664</v>
      </c>
      <c r="R30" s="81" t="s">
        <v>3</v>
      </c>
      <c r="S30" s="113">
        <f t="shared" si="29"/>
        <v>100</v>
      </c>
      <c r="T30" s="114">
        <f t="shared" si="30"/>
        <v>100</v>
      </c>
      <c r="U30" s="101">
        <f t="shared" si="15"/>
        <v>6.7248297098068486</v>
      </c>
      <c r="V30" s="102">
        <f t="shared" si="16"/>
        <v>21.09990117425431</v>
      </c>
      <c r="W30" s="104">
        <f t="shared" si="16"/>
        <v>2.7035757371819891</v>
      </c>
      <c r="X30" s="84">
        <f t="shared" si="31"/>
        <v>100</v>
      </c>
      <c r="Y30" s="84">
        <f t="shared" si="32"/>
        <v>100</v>
      </c>
      <c r="Z30" s="101">
        <f t="shared" si="17"/>
        <v>12.552155771905424</v>
      </c>
      <c r="AA30" s="102">
        <f t="shared" si="33"/>
        <v>88.036785099566671</v>
      </c>
      <c r="AB30" s="103">
        <f t="shared" si="33"/>
        <v>5.9245615241455329</v>
      </c>
      <c r="AC30" s="115">
        <f t="shared" si="34"/>
        <v>100</v>
      </c>
      <c r="AD30" s="84">
        <f t="shared" si="35"/>
        <v>100</v>
      </c>
      <c r="AE30" s="101">
        <f t="shared" si="36"/>
        <v>7.0216609695187833</v>
      </c>
      <c r="AF30" s="102">
        <f t="shared" si="37"/>
        <v>44.819772307473137</v>
      </c>
      <c r="AG30" s="104">
        <f t="shared" si="37"/>
        <v>3.8449698880353789</v>
      </c>
      <c r="AI30" s="81" t="s">
        <v>3</v>
      </c>
      <c r="AJ30" s="113">
        <v>100</v>
      </c>
      <c r="AK30" s="114">
        <v>100</v>
      </c>
      <c r="AL30" s="101">
        <v>7.238048267950381</v>
      </c>
      <c r="AM30" s="102">
        <v>19.745434973440275</v>
      </c>
      <c r="AN30" s="104">
        <v>2.1018368116344233</v>
      </c>
      <c r="AO30" s="84">
        <v>100</v>
      </c>
      <c r="AP30" s="84">
        <v>100</v>
      </c>
      <c r="AQ30" s="101">
        <v>14.521369657585604</v>
      </c>
      <c r="AR30" s="102">
        <v>84.485203663987917</v>
      </c>
      <c r="AS30" s="103">
        <v>6.1689436732463045</v>
      </c>
      <c r="AT30" s="115">
        <v>100</v>
      </c>
      <c r="AU30" s="84">
        <v>100</v>
      </c>
      <c r="AV30" s="101">
        <v>7.5376264495435477</v>
      </c>
      <c r="AW30" s="102">
        <v>36.587740122356308</v>
      </c>
      <c r="AX30" s="104">
        <v>3.1599106389281375</v>
      </c>
    </row>
    <row r="31" spans="1:50">
      <c r="R31" s="93"/>
      <c r="S31" s="94"/>
      <c r="T31" s="94"/>
    </row>
    <row r="33" ht="15" customHeight="1"/>
    <row r="34" ht="30.75" customHeight="1"/>
    <row r="49" ht="15" customHeight="1"/>
    <row r="50" ht="33.75" customHeight="1"/>
    <row r="66" ht="15" customHeight="1"/>
    <row r="67" ht="15" customHeight="1"/>
    <row r="83" ht="15" customHeight="1"/>
    <row r="84" ht="15" customHeight="1"/>
    <row r="100" ht="15" customHeight="1"/>
    <row r="101" ht="15" customHeight="1"/>
    <row r="117" ht="15" customHeight="1"/>
    <row r="118" ht="15" customHeight="1"/>
    <row r="134" ht="15" customHeight="1"/>
    <row r="135" ht="15" customHeight="1"/>
    <row r="151" ht="15" customHeight="1"/>
    <row r="152" ht="15" customHeight="1"/>
    <row r="168" ht="15" customHeight="1"/>
    <row r="169" ht="15" customHeight="1"/>
  </sheetData>
  <mergeCells count="42">
    <mergeCell ref="AJ4:AN4"/>
    <mergeCell ref="AG5:AG6"/>
    <mergeCell ref="AE5:AF5"/>
    <mergeCell ref="S4:W4"/>
    <mergeCell ref="X4:AB4"/>
    <mergeCell ref="AC4:AG4"/>
    <mergeCell ref="AI4:AI6"/>
    <mergeCell ref="W5:W6"/>
    <mergeCell ref="X5:Y5"/>
    <mergeCell ref="Z5:AA5"/>
    <mergeCell ref="AB5:AB6"/>
    <mergeCell ref="AC5:AD5"/>
    <mergeCell ref="R19:AG19"/>
    <mergeCell ref="AI19:AX19"/>
    <mergeCell ref="AO5:AP5"/>
    <mergeCell ref="AQ5:AR5"/>
    <mergeCell ref="AS5:AS6"/>
    <mergeCell ref="AT5:AU5"/>
    <mergeCell ref="AV5:AW5"/>
    <mergeCell ref="AX5:AX6"/>
    <mergeCell ref="R4:R6"/>
    <mergeCell ref="AJ5:AK5"/>
    <mergeCell ref="AL5:AM5"/>
    <mergeCell ref="AN5:AN6"/>
    <mergeCell ref="AO4:AS4"/>
    <mergeCell ref="AT4:AX4"/>
    <mergeCell ref="S5:T5"/>
    <mergeCell ref="U5:V5"/>
    <mergeCell ref="A19:P19"/>
    <mergeCell ref="A4:A6"/>
    <mergeCell ref="B4:F4"/>
    <mergeCell ref="G4:K4"/>
    <mergeCell ref="L4:P4"/>
    <mergeCell ref="B5:C5"/>
    <mergeCell ref="D5:E5"/>
    <mergeCell ref="F5:F6"/>
    <mergeCell ref="G5:H5"/>
    <mergeCell ref="I5:J5"/>
    <mergeCell ref="K5:K6"/>
    <mergeCell ref="L5:M5"/>
    <mergeCell ref="N5:O5"/>
    <mergeCell ref="P5:P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eht7">
    <tabColor theme="9" tint="0.39997558519241921"/>
  </sheetPr>
  <dimension ref="A1:AO87"/>
  <sheetViews>
    <sheetView workbookViewId="0">
      <selection activeCell="A7" sqref="A7:I16"/>
    </sheetView>
  </sheetViews>
  <sheetFormatPr defaultRowHeight="15"/>
  <cols>
    <col min="15" max="15" width="12.42578125" customWidth="1"/>
  </cols>
  <sheetData>
    <row r="1" spans="1:41">
      <c r="A1" t="s">
        <v>192</v>
      </c>
      <c r="O1" t="s">
        <v>141</v>
      </c>
      <c r="AC1" t="s">
        <v>142</v>
      </c>
    </row>
    <row r="2" spans="1:41" s="200" customFormat="1" ht="15.75" customHeight="1">
      <c r="A2" s="1" t="s">
        <v>182</v>
      </c>
      <c r="O2" s="1" t="s">
        <v>125</v>
      </c>
      <c r="AC2" s="1" t="s">
        <v>126</v>
      </c>
    </row>
    <row r="3" spans="1:41" ht="15.75" thickBot="1"/>
    <row r="4" spans="1:41" ht="15.75" customHeight="1">
      <c r="A4" s="304" t="s">
        <v>29</v>
      </c>
      <c r="B4" s="307" t="s">
        <v>1</v>
      </c>
      <c r="C4" s="307"/>
      <c r="D4" s="307"/>
      <c r="E4" s="307"/>
      <c r="F4" s="307" t="s">
        <v>2</v>
      </c>
      <c r="G4" s="307"/>
      <c r="H4" s="307"/>
      <c r="I4" s="307"/>
      <c r="J4" s="307" t="s">
        <v>3</v>
      </c>
      <c r="K4" s="307"/>
      <c r="L4" s="307"/>
      <c r="M4" s="308"/>
      <c r="O4" s="304" t="s">
        <v>29</v>
      </c>
      <c r="P4" s="307" t="s">
        <v>1</v>
      </c>
      <c r="Q4" s="307"/>
      <c r="R4" s="307"/>
      <c r="S4" s="307"/>
      <c r="T4" s="307" t="s">
        <v>2</v>
      </c>
      <c r="U4" s="307"/>
      <c r="V4" s="307"/>
      <c r="W4" s="307"/>
      <c r="X4" s="307" t="s">
        <v>3</v>
      </c>
      <c r="Y4" s="307"/>
      <c r="Z4" s="307"/>
      <c r="AA4" s="308"/>
      <c r="AC4" s="304" t="s">
        <v>29</v>
      </c>
      <c r="AD4" s="307" t="s">
        <v>1</v>
      </c>
      <c r="AE4" s="307"/>
      <c r="AF4" s="307"/>
      <c r="AG4" s="307"/>
      <c r="AH4" s="307" t="s">
        <v>2</v>
      </c>
      <c r="AI4" s="307"/>
      <c r="AJ4" s="307"/>
      <c r="AK4" s="307"/>
      <c r="AL4" s="307" t="s">
        <v>3</v>
      </c>
      <c r="AM4" s="307"/>
      <c r="AN4" s="307"/>
      <c r="AO4" s="308"/>
    </row>
    <row r="5" spans="1:41" ht="42.75" customHeight="1">
      <c r="A5" s="305"/>
      <c r="B5" s="309" t="s">
        <v>56</v>
      </c>
      <c r="C5" s="310"/>
      <c r="D5" s="309" t="s">
        <v>107</v>
      </c>
      <c r="E5" s="310"/>
      <c r="F5" s="309" t="s">
        <v>56</v>
      </c>
      <c r="G5" s="310"/>
      <c r="H5" s="309" t="s">
        <v>107</v>
      </c>
      <c r="I5" s="310"/>
      <c r="J5" s="309" t="s">
        <v>56</v>
      </c>
      <c r="K5" s="310"/>
      <c r="L5" s="309" t="s">
        <v>107</v>
      </c>
      <c r="M5" s="310"/>
      <c r="O5" s="305"/>
      <c r="P5" s="309" t="s">
        <v>56</v>
      </c>
      <c r="Q5" s="310"/>
      <c r="R5" s="309" t="s">
        <v>107</v>
      </c>
      <c r="S5" s="310"/>
      <c r="T5" s="309" t="s">
        <v>56</v>
      </c>
      <c r="U5" s="310"/>
      <c r="V5" s="309" t="s">
        <v>107</v>
      </c>
      <c r="W5" s="310"/>
      <c r="X5" s="309" t="s">
        <v>56</v>
      </c>
      <c r="Y5" s="310"/>
      <c r="Z5" s="309" t="s">
        <v>107</v>
      </c>
      <c r="AA5" s="310"/>
      <c r="AC5" s="305"/>
      <c r="AD5" s="309" t="s">
        <v>56</v>
      </c>
      <c r="AE5" s="310"/>
      <c r="AF5" s="309" t="s">
        <v>107</v>
      </c>
      <c r="AG5" s="310"/>
      <c r="AH5" s="309" t="s">
        <v>56</v>
      </c>
      <c r="AI5" s="310"/>
      <c r="AJ5" s="309" t="s">
        <v>107</v>
      </c>
      <c r="AK5" s="310"/>
      <c r="AL5" s="309" t="s">
        <v>56</v>
      </c>
      <c r="AM5" s="310"/>
      <c r="AN5" s="309" t="s">
        <v>107</v>
      </c>
      <c r="AO5" s="310"/>
    </row>
    <row r="6" spans="1:41" ht="44.25" customHeight="1" thickBot="1">
      <c r="A6" s="306"/>
      <c r="B6" s="69" t="s">
        <v>31</v>
      </c>
      <c r="C6" s="69" t="s">
        <v>32</v>
      </c>
      <c r="D6" s="70" t="s">
        <v>8</v>
      </c>
      <c r="E6" s="71" t="s">
        <v>9</v>
      </c>
      <c r="F6" s="69" t="s">
        <v>31</v>
      </c>
      <c r="G6" s="69" t="s">
        <v>32</v>
      </c>
      <c r="H6" s="70" t="s">
        <v>8</v>
      </c>
      <c r="I6" s="71" t="s">
        <v>9</v>
      </c>
      <c r="J6" s="69" t="s">
        <v>31</v>
      </c>
      <c r="K6" s="69" t="s">
        <v>32</v>
      </c>
      <c r="L6" s="70" t="s">
        <v>8</v>
      </c>
      <c r="M6" s="71" t="s">
        <v>9</v>
      </c>
      <c r="O6" s="306"/>
      <c r="P6" s="69" t="s">
        <v>31</v>
      </c>
      <c r="Q6" s="69" t="s">
        <v>32</v>
      </c>
      <c r="R6" s="70" t="s">
        <v>8</v>
      </c>
      <c r="S6" s="71" t="s">
        <v>9</v>
      </c>
      <c r="T6" s="69" t="s">
        <v>31</v>
      </c>
      <c r="U6" s="69" t="s">
        <v>32</v>
      </c>
      <c r="V6" s="70" t="s">
        <v>8</v>
      </c>
      <c r="W6" s="71" t="s">
        <v>9</v>
      </c>
      <c r="X6" s="69" t="s">
        <v>31</v>
      </c>
      <c r="Y6" s="69" t="s">
        <v>32</v>
      </c>
      <c r="Z6" s="70" t="s">
        <v>8</v>
      </c>
      <c r="AA6" s="71" t="s">
        <v>9</v>
      </c>
      <c r="AC6" s="306"/>
      <c r="AD6" s="69" t="s">
        <v>31</v>
      </c>
      <c r="AE6" s="69" t="s">
        <v>32</v>
      </c>
      <c r="AF6" s="70" t="s">
        <v>8</v>
      </c>
      <c r="AG6" s="71" t="s">
        <v>9</v>
      </c>
      <c r="AH6" s="69" t="s">
        <v>31</v>
      </c>
      <c r="AI6" s="69" t="s">
        <v>32</v>
      </c>
      <c r="AJ6" s="70" t="s">
        <v>8</v>
      </c>
      <c r="AK6" s="71" t="s">
        <v>9</v>
      </c>
      <c r="AL6" s="69" t="s">
        <v>31</v>
      </c>
      <c r="AM6" s="69" t="s">
        <v>32</v>
      </c>
      <c r="AN6" s="70" t="s">
        <v>8</v>
      </c>
      <c r="AO6" s="71" t="s">
        <v>9</v>
      </c>
    </row>
    <row r="7" spans="1:41" ht="15.75" customHeight="1">
      <c r="A7" s="74" t="s">
        <v>33</v>
      </c>
      <c r="B7" s="75">
        <v>104</v>
      </c>
      <c r="C7" s="76">
        <v>34.846139696623119</v>
      </c>
      <c r="D7" s="77">
        <v>26.47787479444397</v>
      </c>
      <c r="E7" s="77">
        <v>5705.8422587167606</v>
      </c>
      <c r="F7" s="75">
        <v>44</v>
      </c>
      <c r="G7" s="76">
        <v>9.6883000000000035</v>
      </c>
      <c r="H7" s="77">
        <v>2.6989999999999963</v>
      </c>
      <c r="I7" s="77">
        <v>472.5</v>
      </c>
      <c r="J7" s="75">
        <f>B7+F7</f>
        <v>148</v>
      </c>
      <c r="K7" s="76">
        <f t="shared" ref="K7:M7" si="0">C7+G7</f>
        <v>44.534439696623124</v>
      </c>
      <c r="L7" s="77">
        <f t="shared" si="0"/>
        <v>29.176874794443968</v>
      </c>
      <c r="M7" s="78">
        <f t="shared" si="0"/>
        <v>6178.3422587167606</v>
      </c>
      <c r="O7" s="74" t="s">
        <v>33</v>
      </c>
      <c r="P7" s="75">
        <v>90</v>
      </c>
      <c r="Q7" s="76">
        <v>30.808014097326076</v>
      </c>
      <c r="R7" s="77">
        <v>29.156624171881621</v>
      </c>
      <c r="S7" s="77">
        <v>6266.5802208350869</v>
      </c>
      <c r="T7" s="75">
        <v>7</v>
      </c>
      <c r="U7" s="76">
        <v>2.5382536052167066</v>
      </c>
      <c r="V7" s="77">
        <v>2.0719760730521042</v>
      </c>
      <c r="W7" s="77">
        <v>494.92827590903653</v>
      </c>
      <c r="X7" s="75">
        <v>97</v>
      </c>
      <c r="Y7" s="76">
        <v>33.346267702542775</v>
      </c>
      <c r="Z7" s="77">
        <v>31.228600244933727</v>
      </c>
      <c r="AA7" s="78">
        <v>6761.5084967441235</v>
      </c>
      <c r="AC7" s="74" t="s">
        <v>33</v>
      </c>
      <c r="AD7" s="75">
        <v>36</v>
      </c>
      <c r="AE7" s="76">
        <v>12.316500000000001</v>
      </c>
      <c r="AF7" s="77">
        <v>14.22588</v>
      </c>
      <c r="AG7" s="77">
        <v>2008.9958000000008</v>
      </c>
      <c r="AH7" s="75">
        <v>3</v>
      </c>
      <c r="AI7" s="76">
        <v>0.71000000000000008</v>
      </c>
      <c r="AJ7" s="77">
        <v>0.45</v>
      </c>
      <c r="AK7" s="77">
        <v>93.5</v>
      </c>
      <c r="AL7" s="75">
        <v>39</v>
      </c>
      <c r="AM7" s="76">
        <v>13.0265</v>
      </c>
      <c r="AN7" s="77">
        <v>14.675879999999999</v>
      </c>
      <c r="AO7" s="78">
        <v>2102.4958000000006</v>
      </c>
    </row>
    <row r="8" spans="1:41">
      <c r="A8" s="74" t="s">
        <v>34</v>
      </c>
      <c r="B8" s="79">
        <v>130</v>
      </c>
      <c r="C8" s="80">
        <v>98.111021183734351</v>
      </c>
      <c r="D8" s="77">
        <v>55.453667341997139</v>
      </c>
      <c r="E8" s="77">
        <v>12534.435217801087</v>
      </c>
      <c r="F8" s="79">
        <v>10</v>
      </c>
      <c r="G8" s="80">
        <v>8.1928571428571448</v>
      </c>
      <c r="H8" s="77">
        <v>5.0897619047619038</v>
      </c>
      <c r="I8" s="77">
        <v>950.45238095238096</v>
      </c>
      <c r="J8" s="79">
        <f t="shared" ref="J8:J16" si="1">B8+F8</f>
        <v>140</v>
      </c>
      <c r="K8" s="80">
        <f t="shared" ref="K8:K16" si="2">C8+G8</f>
        <v>106.3038783265915</v>
      </c>
      <c r="L8" s="77">
        <f t="shared" ref="L8:L16" si="3">D8+H8</f>
        <v>60.543429246759047</v>
      </c>
      <c r="M8" s="78">
        <f t="shared" ref="M8:M16" si="4">E8+I8</f>
        <v>13484.887598753468</v>
      </c>
      <c r="O8" s="74" t="s">
        <v>34</v>
      </c>
      <c r="P8" s="79">
        <v>143</v>
      </c>
      <c r="Q8" s="80">
        <v>105.85834656020423</v>
      </c>
      <c r="R8" s="77">
        <v>73.807429719815303</v>
      </c>
      <c r="S8" s="77">
        <v>14859.944287732003</v>
      </c>
      <c r="T8" s="79">
        <v>5</v>
      </c>
      <c r="U8" s="80">
        <v>3.6788788426763279</v>
      </c>
      <c r="V8" s="77">
        <v>2.2468896925859001</v>
      </c>
      <c r="W8" s="77">
        <v>257.26998191681861</v>
      </c>
      <c r="X8" s="79">
        <v>148</v>
      </c>
      <c r="Y8" s="80">
        <v>109.53722540288057</v>
      </c>
      <c r="Z8" s="77">
        <v>76.054319412401199</v>
      </c>
      <c r="AA8" s="78">
        <v>15117.214269648823</v>
      </c>
      <c r="AC8" s="74" t="s">
        <v>34</v>
      </c>
      <c r="AD8" s="79">
        <v>95</v>
      </c>
      <c r="AE8" s="80">
        <v>72.129699999999971</v>
      </c>
      <c r="AF8" s="77">
        <v>47.039609999999996</v>
      </c>
      <c r="AG8" s="77">
        <v>8797.5106999999989</v>
      </c>
      <c r="AH8" s="79">
        <v>4</v>
      </c>
      <c r="AI8" s="80">
        <v>3</v>
      </c>
      <c r="AJ8" s="77">
        <v>2.6</v>
      </c>
      <c r="AK8" s="77">
        <v>498</v>
      </c>
      <c r="AL8" s="79">
        <v>99</v>
      </c>
      <c r="AM8" s="80">
        <v>75.129699999999957</v>
      </c>
      <c r="AN8" s="77">
        <v>49.639609999999998</v>
      </c>
      <c r="AO8" s="78">
        <v>9295.5106999999989</v>
      </c>
    </row>
    <row r="9" spans="1:41" ht="15.75" customHeight="1">
      <c r="A9" s="74" t="s">
        <v>35</v>
      </c>
      <c r="B9" s="79">
        <v>351</v>
      </c>
      <c r="C9" s="80">
        <v>526.24453572621587</v>
      </c>
      <c r="D9" s="77">
        <v>301.43698947528168</v>
      </c>
      <c r="E9" s="77">
        <v>64954.022906139755</v>
      </c>
      <c r="F9" s="79">
        <v>21</v>
      </c>
      <c r="G9" s="80">
        <v>33.5594008114766</v>
      </c>
      <c r="H9" s="77">
        <v>22.167078925759554</v>
      </c>
      <c r="I9" s="77">
        <v>4056.4645824276677</v>
      </c>
      <c r="J9" s="79">
        <f t="shared" si="1"/>
        <v>372</v>
      </c>
      <c r="K9" s="80">
        <f t="shared" si="2"/>
        <v>559.80393653769249</v>
      </c>
      <c r="L9" s="77">
        <f t="shared" si="3"/>
        <v>323.60406840104122</v>
      </c>
      <c r="M9" s="78">
        <f t="shared" si="4"/>
        <v>69010.487488567422</v>
      </c>
      <c r="O9" s="74" t="s">
        <v>35</v>
      </c>
      <c r="P9" s="79">
        <v>391</v>
      </c>
      <c r="Q9" s="80">
        <v>592.57611364549598</v>
      </c>
      <c r="R9" s="77">
        <v>324.10411290683783</v>
      </c>
      <c r="S9" s="77">
        <v>65113.717533424155</v>
      </c>
      <c r="T9" s="79">
        <v>14</v>
      </c>
      <c r="U9" s="80">
        <v>19.139706426259838</v>
      </c>
      <c r="V9" s="77">
        <v>12.162690707350908</v>
      </c>
      <c r="W9" s="77">
        <v>3021.119671752198</v>
      </c>
      <c r="X9" s="79">
        <v>405</v>
      </c>
      <c r="Y9" s="80">
        <v>611.71582007175573</v>
      </c>
      <c r="Z9" s="77">
        <v>336.2668036141888</v>
      </c>
      <c r="AA9" s="78">
        <v>68134.837205176344</v>
      </c>
      <c r="AC9" s="74" t="s">
        <v>35</v>
      </c>
      <c r="AD9" s="79">
        <v>271</v>
      </c>
      <c r="AE9" s="80">
        <v>411.88430000000017</v>
      </c>
      <c r="AF9" s="77">
        <v>173.8862499999999</v>
      </c>
      <c r="AG9" s="77">
        <v>35268.159300000014</v>
      </c>
      <c r="AH9" s="79">
        <v>12</v>
      </c>
      <c r="AI9" s="80">
        <v>17.357399999999998</v>
      </c>
      <c r="AJ9" s="77">
        <v>12.55584</v>
      </c>
      <c r="AK9" s="77">
        <v>1778.5055</v>
      </c>
      <c r="AL9" s="79">
        <v>283</v>
      </c>
      <c r="AM9" s="80">
        <v>429.24170000000009</v>
      </c>
      <c r="AN9" s="77">
        <v>186.44208999999987</v>
      </c>
      <c r="AO9" s="78">
        <v>37046.664800000013</v>
      </c>
    </row>
    <row r="10" spans="1:41">
      <c r="A10" s="74" t="s">
        <v>36</v>
      </c>
      <c r="B10" s="79">
        <v>1064</v>
      </c>
      <c r="C10" s="80">
        <v>3690.1707209425622</v>
      </c>
      <c r="D10" s="77">
        <v>1399.2710152231514</v>
      </c>
      <c r="E10" s="77">
        <v>296601.94210468873</v>
      </c>
      <c r="F10" s="79">
        <v>83</v>
      </c>
      <c r="G10" s="80">
        <v>282.69080622606037</v>
      </c>
      <c r="H10" s="77">
        <v>138.97104477611941</v>
      </c>
      <c r="I10" s="77">
        <v>28134.370646766169</v>
      </c>
      <c r="J10" s="79">
        <f t="shared" si="1"/>
        <v>1147</v>
      </c>
      <c r="K10" s="80">
        <f t="shared" si="2"/>
        <v>3972.8615271686226</v>
      </c>
      <c r="L10" s="77">
        <f t="shared" si="3"/>
        <v>1538.2420599992709</v>
      </c>
      <c r="M10" s="78">
        <f t="shared" si="4"/>
        <v>324736.31275145488</v>
      </c>
      <c r="O10" s="74" t="s">
        <v>36</v>
      </c>
      <c r="P10" s="79">
        <v>1163</v>
      </c>
      <c r="Q10" s="80">
        <v>4009.2999258629761</v>
      </c>
      <c r="R10" s="77">
        <v>1554.8306715082865</v>
      </c>
      <c r="S10" s="77">
        <v>315821.59528395534</v>
      </c>
      <c r="T10" s="79">
        <v>52</v>
      </c>
      <c r="U10" s="80">
        <v>185.38196425551897</v>
      </c>
      <c r="V10" s="77">
        <v>94.425810239549065</v>
      </c>
      <c r="W10" s="77">
        <v>19118.317519962424</v>
      </c>
      <c r="X10" s="79">
        <v>1215</v>
      </c>
      <c r="Y10" s="80">
        <v>4194.6818901184915</v>
      </c>
      <c r="Z10" s="77">
        <v>1649.2564817478349</v>
      </c>
      <c r="AA10" s="78">
        <v>334939.91280391777</v>
      </c>
      <c r="AC10" s="74" t="s">
        <v>36</v>
      </c>
      <c r="AD10" s="79">
        <v>947</v>
      </c>
      <c r="AE10" s="80">
        <v>3273.0675000000033</v>
      </c>
      <c r="AF10" s="77">
        <v>1009.1597400000002</v>
      </c>
      <c r="AG10" s="77">
        <v>203193.88349999991</v>
      </c>
      <c r="AH10" s="79">
        <v>33</v>
      </c>
      <c r="AI10" s="80">
        <v>118.33639999999998</v>
      </c>
      <c r="AJ10" s="77">
        <v>68.349950000000007</v>
      </c>
      <c r="AK10" s="77">
        <v>13641.321</v>
      </c>
      <c r="AL10" s="79">
        <v>980</v>
      </c>
      <c r="AM10" s="80">
        <v>3391.4039000000025</v>
      </c>
      <c r="AN10" s="77">
        <v>1077.5096899999999</v>
      </c>
      <c r="AO10" s="78">
        <v>216835.20449999991</v>
      </c>
    </row>
    <row r="11" spans="1:41" ht="15.75" customHeight="1">
      <c r="A11" s="74" t="s">
        <v>37</v>
      </c>
      <c r="B11" s="79">
        <v>1309</v>
      </c>
      <c r="C11" s="80">
        <v>9792.2141403089518</v>
      </c>
      <c r="D11" s="77">
        <v>2830.4790797407099</v>
      </c>
      <c r="E11" s="77">
        <v>592607.11674645264</v>
      </c>
      <c r="F11" s="79">
        <v>95</v>
      </c>
      <c r="G11" s="80">
        <v>689.48228098993036</v>
      </c>
      <c r="H11" s="77">
        <v>224.54454576353791</v>
      </c>
      <c r="I11" s="77">
        <v>45275.679823398852</v>
      </c>
      <c r="J11" s="79">
        <f t="shared" si="1"/>
        <v>1404</v>
      </c>
      <c r="K11" s="80">
        <f t="shared" si="2"/>
        <v>10481.696421298882</v>
      </c>
      <c r="L11" s="77">
        <f t="shared" si="3"/>
        <v>3055.0236255042478</v>
      </c>
      <c r="M11" s="78">
        <f t="shared" si="4"/>
        <v>637882.79656985146</v>
      </c>
      <c r="O11" s="74" t="s">
        <v>37</v>
      </c>
      <c r="P11" s="79">
        <v>1493</v>
      </c>
      <c r="Q11" s="80">
        <v>10955.66541612702</v>
      </c>
      <c r="R11" s="77">
        <v>2958.1381810577959</v>
      </c>
      <c r="S11" s="77">
        <v>625570.58579682675</v>
      </c>
      <c r="T11" s="79">
        <v>69</v>
      </c>
      <c r="U11" s="80">
        <v>556.19310660370832</v>
      </c>
      <c r="V11" s="77">
        <v>154.74841371728343</v>
      </c>
      <c r="W11" s="77">
        <v>34150.420467006967</v>
      </c>
      <c r="X11" s="79">
        <v>1562</v>
      </c>
      <c r="Y11" s="80">
        <v>11511.858522730729</v>
      </c>
      <c r="Z11" s="77">
        <v>3112.8865947750796</v>
      </c>
      <c r="AA11" s="78">
        <v>659721.00626383361</v>
      </c>
      <c r="AC11" s="74" t="s">
        <v>37</v>
      </c>
      <c r="AD11" s="79">
        <v>1317</v>
      </c>
      <c r="AE11" s="80">
        <v>9645.5296000000017</v>
      </c>
      <c r="AF11" s="77">
        <v>2091.8437399999993</v>
      </c>
      <c r="AG11" s="77">
        <v>417555.78160000016</v>
      </c>
      <c r="AH11" s="79">
        <v>52</v>
      </c>
      <c r="AI11" s="80">
        <v>385.74999999999989</v>
      </c>
      <c r="AJ11" s="77">
        <v>125.59999999999997</v>
      </c>
      <c r="AK11" s="77">
        <v>26753</v>
      </c>
      <c r="AL11" s="79">
        <v>1369</v>
      </c>
      <c r="AM11" s="80">
        <v>10031.279600000005</v>
      </c>
      <c r="AN11" s="77">
        <v>2217.4437400000002</v>
      </c>
      <c r="AO11" s="78">
        <v>444308.78160000016</v>
      </c>
    </row>
    <row r="12" spans="1:41">
      <c r="A12" s="74" t="s">
        <v>38</v>
      </c>
      <c r="B12" s="79">
        <v>1491</v>
      </c>
      <c r="C12" s="80">
        <v>21422.618109988838</v>
      </c>
      <c r="D12" s="77">
        <v>3937.3576151472803</v>
      </c>
      <c r="E12" s="77">
        <v>813638.80993421108</v>
      </c>
      <c r="F12" s="79">
        <v>105</v>
      </c>
      <c r="G12" s="80">
        <v>1494.7137355407453</v>
      </c>
      <c r="H12" s="77">
        <v>337.43324090036492</v>
      </c>
      <c r="I12" s="77">
        <v>66705.288958599209</v>
      </c>
      <c r="J12" s="79">
        <f t="shared" si="1"/>
        <v>1596</v>
      </c>
      <c r="K12" s="80">
        <f t="shared" si="2"/>
        <v>22917.331845529585</v>
      </c>
      <c r="L12" s="77">
        <f t="shared" si="3"/>
        <v>4274.7908560476453</v>
      </c>
      <c r="M12" s="78">
        <f t="shared" si="4"/>
        <v>880344.09889281029</v>
      </c>
      <c r="O12" s="74" t="s">
        <v>38</v>
      </c>
      <c r="P12" s="79">
        <v>1639</v>
      </c>
      <c r="Q12" s="80">
        <v>23589.03348268722</v>
      </c>
      <c r="R12" s="77">
        <v>4409.9551678049775</v>
      </c>
      <c r="S12" s="77">
        <v>921900.79302763648</v>
      </c>
      <c r="T12" s="79">
        <v>84</v>
      </c>
      <c r="U12" s="80">
        <v>1201.75734891514</v>
      </c>
      <c r="V12" s="77">
        <v>251.99782531212551</v>
      </c>
      <c r="W12" s="77">
        <v>53268.824299938315</v>
      </c>
      <c r="X12" s="79">
        <v>1723</v>
      </c>
      <c r="Y12" s="80">
        <v>24790.790831602371</v>
      </c>
      <c r="Z12" s="77">
        <v>4661.9529931170991</v>
      </c>
      <c r="AA12" s="78">
        <v>975169.61732757476</v>
      </c>
      <c r="AC12" s="74" t="s">
        <v>38</v>
      </c>
      <c r="AD12" s="79">
        <v>1587</v>
      </c>
      <c r="AE12" s="80">
        <v>22941.475799999975</v>
      </c>
      <c r="AF12" s="77">
        <v>3380.1718699999974</v>
      </c>
      <c r="AG12" s="77">
        <v>669169.14869999979</v>
      </c>
      <c r="AH12" s="79">
        <v>75</v>
      </c>
      <c r="AI12" s="80">
        <v>1123.0064000000002</v>
      </c>
      <c r="AJ12" s="77">
        <v>212.68439999999998</v>
      </c>
      <c r="AK12" s="77">
        <v>38089.866999999998</v>
      </c>
      <c r="AL12" s="79">
        <v>1662</v>
      </c>
      <c r="AM12" s="80">
        <v>24064.482199999984</v>
      </c>
      <c r="AN12" s="77">
        <v>3592.8562699999984</v>
      </c>
      <c r="AO12" s="78">
        <v>707259.01569999976</v>
      </c>
    </row>
    <row r="13" spans="1:41" ht="15.75" customHeight="1">
      <c r="A13" s="74" t="s">
        <v>39</v>
      </c>
      <c r="B13" s="79">
        <v>1307</v>
      </c>
      <c r="C13" s="80">
        <v>40373.015141927339</v>
      </c>
      <c r="D13" s="77">
        <v>4671.8760628331456</v>
      </c>
      <c r="E13" s="77">
        <v>948380.53175925044</v>
      </c>
      <c r="F13" s="79">
        <v>175</v>
      </c>
      <c r="G13" s="80">
        <v>5764.0747268337673</v>
      </c>
      <c r="H13" s="77">
        <v>749.51379827455639</v>
      </c>
      <c r="I13" s="77">
        <v>152388.58665540355</v>
      </c>
      <c r="J13" s="79">
        <f t="shared" si="1"/>
        <v>1482</v>
      </c>
      <c r="K13" s="80">
        <f t="shared" si="2"/>
        <v>46137.089868761104</v>
      </c>
      <c r="L13" s="77">
        <f t="shared" si="3"/>
        <v>5421.389861107702</v>
      </c>
      <c r="M13" s="78">
        <f t="shared" si="4"/>
        <v>1100769.1184146539</v>
      </c>
      <c r="O13" s="74" t="s">
        <v>39</v>
      </c>
      <c r="P13" s="79">
        <v>1403</v>
      </c>
      <c r="Q13" s="80">
        <v>43214.640179704453</v>
      </c>
      <c r="R13" s="77">
        <v>4643.6501782788919</v>
      </c>
      <c r="S13" s="77">
        <v>942808.210642447</v>
      </c>
      <c r="T13" s="79">
        <v>144</v>
      </c>
      <c r="U13" s="80">
        <v>4642.078964092816</v>
      </c>
      <c r="V13" s="77">
        <v>700.85150476918136</v>
      </c>
      <c r="W13" s="77">
        <v>139057.02260021819</v>
      </c>
      <c r="X13" s="79">
        <v>1547</v>
      </c>
      <c r="Y13" s="80">
        <v>47856.71914379728</v>
      </c>
      <c r="Z13" s="77">
        <v>5344.5016830480772</v>
      </c>
      <c r="AA13" s="78">
        <v>1081865.2332426652</v>
      </c>
      <c r="AC13" s="74" t="s">
        <v>39</v>
      </c>
      <c r="AD13" s="79">
        <v>1484</v>
      </c>
      <c r="AE13" s="80">
        <v>45657.817599999995</v>
      </c>
      <c r="AF13" s="77">
        <v>4141.9608400000043</v>
      </c>
      <c r="AG13" s="77">
        <v>817732.88049999997</v>
      </c>
      <c r="AH13" s="79">
        <v>109</v>
      </c>
      <c r="AI13" s="80">
        <v>3621.7006000000015</v>
      </c>
      <c r="AJ13" s="77">
        <v>551.17226000000016</v>
      </c>
      <c r="AK13" s="77">
        <v>107256.344</v>
      </c>
      <c r="AL13" s="79">
        <v>1593</v>
      </c>
      <c r="AM13" s="80">
        <v>49279.518200000006</v>
      </c>
      <c r="AN13" s="77">
        <v>4693.1331000000073</v>
      </c>
      <c r="AO13" s="78">
        <v>924989.22450000001</v>
      </c>
    </row>
    <row r="14" spans="1:41">
      <c r="A14" s="74" t="s">
        <v>40</v>
      </c>
      <c r="B14" s="79">
        <v>320</v>
      </c>
      <c r="C14" s="80">
        <v>21270.890611411989</v>
      </c>
      <c r="D14" s="77">
        <v>1486.6644913179439</v>
      </c>
      <c r="E14" s="77">
        <v>295671.27136612771</v>
      </c>
      <c r="F14" s="79">
        <v>102</v>
      </c>
      <c r="G14" s="80">
        <v>7251.01429166048</v>
      </c>
      <c r="H14" s="77">
        <v>731.3553759124211</v>
      </c>
      <c r="I14" s="77">
        <v>143313.67903339854</v>
      </c>
      <c r="J14" s="79">
        <f t="shared" si="1"/>
        <v>422</v>
      </c>
      <c r="K14" s="80">
        <f t="shared" si="2"/>
        <v>28521.904903072471</v>
      </c>
      <c r="L14" s="77">
        <f t="shared" si="3"/>
        <v>2218.019867230365</v>
      </c>
      <c r="M14" s="78">
        <f t="shared" si="4"/>
        <v>438984.95039952628</v>
      </c>
      <c r="O14" s="74" t="s">
        <v>40</v>
      </c>
      <c r="P14" s="79">
        <v>324</v>
      </c>
      <c r="Q14" s="80">
        <v>21842.187434855652</v>
      </c>
      <c r="R14" s="77">
        <v>1348.6876356589139</v>
      </c>
      <c r="S14" s="77">
        <v>268578.10465116275</v>
      </c>
      <c r="T14" s="79">
        <v>88</v>
      </c>
      <c r="U14" s="80">
        <v>6363.3492305263808</v>
      </c>
      <c r="V14" s="77">
        <v>638.29092128308025</v>
      </c>
      <c r="W14" s="77">
        <v>124581.33896327227</v>
      </c>
      <c r="X14" s="79">
        <v>412</v>
      </c>
      <c r="Y14" s="80">
        <v>28205.536665382042</v>
      </c>
      <c r="Z14" s="77">
        <v>1986.9785569419944</v>
      </c>
      <c r="AA14" s="78">
        <v>393159.44361443503</v>
      </c>
      <c r="AC14" s="74" t="s">
        <v>40</v>
      </c>
      <c r="AD14" s="79">
        <v>379</v>
      </c>
      <c r="AE14" s="80">
        <v>25442.619400000003</v>
      </c>
      <c r="AF14" s="77">
        <v>1515.4398000000012</v>
      </c>
      <c r="AG14" s="77">
        <v>286111.68960000004</v>
      </c>
      <c r="AH14" s="79">
        <v>91</v>
      </c>
      <c r="AI14" s="80">
        <v>6486.0570999999991</v>
      </c>
      <c r="AJ14" s="77">
        <v>661.05059999999992</v>
      </c>
      <c r="AK14" s="77">
        <v>127245.253</v>
      </c>
      <c r="AL14" s="79">
        <v>470</v>
      </c>
      <c r="AM14" s="80">
        <v>31928.676500000009</v>
      </c>
      <c r="AN14" s="77">
        <v>2176.490400000001</v>
      </c>
      <c r="AO14" s="78">
        <v>413356.94260000007</v>
      </c>
    </row>
    <row r="15" spans="1:41" ht="15.75" customHeight="1">
      <c r="A15" s="74" t="s">
        <v>41</v>
      </c>
      <c r="B15" s="79">
        <v>125</v>
      </c>
      <c r="C15" s="80">
        <v>20500.981945367756</v>
      </c>
      <c r="D15" s="77">
        <v>1042.9391718585953</v>
      </c>
      <c r="E15" s="77">
        <v>209518.44533555768</v>
      </c>
      <c r="F15" s="79">
        <v>164</v>
      </c>
      <c r="G15" s="80">
        <v>37441.388848932213</v>
      </c>
      <c r="H15" s="77">
        <v>2673.290343278708</v>
      </c>
      <c r="I15" s="77">
        <v>527840.88648279721</v>
      </c>
      <c r="J15" s="79">
        <f t="shared" si="1"/>
        <v>289</v>
      </c>
      <c r="K15" s="80">
        <f t="shared" si="2"/>
        <v>57942.370794299968</v>
      </c>
      <c r="L15" s="77">
        <f t="shared" si="3"/>
        <v>3716.2295151373032</v>
      </c>
      <c r="M15" s="78">
        <f t="shared" si="4"/>
        <v>737359.3318183549</v>
      </c>
      <c r="O15" s="74" t="s">
        <v>41</v>
      </c>
      <c r="P15" s="79">
        <v>137</v>
      </c>
      <c r="Q15" s="80">
        <v>24620.569080993446</v>
      </c>
      <c r="R15" s="77">
        <v>1002.3508530102791</v>
      </c>
      <c r="S15" s="77">
        <v>188641.87731277535</v>
      </c>
      <c r="T15" s="79">
        <v>141</v>
      </c>
      <c r="U15" s="80">
        <v>32034.928199191556</v>
      </c>
      <c r="V15" s="77">
        <v>2483.846340719067</v>
      </c>
      <c r="W15" s="77">
        <v>482709.96287219942</v>
      </c>
      <c r="X15" s="79">
        <v>278</v>
      </c>
      <c r="Y15" s="80">
        <v>56655.497280184951</v>
      </c>
      <c r="Z15" s="77">
        <v>3486.197193729347</v>
      </c>
      <c r="AA15" s="78">
        <v>671351.84018497483</v>
      </c>
      <c r="AC15" s="74" t="s">
        <v>41</v>
      </c>
      <c r="AD15" s="79">
        <v>147</v>
      </c>
      <c r="AE15" s="80">
        <v>26640.646900000003</v>
      </c>
      <c r="AF15" s="77">
        <v>1209.7798900000005</v>
      </c>
      <c r="AG15" s="77">
        <v>228430.35809999998</v>
      </c>
      <c r="AH15" s="79">
        <v>119</v>
      </c>
      <c r="AI15" s="80">
        <v>28230.757800000018</v>
      </c>
      <c r="AJ15" s="77">
        <v>2441.8814099999995</v>
      </c>
      <c r="AK15" s="77">
        <v>456081.47109999997</v>
      </c>
      <c r="AL15" s="79">
        <v>266</v>
      </c>
      <c r="AM15" s="80">
        <v>54871.404699999963</v>
      </c>
      <c r="AN15" s="77">
        <v>3651.6613000000007</v>
      </c>
      <c r="AO15" s="78">
        <v>684511.82919999992</v>
      </c>
    </row>
    <row r="16" spans="1:41" ht="15.75" thickBot="1">
      <c r="A16" s="74" t="s">
        <v>42</v>
      </c>
      <c r="B16" s="79">
        <v>8</v>
      </c>
      <c r="C16" s="80">
        <v>5652.159305107637</v>
      </c>
      <c r="D16" s="77">
        <v>267.38499999999999</v>
      </c>
      <c r="E16" s="77">
        <v>59074.5</v>
      </c>
      <c r="F16" s="79">
        <v>101</v>
      </c>
      <c r="G16" s="80">
        <v>365440.58122668968</v>
      </c>
      <c r="H16" s="77">
        <v>25926.604842531211</v>
      </c>
      <c r="I16" s="77">
        <v>5159453.1738073109</v>
      </c>
      <c r="J16" s="79">
        <f t="shared" si="1"/>
        <v>109</v>
      </c>
      <c r="K16" s="80">
        <f t="shared" si="2"/>
        <v>371092.74053179735</v>
      </c>
      <c r="L16" s="77">
        <f t="shared" si="3"/>
        <v>26193.989842531209</v>
      </c>
      <c r="M16" s="78">
        <f t="shared" si="4"/>
        <v>5218527.6738073109</v>
      </c>
      <c r="O16" s="74" t="s">
        <v>42</v>
      </c>
      <c r="P16" s="79">
        <v>12</v>
      </c>
      <c r="Q16" s="80">
        <v>9685.245253070354</v>
      </c>
      <c r="R16" s="77">
        <v>276.17494563064395</v>
      </c>
      <c r="S16" s="77">
        <v>61088.441076014002</v>
      </c>
      <c r="T16" s="79">
        <v>91</v>
      </c>
      <c r="U16" s="80">
        <v>286712.74387193506</v>
      </c>
      <c r="V16" s="77">
        <v>16297.001827738413</v>
      </c>
      <c r="W16" s="77">
        <v>3337923.9455150166</v>
      </c>
      <c r="X16" s="79">
        <v>103</v>
      </c>
      <c r="Y16" s="80">
        <v>296397.98912500544</v>
      </c>
      <c r="Z16" s="77">
        <v>16573.176773369054</v>
      </c>
      <c r="AA16" s="78">
        <v>3399012.3865910303</v>
      </c>
      <c r="AC16" s="74" t="s">
        <v>42</v>
      </c>
      <c r="AD16" s="79">
        <v>8</v>
      </c>
      <c r="AE16" s="80">
        <v>5508.6682999999994</v>
      </c>
      <c r="AF16" s="77">
        <v>192.58165</v>
      </c>
      <c r="AG16" s="77">
        <v>34905.474999999999</v>
      </c>
      <c r="AH16" s="79">
        <v>64</v>
      </c>
      <c r="AI16" s="80">
        <v>181447.70819999999</v>
      </c>
      <c r="AJ16" s="77">
        <v>10780.252849999999</v>
      </c>
      <c r="AK16" s="77">
        <v>2053792.5461000002</v>
      </c>
      <c r="AL16" s="79">
        <v>72</v>
      </c>
      <c r="AM16" s="80">
        <v>186956.37649999998</v>
      </c>
      <c r="AN16" s="77">
        <v>10972.834499999999</v>
      </c>
      <c r="AO16" s="78">
        <v>2088698.0211000002</v>
      </c>
    </row>
    <row r="17" spans="1:41" ht="15.75" thickBot="1">
      <c r="A17" s="81" t="s">
        <v>3</v>
      </c>
      <c r="B17" s="82">
        <f>SUM(B7:B16)</f>
        <v>6209</v>
      </c>
      <c r="C17" s="83">
        <f t="shared" ref="C17:M17" si="5">SUM(C7:C16)</f>
        <v>123361.25167166165</v>
      </c>
      <c r="D17" s="84">
        <f t="shared" si="5"/>
        <v>16019.340967732551</v>
      </c>
      <c r="E17" s="84">
        <f t="shared" si="5"/>
        <v>3298686.9176289458</v>
      </c>
      <c r="F17" s="82">
        <f t="shared" si="5"/>
        <v>900</v>
      </c>
      <c r="G17" s="83">
        <f t="shared" si="5"/>
        <v>418415.38647482719</v>
      </c>
      <c r="H17" s="84">
        <f t="shared" si="5"/>
        <v>30811.66903226744</v>
      </c>
      <c r="I17" s="84">
        <f t="shared" si="5"/>
        <v>6128591.0823710542</v>
      </c>
      <c r="J17" s="82">
        <f t="shared" si="5"/>
        <v>7109</v>
      </c>
      <c r="K17" s="83">
        <f t="shared" si="5"/>
        <v>541776.63814648893</v>
      </c>
      <c r="L17" s="84">
        <f t="shared" si="5"/>
        <v>46831.009999999995</v>
      </c>
      <c r="M17" s="85">
        <f t="shared" si="5"/>
        <v>9427278</v>
      </c>
      <c r="O17" s="81" t="s">
        <v>3</v>
      </c>
      <c r="P17" s="82">
        <v>6795</v>
      </c>
      <c r="Q17" s="83">
        <v>138645.88324760392</v>
      </c>
      <c r="R17" s="84">
        <v>16620.855799748257</v>
      </c>
      <c r="S17" s="84">
        <v>3410649.8498328091</v>
      </c>
      <c r="T17" s="82">
        <v>695</v>
      </c>
      <c r="U17" s="83">
        <v>331721.78952439432</v>
      </c>
      <c r="V17" s="84">
        <v>20637.644200251674</v>
      </c>
      <c r="W17" s="84">
        <v>4194583.1501671923</v>
      </c>
      <c r="X17" s="82">
        <v>7490</v>
      </c>
      <c r="Y17" s="83">
        <v>470367.67277199845</v>
      </c>
      <c r="Z17" s="84">
        <v>37258.500000000015</v>
      </c>
      <c r="AA17" s="85">
        <v>7605233.0000000009</v>
      </c>
      <c r="AC17" s="81" t="s">
        <v>3</v>
      </c>
      <c r="AD17" s="82">
        <v>6271</v>
      </c>
      <c r="AE17" s="83">
        <v>139606.15559999994</v>
      </c>
      <c r="AF17" s="84">
        <v>13776.089269999971</v>
      </c>
      <c r="AG17" s="84">
        <v>2703173.8828000007</v>
      </c>
      <c r="AH17" s="82">
        <v>562</v>
      </c>
      <c r="AI17" s="83">
        <v>221434.38389999996</v>
      </c>
      <c r="AJ17" s="84">
        <v>14856.597310000003</v>
      </c>
      <c r="AK17" s="84">
        <v>2825229.8077000007</v>
      </c>
      <c r="AL17" s="82">
        <v>6833</v>
      </c>
      <c r="AM17" s="83">
        <v>361040.53949999996</v>
      </c>
      <c r="AN17" s="84">
        <v>28632.686580000009</v>
      </c>
      <c r="AO17" s="85">
        <v>5528403.6905000005</v>
      </c>
    </row>
    <row r="18" spans="1:41" ht="15.75" thickBot="1">
      <c r="A18" s="86" t="s">
        <v>188</v>
      </c>
      <c r="B18" s="121">
        <f>P17</f>
        <v>6795</v>
      </c>
      <c r="C18" s="122">
        <f t="shared" ref="C18:M18" si="6">Q17</f>
        <v>138645.88324760392</v>
      </c>
      <c r="D18" s="123">
        <f t="shared" si="6"/>
        <v>16620.855799748257</v>
      </c>
      <c r="E18" s="123">
        <f t="shared" si="6"/>
        <v>3410649.8498328091</v>
      </c>
      <c r="F18" s="121">
        <f t="shared" si="6"/>
        <v>695</v>
      </c>
      <c r="G18" s="122">
        <f t="shared" si="6"/>
        <v>331721.78952439432</v>
      </c>
      <c r="H18" s="123">
        <f t="shared" si="6"/>
        <v>20637.644200251674</v>
      </c>
      <c r="I18" s="123">
        <f t="shared" si="6"/>
        <v>4194583.1501671923</v>
      </c>
      <c r="J18" s="121">
        <f t="shared" si="6"/>
        <v>7490</v>
      </c>
      <c r="K18" s="122">
        <f t="shared" si="6"/>
        <v>470367.67277199845</v>
      </c>
      <c r="L18" s="123">
        <f t="shared" si="6"/>
        <v>37258.500000000015</v>
      </c>
      <c r="M18" s="124">
        <f t="shared" si="6"/>
        <v>7605233.0000000009</v>
      </c>
      <c r="O18" s="86" t="s">
        <v>43</v>
      </c>
      <c r="P18" s="121">
        <v>6271</v>
      </c>
      <c r="Q18" s="122">
        <v>139606.15559999994</v>
      </c>
      <c r="R18" s="123">
        <v>13776.089269999971</v>
      </c>
      <c r="S18" s="123">
        <v>2703173.8828000007</v>
      </c>
      <c r="T18" s="121">
        <v>562</v>
      </c>
      <c r="U18" s="122">
        <v>221434.38389999996</v>
      </c>
      <c r="V18" s="123">
        <v>14856.597310000003</v>
      </c>
      <c r="W18" s="123">
        <v>2825229.8077000007</v>
      </c>
      <c r="X18" s="121">
        <v>6833</v>
      </c>
      <c r="Y18" s="122">
        <v>361040.53949999996</v>
      </c>
      <c r="Z18" s="123">
        <v>28632.686580000009</v>
      </c>
      <c r="AA18" s="124">
        <v>5528403.6905000005</v>
      </c>
      <c r="AC18" s="93"/>
    </row>
    <row r="19" spans="1:41" ht="15.75" thickBot="1">
      <c r="A19" s="250" t="s">
        <v>45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2"/>
      <c r="O19" s="323" t="s">
        <v>45</v>
      </c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5"/>
      <c r="AC19" s="323" t="s">
        <v>45</v>
      </c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5"/>
    </row>
    <row r="20" spans="1:41">
      <c r="A20" s="74" t="s">
        <v>33</v>
      </c>
      <c r="B20" s="95">
        <f>IF(B7=0,"",B7*100/B$17)</f>
        <v>1.6749879207601868</v>
      </c>
      <c r="C20" s="96">
        <f t="shared" ref="C20:M20" si="7">IF(C7=0,"",C7*100/C$17)</f>
        <v>2.8247232598911702E-2</v>
      </c>
      <c r="D20" s="97">
        <f t="shared" si="7"/>
        <v>0.16528691690736741</v>
      </c>
      <c r="E20" s="97">
        <f t="shared" si="7"/>
        <v>0.17297313753007054</v>
      </c>
      <c r="F20" s="95">
        <f t="shared" si="7"/>
        <v>4.8888888888888893</v>
      </c>
      <c r="G20" s="96">
        <f t="shared" si="7"/>
        <v>2.3154741228864615E-3</v>
      </c>
      <c r="H20" s="97">
        <f t="shared" si="7"/>
        <v>8.7596682840305595E-3</v>
      </c>
      <c r="I20" s="97">
        <f t="shared" si="7"/>
        <v>7.7097654852377141E-3</v>
      </c>
      <c r="J20" s="95">
        <f t="shared" si="7"/>
        <v>2.0818680545787029</v>
      </c>
      <c r="K20" s="96">
        <f t="shared" si="7"/>
        <v>8.2200738387286504E-3</v>
      </c>
      <c r="L20" s="97">
        <f t="shared" si="7"/>
        <v>6.2302467519799322E-2</v>
      </c>
      <c r="M20" s="98">
        <f t="shared" si="7"/>
        <v>6.5536862906946852E-2</v>
      </c>
      <c r="O20" s="74" t="s">
        <v>33</v>
      </c>
      <c r="P20" s="95">
        <f>P7*100/P$17</f>
        <v>1.3245033112582782</v>
      </c>
      <c r="Q20" s="96">
        <f t="shared" ref="Q20:AA30" si="8">Q7*100/Q$17</f>
        <v>2.2220648298880163E-2</v>
      </c>
      <c r="R20" s="97">
        <f t="shared" si="8"/>
        <v>0.17542191884200833</v>
      </c>
      <c r="S20" s="97">
        <f t="shared" si="8"/>
        <v>0.18373566612656753</v>
      </c>
      <c r="T20" s="95">
        <f t="shared" si="8"/>
        <v>1.0071942446043165</v>
      </c>
      <c r="U20" s="96">
        <f t="shared" si="8"/>
        <v>7.65175422710677E-4</v>
      </c>
      <c r="V20" s="97">
        <f t="shared" si="8"/>
        <v>1.0039789682132599E-2</v>
      </c>
      <c r="W20" s="97">
        <f t="shared" si="8"/>
        <v>1.1799224337448386E-2</v>
      </c>
      <c r="X20" s="95">
        <f t="shared" si="8"/>
        <v>1.2950600801068091</v>
      </c>
      <c r="Y20" s="96">
        <f t="shared" si="8"/>
        <v>7.0894046578551173E-3</v>
      </c>
      <c r="Z20" s="97">
        <f t="shared" si="8"/>
        <v>8.3816042634388702E-2</v>
      </c>
      <c r="AA20" s="98">
        <f t="shared" si="8"/>
        <v>8.890600060174518E-2</v>
      </c>
      <c r="AC20" s="74" t="s">
        <v>33</v>
      </c>
      <c r="AD20" s="95">
        <v>0.57407112103332802</v>
      </c>
      <c r="AE20" s="96">
        <v>8.822318720163945E-3</v>
      </c>
      <c r="AF20" s="97">
        <v>0.10326501027384842</v>
      </c>
      <c r="AG20" s="97">
        <v>7.4319887920752004E-2</v>
      </c>
      <c r="AH20" s="95">
        <v>0.53380782918149461</v>
      </c>
      <c r="AI20" s="96">
        <v>3.2063674461714898E-4</v>
      </c>
      <c r="AJ20" s="97">
        <v>3.0289573757047595E-3</v>
      </c>
      <c r="AK20" s="97">
        <v>3.3094652953600855E-3</v>
      </c>
      <c r="AL20" s="95">
        <v>0.57075954924630468</v>
      </c>
      <c r="AM20" s="96">
        <v>3.6080435781644413E-3</v>
      </c>
      <c r="AN20" s="97">
        <v>5.1255686255620637E-2</v>
      </c>
      <c r="AO20" s="98">
        <v>3.8030793655914198E-2</v>
      </c>
    </row>
    <row r="21" spans="1:41">
      <c r="A21" s="74" t="s">
        <v>34</v>
      </c>
      <c r="B21" s="99">
        <f t="shared" ref="B21:M30" si="9">IF(B8=0,"",B8*100/B$17)</f>
        <v>2.0937349009502335</v>
      </c>
      <c r="C21" s="100">
        <f t="shared" si="9"/>
        <v>7.9531473500987715E-2</v>
      </c>
      <c r="D21" s="97">
        <f t="shared" si="9"/>
        <v>0.34616697062442453</v>
      </c>
      <c r="E21" s="97">
        <f t="shared" si="9"/>
        <v>0.37998256672417635</v>
      </c>
      <c r="F21" s="99">
        <f t="shared" si="9"/>
        <v>1.1111111111111112</v>
      </c>
      <c r="G21" s="100">
        <f t="shared" si="9"/>
        <v>1.9580678454208912E-3</v>
      </c>
      <c r="H21" s="97">
        <f t="shared" si="9"/>
        <v>1.6518942545539043E-2</v>
      </c>
      <c r="I21" s="97">
        <f t="shared" si="9"/>
        <v>1.550849727413476E-2</v>
      </c>
      <c r="J21" s="99">
        <f t="shared" si="9"/>
        <v>1.9693346462230974</v>
      </c>
      <c r="K21" s="100">
        <f t="shared" si="9"/>
        <v>1.962134777355394E-2</v>
      </c>
      <c r="L21" s="97">
        <f t="shared" si="9"/>
        <v>0.12928063957356259</v>
      </c>
      <c r="M21" s="98">
        <f t="shared" si="9"/>
        <v>0.14304115778439405</v>
      </c>
      <c r="O21" s="74" t="s">
        <v>34</v>
      </c>
      <c r="P21" s="99">
        <f t="shared" ref="P21:R30" si="10">P8*100/P$17</f>
        <v>2.1044885945548195</v>
      </c>
      <c r="Q21" s="100">
        <f t="shared" si="10"/>
        <v>7.6351597379313949E-2</v>
      </c>
      <c r="R21" s="97">
        <f t="shared" si="10"/>
        <v>0.44406515891277515</v>
      </c>
      <c r="S21" s="97">
        <f t="shared" si="8"/>
        <v>0.43569246161286368</v>
      </c>
      <c r="T21" s="99">
        <f t="shared" si="8"/>
        <v>0.71942446043165464</v>
      </c>
      <c r="U21" s="100">
        <f t="shared" si="8"/>
        <v>1.1090253817667255E-3</v>
      </c>
      <c r="V21" s="97">
        <f t="shared" si="8"/>
        <v>1.0887336126080222E-2</v>
      </c>
      <c r="W21" s="97">
        <f t="shared" si="8"/>
        <v>6.1333861484320334E-3</v>
      </c>
      <c r="X21" s="99">
        <f t="shared" si="8"/>
        <v>1.9759679572763684</v>
      </c>
      <c r="Y21" s="100">
        <f t="shared" si="8"/>
        <v>2.3287575176531444E-2</v>
      </c>
      <c r="Z21" s="97">
        <f t="shared" si="8"/>
        <v>0.20412609045560387</v>
      </c>
      <c r="AA21" s="98">
        <f t="shared" si="8"/>
        <v>0.19877384781832222</v>
      </c>
      <c r="AC21" s="74" t="s">
        <v>34</v>
      </c>
      <c r="AD21" s="99">
        <v>1.5149099027268378</v>
      </c>
      <c r="AE21" s="100">
        <v>5.1666561327472015E-2</v>
      </c>
      <c r="AF21" s="97">
        <v>0.34145837093577497</v>
      </c>
      <c r="AG21" s="97">
        <v>0.3254511578399597</v>
      </c>
      <c r="AH21" s="99">
        <v>0.71174377224199292</v>
      </c>
      <c r="AI21" s="100">
        <v>1.3548031462696434E-3</v>
      </c>
      <c r="AJ21" s="97">
        <v>1.7500642615183054E-2</v>
      </c>
      <c r="AK21" s="97">
        <v>1.7626884674752111E-2</v>
      </c>
      <c r="AL21" s="99">
        <v>1.4488511634713888</v>
      </c>
      <c r="AM21" s="100">
        <v>2.0809214417872861E-2</v>
      </c>
      <c r="AN21" s="97">
        <v>0.17336693104681752</v>
      </c>
      <c r="AO21" s="98">
        <v>0.16814095388825148</v>
      </c>
    </row>
    <row r="22" spans="1:41">
      <c r="A22" s="74" t="s">
        <v>35</v>
      </c>
      <c r="B22" s="99">
        <f t="shared" si="9"/>
        <v>5.6530842325656305</v>
      </c>
      <c r="C22" s="100">
        <f t="shared" si="9"/>
        <v>0.42658819410074444</v>
      </c>
      <c r="D22" s="97">
        <f t="shared" si="9"/>
        <v>1.8817065576072098</v>
      </c>
      <c r="E22" s="97">
        <f t="shared" si="9"/>
        <v>1.9690872316196615</v>
      </c>
      <c r="F22" s="99">
        <f t="shared" si="9"/>
        <v>2.3333333333333335</v>
      </c>
      <c r="G22" s="100">
        <f t="shared" si="9"/>
        <v>8.0205943414787904E-3</v>
      </c>
      <c r="H22" s="97">
        <f t="shared" si="9"/>
        <v>7.1943778516331394E-2</v>
      </c>
      <c r="I22" s="97">
        <f t="shared" si="9"/>
        <v>6.6189186517862542E-2</v>
      </c>
      <c r="J22" s="99">
        <f t="shared" si="9"/>
        <v>5.2328034885356587</v>
      </c>
      <c r="K22" s="100">
        <f t="shared" si="9"/>
        <v>0.10332744107477171</v>
      </c>
      <c r="L22" s="97">
        <f t="shared" si="9"/>
        <v>0.69100382076116074</v>
      </c>
      <c r="M22" s="98">
        <f t="shared" si="9"/>
        <v>0.73202983394111665</v>
      </c>
      <c r="O22" s="74" t="s">
        <v>35</v>
      </c>
      <c r="P22" s="99">
        <f t="shared" si="10"/>
        <v>5.7542310522442977</v>
      </c>
      <c r="Q22" s="100">
        <f t="shared" si="10"/>
        <v>0.42740260277849751</v>
      </c>
      <c r="R22" s="97">
        <f t="shared" si="10"/>
        <v>1.9499845062836463</v>
      </c>
      <c r="S22" s="97">
        <f t="shared" si="8"/>
        <v>1.9091293565833516</v>
      </c>
      <c r="T22" s="99">
        <f t="shared" si="8"/>
        <v>2.014388489208633</v>
      </c>
      <c r="U22" s="100">
        <f t="shared" si="8"/>
        <v>5.7698068172432589E-3</v>
      </c>
      <c r="V22" s="97">
        <f t="shared" si="8"/>
        <v>5.8934491695532693E-2</v>
      </c>
      <c r="W22" s="97">
        <f t="shared" si="8"/>
        <v>7.2024312395184698E-2</v>
      </c>
      <c r="X22" s="99">
        <f t="shared" si="8"/>
        <v>5.4072096128170895</v>
      </c>
      <c r="Y22" s="100">
        <f t="shared" si="8"/>
        <v>0.13005056586196836</v>
      </c>
      <c r="Z22" s="97">
        <f t="shared" si="8"/>
        <v>0.9025237291200362</v>
      </c>
      <c r="AA22" s="98">
        <f t="shared" si="8"/>
        <v>0.89589414558602398</v>
      </c>
      <c r="AC22" s="74" t="s">
        <v>35</v>
      </c>
      <c r="AD22" s="99">
        <v>4.3214798277786635</v>
      </c>
      <c r="AE22" s="100">
        <v>0.29503305082057596</v>
      </c>
      <c r="AF22" s="97">
        <v>1.2622323113038325</v>
      </c>
      <c r="AG22" s="97">
        <v>1.3046944380606609</v>
      </c>
      <c r="AH22" s="99">
        <v>2.1352313167259784</v>
      </c>
      <c r="AI22" s="100">
        <v>7.8386200436869023E-3</v>
      </c>
      <c r="AJ22" s="97">
        <v>8.4513564835930782E-2</v>
      </c>
      <c r="AK22" s="97">
        <v>6.295082598777578E-2</v>
      </c>
      <c r="AL22" s="99">
        <v>4.1416654470949803</v>
      </c>
      <c r="AM22" s="100">
        <v>0.1188901669032655</v>
      </c>
      <c r="AN22" s="97">
        <v>0.6511512270393448</v>
      </c>
      <c r="AO22" s="98">
        <v>0.67011504358230822</v>
      </c>
    </row>
    <row r="23" spans="1:41">
      <c r="A23" s="74" t="s">
        <v>36</v>
      </c>
      <c r="B23" s="99">
        <f t="shared" si="9"/>
        <v>17.136414881623448</v>
      </c>
      <c r="C23" s="100">
        <f t="shared" si="9"/>
        <v>2.9913531768989521</v>
      </c>
      <c r="D23" s="97">
        <f t="shared" si="9"/>
        <v>8.7348850245567284</v>
      </c>
      <c r="E23" s="97">
        <f t="shared" si="9"/>
        <v>8.9915153972200077</v>
      </c>
      <c r="F23" s="99">
        <f t="shared" si="9"/>
        <v>9.2222222222222214</v>
      </c>
      <c r="G23" s="100">
        <f t="shared" si="9"/>
        <v>6.7562239669947621E-2</v>
      </c>
      <c r="H23" s="97">
        <f t="shared" si="9"/>
        <v>0.45103381004963528</v>
      </c>
      <c r="I23" s="97">
        <f t="shared" si="9"/>
        <v>0.45906751272237645</v>
      </c>
      <c r="J23" s="99">
        <f t="shared" si="9"/>
        <v>16.134477422984947</v>
      </c>
      <c r="K23" s="100">
        <f t="shared" si="9"/>
        <v>0.73330248066075077</v>
      </c>
      <c r="L23" s="97">
        <f t="shared" si="9"/>
        <v>3.2846655666817157</v>
      </c>
      <c r="M23" s="98">
        <f t="shared" si="9"/>
        <v>3.4446455567710519</v>
      </c>
      <c r="O23" s="74" t="s">
        <v>36</v>
      </c>
      <c r="P23" s="99">
        <f t="shared" si="10"/>
        <v>17.115526122148637</v>
      </c>
      <c r="Q23" s="100">
        <f t="shared" si="10"/>
        <v>2.8917554794633724</v>
      </c>
      <c r="R23" s="97">
        <f t="shared" si="10"/>
        <v>9.3546968353569167</v>
      </c>
      <c r="S23" s="97">
        <f t="shared" si="8"/>
        <v>9.2598656909749035</v>
      </c>
      <c r="T23" s="99">
        <f t="shared" si="8"/>
        <v>7.4820143884892083</v>
      </c>
      <c r="U23" s="100">
        <f t="shared" si="8"/>
        <v>5.5884771549469248E-2</v>
      </c>
      <c r="V23" s="97">
        <f t="shared" si="8"/>
        <v>0.45754161339014437</v>
      </c>
      <c r="W23" s="97">
        <f t="shared" si="8"/>
        <v>0.45578587515187025</v>
      </c>
      <c r="X23" s="99">
        <f t="shared" si="8"/>
        <v>16.22162883845127</v>
      </c>
      <c r="Y23" s="100">
        <f t="shared" si="8"/>
        <v>0.89178787849048924</v>
      </c>
      <c r="Z23" s="97">
        <f t="shared" si="8"/>
        <v>4.4265240998640154</v>
      </c>
      <c r="AA23" s="98">
        <f t="shared" si="8"/>
        <v>4.4040716806956173</v>
      </c>
      <c r="AC23" s="74" t="s">
        <v>36</v>
      </c>
      <c r="AD23" s="99">
        <v>15.101259767182267</v>
      </c>
      <c r="AE23" s="100">
        <v>2.3445008466374566</v>
      </c>
      <c r="AF23" s="97">
        <v>7.3254442550516536</v>
      </c>
      <c r="AG23" s="97">
        <v>7.5168632248521012</v>
      </c>
      <c r="AH23" s="99">
        <v>5.8718861209964412</v>
      </c>
      <c r="AI23" s="100">
        <v>5.3440842346074331E-2</v>
      </c>
      <c r="AJ23" s="97">
        <v>0.46006463373678125</v>
      </c>
      <c r="AK23" s="97">
        <v>0.48283934152263891</v>
      </c>
      <c r="AL23" s="99">
        <v>14.342163032343041</v>
      </c>
      <c r="AM23" s="100">
        <v>0.93934157773437599</v>
      </c>
      <c r="AN23" s="97">
        <v>3.7632154670132931</v>
      </c>
      <c r="AO23" s="98">
        <v>3.9222028028200828</v>
      </c>
    </row>
    <row r="24" spans="1:41">
      <c r="A24" s="74" t="s">
        <v>37</v>
      </c>
      <c r="B24" s="99">
        <f t="shared" si="9"/>
        <v>21.082299887260429</v>
      </c>
      <c r="C24" s="100">
        <f t="shared" si="9"/>
        <v>7.937836239187904</v>
      </c>
      <c r="D24" s="97">
        <f t="shared" si="9"/>
        <v>17.669135612021051</v>
      </c>
      <c r="E24" s="97">
        <f t="shared" si="9"/>
        <v>17.964939733426142</v>
      </c>
      <c r="F24" s="99">
        <f t="shared" si="9"/>
        <v>10.555555555555555</v>
      </c>
      <c r="G24" s="100">
        <f t="shared" si="9"/>
        <v>0.16478416025731193</v>
      </c>
      <c r="H24" s="97">
        <f t="shared" si="9"/>
        <v>0.72876462981730783</v>
      </c>
      <c r="I24" s="97">
        <f t="shared" si="9"/>
        <v>0.73876163729759581</v>
      </c>
      <c r="J24" s="99">
        <f t="shared" si="9"/>
        <v>19.749613166408778</v>
      </c>
      <c r="K24" s="100">
        <f t="shared" si="9"/>
        <v>1.9346896272896834</v>
      </c>
      <c r="L24" s="97">
        <f t="shared" si="9"/>
        <v>6.5235057401158931</v>
      </c>
      <c r="M24" s="98">
        <f t="shared" si="9"/>
        <v>6.7663518204284578</v>
      </c>
      <c r="O24" s="74" t="s">
        <v>37</v>
      </c>
      <c r="P24" s="99">
        <f t="shared" si="10"/>
        <v>21.972038263428992</v>
      </c>
      <c r="Q24" s="100">
        <f t="shared" si="10"/>
        <v>7.9019045928407365</v>
      </c>
      <c r="R24" s="97">
        <f t="shared" si="10"/>
        <v>17.797748904738111</v>
      </c>
      <c r="S24" s="97">
        <f t="shared" si="8"/>
        <v>18.341683061586998</v>
      </c>
      <c r="T24" s="99">
        <f t="shared" si="8"/>
        <v>9.928057553956835</v>
      </c>
      <c r="U24" s="100">
        <f t="shared" si="8"/>
        <v>0.16766854761067984</v>
      </c>
      <c r="V24" s="97">
        <f t="shared" si="8"/>
        <v>0.74983565088982529</v>
      </c>
      <c r="W24" s="97">
        <f t="shared" si="8"/>
        <v>0.81415528657825653</v>
      </c>
      <c r="X24" s="99">
        <f t="shared" si="8"/>
        <v>20.854472630173564</v>
      </c>
      <c r="Y24" s="100">
        <f t="shared" si="8"/>
        <v>2.4474170290845811</v>
      </c>
      <c r="Z24" s="97">
        <f t="shared" si="8"/>
        <v>8.3548360636501169</v>
      </c>
      <c r="AA24" s="98">
        <f t="shared" si="8"/>
        <v>8.674566660401247</v>
      </c>
      <c r="AC24" s="74" t="s">
        <v>37</v>
      </c>
      <c r="AD24" s="99">
        <v>21.001435177802584</v>
      </c>
      <c r="AE24" s="100">
        <v>6.9091005038749209</v>
      </c>
      <c r="AF24" s="97">
        <v>15.18459774034263</v>
      </c>
      <c r="AG24" s="97">
        <v>15.446870963679469</v>
      </c>
      <c r="AH24" s="99">
        <v>9.252669039145907</v>
      </c>
      <c r="AI24" s="100">
        <v>0.17420510455783825</v>
      </c>
      <c r="AJ24" s="97">
        <v>0.84541565864115042</v>
      </c>
      <c r="AK24" s="97">
        <v>0.94693181868201459</v>
      </c>
      <c r="AL24" s="99">
        <v>20.035123664569003</v>
      </c>
      <c r="AM24" s="100">
        <v>2.7784357994512709</v>
      </c>
      <c r="AN24" s="97">
        <v>7.7444487572077474</v>
      </c>
      <c r="AO24" s="98">
        <v>8.0368367882305645</v>
      </c>
    </row>
    <row r="25" spans="1:41">
      <c r="A25" s="74" t="s">
        <v>38</v>
      </c>
      <c r="B25" s="99">
        <f t="shared" si="9"/>
        <v>24.013528748590755</v>
      </c>
      <c r="C25" s="100">
        <f t="shared" si="9"/>
        <v>17.365759360976078</v>
      </c>
      <c r="D25" s="97">
        <f t="shared" si="9"/>
        <v>24.578774014974922</v>
      </c>
      <c r="E25" s="97">
        <f t="shared" si="9"/>
        <v>24.665536022407494</v>
      </c>
      <c r="F25" s="99">
        <f t="shared" si="9"/>
        <v>11.666666666666666</v>
      </c>
      <c r="G25" s="100">
        <f t="shared" si="9"/>
        <v>0.35723201962857803</v>
      </c>
      <c r="H25" s="97">
        <f t="shared" si="9"/>
        <v>1.0951475577223317</v>
      </c>
      <c r="I25" s="97">
        <f t="shared" si="9"/>
        <v>1.0884277978747441</v>
      </c>
      <c r="J25" s="99">
        <f t="shared" si="9"/>
        <v>22.45041496694331</v>
      </c>
      <c r="K25" s="100">
        <f t="shared" si="9"/>
        <v>4.2300332336096513</v>
      </c>
      <c r="L25" s="97">
        <f t="shared" si="9"/>
        <v>9.1281201410083739</v>
      </c>
      <c r="M25" s="98">
        <f t="shared" si="9"/>
        <v>9.3382639070663913</v>
      </c>
      <c r="O25" s="74" t="s">
        <v>38</v>
      </c>
      <c r="P25" s="99">
        <f t="shared" si="10"/>
        <v>24.120676968359088</v>
      </c>
      <c r="Q25" s="100">
        <f t="shared" si="10"/>
        <v>17.013872269514277</v>
      </c>
      <c r="R25" s="97">
        <f t="shared" si="10"/>
        <v>26.532660056359862</v>
      </c>
      <c r="S25" s="97">
        <f t="shared" si="8"/>
        <v>27.030062704115704</v>
      </c>
      <c r="T25" s="99">
        <f t="shared" si="8"/>
        <v>12.086330935251798</v>
      </c>
      <c r="U25" s="100">
        <f t="shared" si="8"/>
        <v>0.36227868860775109</v>
      </c>
      <c r="V25" s="97">
        <f t="shared" si="8"/>
        <v>1.2210590650121413</v>
      </c>
      <c r="W25" s="97">
        <f t="shared" si="8"/>
        <v>1.2699432194547167</v>
      </c>
      <c r="X25" s="99">
        <f t="shared" si="8"/>
        <v>23.00400534045394</v>
      </c>
      <c r="Y25" s="100">
        <f t="shared" si="8"/>
        <v>5.2705133168493115</v>
      </c>
      <c r="Z25" s="97">
        <f t="shared" si="8"/>
        <v>12.512454857595174</v>
      </c>
      <c r="AA25" s="98">
        <f t="shared" si="8"/>
        <v>12.822350312312254</v>
      </c>
      <c r="AC25" s="74" t="s">
        <v>38</v>
      </c>
      <c r="AD25" s="99">
        <v>25.306968585552543</v>
      </c>
      <c r="AE25" s="100">
        <v>16.432997314052521</v>
      </c>
      <c r="AF25" s="97">
        <v>24.536512530888995</v>
      </c>
      <c r="AG25" s="97">
        <v>24.754942808446387</v>
      </c>
      <c r="AH25" s="99">
        <v>13.345195729537366</v>
      </c>
      <c r="AI25" s="100">
        <v>0.50715086800031528</v>
      </c>
      <c r="AJ25" s="97">
        <v>1.431582182394092</v>
      </c>
      <c r="AK25" s="97">
        <v>1.3482042025816188</v>
      </c>
      <c r="AL25" s="99">
        <v>24.323137714034832</v>
      </c>
      <c r="AM25" s="100">
        <v>6.6653130513616423</v>
      </c>
      <c r="AN25" s="97">
        <v>12.548093452430749</v>
      </c>
      <c r="AO25" s="98">
        <v>12.793186881691589</v>
      </c>
    </row>
    <row r="26" spans="1:41">
      <c r="A26" s="74" t="s">
        <v>39</v>
      </c>
      <c r="B26" s="99">
        <f t="shared" si="9"/>
        <v>21.050088581091963</v>
      </c>
      <c r="C26" s="100">
        <f t="shared" si="9"/>
        <v>32.727468791727382</v>
      </c>
      <c r="D26" s="97">
        <f t="shared" si="9"/>
        <v>29.163971678008576</v>
      </c>
      <c r="E26" s="97">
        <f t="shared" si="9"/>
        <v>28.750243822500572</v>
      </c>
      <c r="F26" s="99">
        <f t="shared" si="9"/>
        <v>19.444444444444443</v>
      </c>
      <c r="G26" s="100">
        <f t="shared" si="9"/>
        <v>1.3775962627465534</v>
      </c>
      <c r="H26" s="97">
        <f t="shared" si="9"/>
        <v>2.4325647451607706</v>
      </c>
      <c r="I26" s="97">
        <f t="shared" si="9"/>
        <v>2.4865190809311888</v>
      </c>
      <c r="J26" s="99">
        <f t="shared" si="9"/>
        <v>20.846813897875933</v>
      </c>
      <c r="K26" s="100">
        <f t="shared" si="9"/>
        <v>8.5158876592767125</v>
      </c>
      <c r="L26" s="97">
        <f t="shared" si="9"/>
        <v>11.576495704678806</v>
      </c>
      <c r="M26" s="98">
        <f t="shared" si="9"/>
        <v>11.67642577650361</v>
      </c>
      <c r="O26" s="74" t="s">
        <v>39</v>
      </c>
      <c r="P26" s="99">
        <f t="shared" si="10"/>
        <v>20.647534952170712</v>
      </c>
      <c r="Q26" s="100">
        <f t="shared" si="10"/>
        <v>31.169075610076789</v>
      </c>
      <c r="R26" s="97">
        <f t="shared" si="10"/>
        <v>27.93869481948833</v>
      </c>
      <c r="S26" s="97">
        <f t="shared" si="8"/>
        <v>27.643066634021775</v>
      </c>
      <c r="T26" s="99">
        <f t="shared" si="8"/>
        <v>20.719424460431654</v>
      </c>
      <c r="U26" s="100">
        <f t="shared" si="8"/>
        <v>1.3993892203308052</v>
      </c>
      <c r="V26" s="97">
        <f t="shared" si="8"/>
        <v>3.3959859854577514</v>
      </c>
      <c r="W26" s="97">
        <f t="shared" si="8"/>
        <v>3.3151571353323988</v>
      </c>
      <c r="X26" s="99">
        <f t="shared" si="8"/>
        <v>20.654205607476637</v>
      </c>
      <c r="Y26" s="100">
        <f t="shared" si="8"/>
        <v>10.174321475318498</v>
      </c>
      <c r="Z26" s="97">
        <f t="shared" si="8"/>
        <v>14.344382310205926</v>
      </c>
      <c r="AA26" s="98">
        <f t="shared" si="8"/>
        <v>14.225274008602565</v>
      </c>
      <c r="AC26" s="74" t="s">
        <v>39</v>
      </c>
      <c r="AD26" s="99">
        <v>23.664487322596077</v>
      </c>
      <c r="AE26" s="100">
        <v>32.704730965315697</v>
      </c>
      <c r="AF26" s="97">
        <v>30.066303715234366</v>
      </c>
      <c r="AG26" s="97">
        <v>30.250842748339082</v>
      </c>
      <c r="AH26" s="99">
        <v>19.395017793594306</v>
      </c>
      <c r="AI26" s="100">
        <v>1.6355637892422192</v>
      </c>
      <c r="AJ26" s="97">
        <v>3.7099495160241376</v>
      </c>
      <c r="AK26" s="97">
        <v>3.7963759163123307</v>
      </c>
      <c r="AL26" s="99">
        <v>23.313332357675986</v>
      </c>
      <c r="AM26" s="100">
        <v>13.64930327997142</v>
      </c>
      <c r="AN26" s="97">
        <v>16.390823427928591</v>
      </c>
      <c r="AO26" s="98">
        <v>16.731578883964279</v>
      </c>
    </row>
    <row r="27" spans="1:41">
      <c r="A27" s="74" t="s">
        <v>40</v>
      </c>
      <c r="B27" s="99">
        <f t="shared" si="9"/>
        <v>5.153808986954421</v>
      </c>
      <c r="C27" s="100">
        <f t="shared" si="9"/>
        <v>17.242764906460742</v>
      </c>
      <c r="D27" s="97">
        <f t="shared" si="9"/>
        <v>9.2804347838809562</v>
      </c>
      <c r="E27" s="97">
        <f t="shared" si="9"/>
        <v>8.9633020274216388</v>
      </c>
      <c r="F27" s="99">
        <f t="shared" si="9"/>
        <v>11.333333333333334</v>
      </c>
      <c r="G27" s="100">
        <f t="shared" si="9"/>
        <v>1.7329702793080046</v>
      </c>
      <c r="H27" s="97">
        <f t="shared" si="9"/>
        <v>2.3736311562561285</v>
      </c>
      <c r="I27" s="97">
        <f t="shared" si="9"/>
        <v>2.3384441400510729</v>
      </c>
      <c r="J27" s="99">
        <f t="shared" si="9"/>
        <v>5.936137290758194</v>
      </c>
      <c r="K27" s="100">
        <f t="shared" si="9"/>
        <v>5.2645136196073006</v>
      </c>
      <c r="L27" s="97">
        <f t="shared" si="9"/>
        <v>4.7362204386161331</v>
      </c>
      <c r="M27" s="98">
        <f t="shared" si="9"/>
        <v>4.6565397816795713</v>
      </c>
      <c r="O27" s="74" t="s">
        <v>40</v>
      </c>
      <c r="P27" s="99">
        <f t="shared" si="10"/>
        <v>4.7682119205298017</v>
      </c>
      <c r="Q27" s="100">
        <f t="shared" si="10"/>
        <v>15.753938684099465</v>
      </c>
      <c r="R27" s="97">
        <f t="shared" si="10"/>
        <v>8.1144295571070497</v>
      </c>
      <c r="S27" s="97">
        <f t="shared" si="8"/>
        <v>7.8746900583866299</v>
      </c>
      <c r="T27" s="99">
        <f t="shared" si="8"/>
        <v>12.661870503597122</v>
      </c>
      <c r="U27" s="100">
        <f t="shared" si="8"/>
        <v>1.9182789408105583</v>
      </c>
      <c r="V27" s="97">
        <f t="shared" si="8"/>
        <v>3.0928477838342436</v>
      </c>
      <c r="W27" s="97">
        <f t="shared" si="8"/>
        <v>2.9700529111768015</v>
      </c>
      <c r="X27" s="99">
        <f t="shared" si="8"/>
        <v>5.5006675567423233</v>
      </c>
      <c r="Y27" s="100">
        <f t="shared" si="8"/>
        <v>5.9964870670553339</v>
      </c>
      <c r="Z27" s="97">
        <f t="shared" si="8"/>
        <v>5.3329537070520647</v>
      </c>
      <c r="AA27" s="98">
        <f t="shared" si="8"/>
        <v>5.1695910383604948</v>
      </c>
      <c r="AC27" s="74" t="s">
        <v>40</v>
      </c>
      <c r="AD27" s="99">
        <v>6.0436931908786473</v>
      </c>
      <c r="AE27" s="100">
        <v>18.224568458785075</v>
      </c>
      <c r="AF27" s="97">
        <v>11.00050798378722</v>
      </c>
      <c r="AG27" s="97">
        <v>10.584287286160071</v>
      </c>
      <c r="AH27" s="99">
        <v>16.192170818505339</v>
      </c>
      <c r="AI27" s="100">
        <v>2.9291101886548527</v>
      </c>
      <c r="AJ27" s="97">
        <v>4.4495424235201257</v>
      </c>
      <c r="AK27" s="97">
        <v>4.5038903615274197</v>
      </c>
      <c r="AL27" s="99">
        <v>6.8783843114298255</v>
      </c>
      <c r="AM27" s="100">
        <v>8.8435156185556316</v>
      </c>
      <c r="AN27" s="97">
        <v>7.6014187279243437</v>
      </c>
      <c r="AO27" s="98">
        <v>7.4769674166579394</v>
      </c>
    </row>
    <row r="28" spans="1:41">
      <c r="A28" s="74" t="s">
        <v>41</v>
      </c>
      <c r="B28" s="99">
        <f t="shared" si="9"/>
        <v>2.0132066355290705</v>
      </c>
      <c r="C28" s="100">
        <f t="shared" si="9"/>
        <v>16.618655913068373</v>
      </c>
      <c r="D28" s="97">
        <f t="shared" si="9"/>
        <v>6.5104998636296427</v>
      </c>
      <c r="E28" s="97">
        <f t="shared" si="9"/>
        <v>6.3515711120034659</v>
      </c>
      <c r="F28" s="99">
        <f t="shared" si="9"/>
        <v>18.222222222222221</v>
      </c>
      <c r="G28" s="100">
        <f t="shared" si="9"/>
        <v>8.9483776312286185</v>
      </c>
      <c r="H28" s="97">
        <f t="shared" si="9"/>
        <v>8.6762269855589835</v>
      </c>
      <c r="I28" s="97">
        <f t="shared" si="9"/>
        <v>8.612760737147827</v>
      </c>
      <c r="J28" s="99">
        <f t="shared" si="9"/>
        <v>4.0652693768462509</v>
      </c>
      <c r="K28" s="100">
        <f t="shared" si="9"/>
        <v>10.694881749152342</v>
      </c>
      <c r="L28" s="97">
        <f t="shared" si="9"/>
        <v>7.9354033046421675</v>
      </c>
      <c r="M28" s="98">
        <f t="shared" si="9"/>
        <v>7.8215507362608259</v>
      </c>
      <c r="O28" s="74" t="s">
        <v>41</v>
      </c>
      <c r="P28" s="99">
        <f t="shared" si="10"/>
        <v>2.0161883738042676</v>
      </c>
      <c r="Q28" s="100">
        <f t="shared" si="10"/>
        <v>17.757879645819873</v>
      </c>
      <c r="R28" s="97">
        <f t="shared" si="10"/>
        <v>6.0306813625412774</v>
      </c>
      <c r="S28" s="97">
        <f t="shared" si="8"/>
        <v>5.5309658164417739</v>
      </c>
      <c r="T28" s="99">
        <f t="shared" si="8"/>
        <v>20.287769784172664</v>
      </c>
      <c r="U28" s="100">
        <f t="shared" si="8"/>
        <v>9.6571673043008701</v>
      </c>
      <c r="V28" s="97">
        <f t="shared" si="8"/>
        <v>12.03551295204894</v>
      </c>
      <c r="W28" s="97">
        <f t="shared" si="8"/>
        <v>11.507936440667747</v>
      </c>
      <c r="X28" s="99">
        <f t="shared" si="8"/>
        <v>3.711615487316422</v>
      </c>
      <c r="Y28" s="100">
        <f t="shared" si="8"/>
        <v>12.044938578856716</v>
      </c>
      <c r="Z28" s="97">
        <f t="shared" si="8"/>
        <v>9.3567835359162235</v>
      </c>
      <c r="AA28" s="98">
        <f t="shared" si="8"/>
        <v>8.8274986471154104</v>
      </c>
      <c r="AC28" s="74" t="s">
        <v>41</v>
      </c>
      <c r="AD28" s="99">
        <v>2.3441237442194227</v>
      </c>
      <c r="AE28" s="100">
        <v>19.082716507380148</v>
      </c>
      <c r="AF28" s="97">
        <v>8.7817367199741074</v>
      </c>
      <c r="AG28" s="97">
        <v>8.4504500266696621</v>
      </c>
      <c r="AH28" s="99">
        <v>21.17437722419929</v>
      </c>
      <c r="AI28" s="100">
        <v>12.7490398296721</v>
      </c>
      <c r="AJ28" s="97">
        <v>16.436343794257414</v>
      </c>
      <c r="AK28" s="97">
        <v>16.143163641307204</v>
      </c>
      <c r="AL28" s="99">
        <v>3.8928728230645397</v>
      </c>
      <c r="AM28" s="100">
        <v>15.198128380815797</v>
      </c>
      <c r="AN28" s="97">
        <v>12.753470722341136</v>
      </c>
      <c r="AO28" s="98">
        <v>12.381726580066211</v>
      </c>
    </row>
    <row r="29" spans="1:41" ht="15.75" thickBot="1">
      <c r="A29" s="74" t="s">
        <v>42</v>
      </c>
      <c r="B29" s="99">
        <f t="shared" si="9"/>
        <v>0.12884522467386053</v>
      </c>
      <c r="C29" s="100">
        <f t="shared" si="9"/>
        <v>4.5817947114799269</v>
      </c>
      <c r="D29" s="97">
        <f t="shared" si="9"/>
        <v>1.6691385777891141</v>
      </c>
      <c r="E29" s="97">
        <f t="shared" si="9"/>
        <v>1.7908489491467714</v>
      </c>
      <c r="F29" s="99">
        <f t="shared" si="9"/>
        <v>11.222222222222221</v>
      </c>
      <c r="G29" s="100">
        <f t="shared" si="9"/>
        <v>87.339183270851194</v>
      </c>
      <c r="H29" s="97">
        <f t="shared" si="9"/>
        <v>84.145408726088945</v>
      </c>
      <c r="I29" s="97">
        <f t="shared" si="9"/>
        <v>84.186611644697962</v>
      </c>
      <c r="J29" s="99">
        <f t="shared" si="9"/>
        <v>1.533267688845126</v>
      </c>
      <c r="K29" s="100">
        <f t="shared" si="9"/>
        <v>68.495522767716494</v>
      </c>
      <c r="L29" s="97">
        <f t="shared" si="9"/>
        <v>55.933002176402375</v>
      </c>
      <c r="M29" s="98">
        <f t="shared" si="9"/>
        <v>55.355614566657643</v>
      </c>
      <c r="O29" s="74" t="s">
        <v>42</v>
      </c>
      <c r="P29" s="99">
        <f t="shared" si="10"/>
        <v>0.17660044150110377</v>
      </c>
      <c r="Q29" s="100">
        <f t="shared" si="10"/>
        <v>6.9855988697289604</v>
      </c>
      <c r="R29" s="97">
        <f t="shared" si="10"/>
        <v>1.6616168803704257</v>
      </c>
      <c r="S29" s="97">
        <f t="shared" si="8"/>
        <v>1.7911085501494262</v>
      </c>
      <c r="T29" s="99">
        <f t="shared" si="8"/>
        <v>13.093525179856115</v>
      </c>
      <c r="U29" s="100">
        <f t="shared" si="8"/>
        <v>86.431688519168148</v>
      </c>
      <c r="V29" s="97">
        <f t="shared" si="8"/>
        <v>78.967355331863274</v>
      </c>
      <c r="W29" s="97">
        <f t="shared" si="8"/>
        <v>79.577012208757139</v>
      </c>
      <c r="X29" s="99">
        <f t="shared" si="8"/>
        <v>1.3751668891855808</v>
      </c>
      <c r="Y29" s="100">
        <f t="shared" si="8"/>
        <v>63.014107108648723</v>
      </c>
      <c r="Z29" s="97">
        <f t="shared" si="8"/>
        <v>44.481599563506443</v>
      </c>
      <c r="AA29" s="98">
        <f t="shared" si="8"/>
        <v>44.693073658506322</v>
      </c>
      <c r="AC29" s="74" t="s">
        <v>42</v>
      </c>
      <c r="AD29" s="99">
        <v>0.12757136022962845</v>
      </c>
      <c r="AE29" s="100">
        <v>3.9458634730859976</v>
      </c>
      <c r="AF29" s="97">
        <v>1.3979413622077987</v>
      </c>
      <c r="AG29" s="97">
        <v>1.2912774580318238</v>
      </c>
      <c r="AH29" s="99">
        <v>11.387900355871887</v>
      </c>
      <c r="AI29" s="100">
        <v>81.941975317592053</v>
      </c>
      <c r="AJ29" s="97">
        <v>72.562058626599452</v>
      </c>
      <c r="AK29" s="97">
        <v>72.694707542108858</v>
      </c>
      <c r="AL29" s="99">
        <v>1.0537099370701011</v>
      </c>
      <c r="AM29" s="100">
        <v>51.78265486721056</v>
      </c>
      <c r="AN29" s="97">
        <v>38.32275560081235</v>
      </c>
      <c r="AO29" s="98">
        <v>37.78121385544285</v>
      </c>
    </row>
    <row r="30" spans="1:41" ht="15.75" thickBot="1">
      <c r="A30" s="81" t="s">
        <v>3</v>
      </c>
      <c r="B30" s="101">
        <f t="shared" si="9"/>
        <v>100</v>
      </c>
      <c r="C30" s="102">
        <f t="shared" si="9"/>
        <v>100</v>
      </c>
      <c r="D30" s="103">
        <f t="shared" si="9"/>
        <v>100</v>
      </c>
      <c r="E30" s="103">
        <f t="shared" si="9"/>
        <v>100</v>
      </c>
      <c r="F30" s="101">
        <f t="shared" si="9"/>
        <v>100</v>
      </c>
      <c r="G30" s="102">
        <f t="shared" si="9"/>
        <v>99.999999999999986</v>
      </c>
      <c r="H30" s="103">
        <f t="shared" si="9"/>
        <v>100</v>
      </c>
      <c r="I30" s="103">
        <f t="shared" si="9"/>
        <v>99.999999999999986</v>
      </c>
      <c r="J30" s="101">
        <f t="shared" si="9"/>
        <v>100</v>
      </c>
      <c r="K30" s="102">
        <f t="shared" si="9"/>
        <v>100</v>
      </c>
      <c r="L30" s="103">
        <f t="shared" si="9"/>
        <v>99.999999999999986</v>
      </c>
      <c r="M30" s="104">
        <f t="shared" si="9"/>
        <v>100</v>
      </c>
      <c r="O30" s="81" t="s">
        <v>3</v>
      </c>
      <c r="P30" s="101">
        <f t="shared" si="10"/>
        <v>100</v>
      </c>
      <c r="Q30" s="102">
        <f t="shared" si="10"/>
        <v>100</v>
      </c>
      <c r="R30" s="103">
        <f t="shared" si="10"/>
        <v>100</v>
      </c>
      <c r="S30" s="103">
        <f t="shared" si="8"/>
        <v>100</v>
      </c>
      <c r="T30" s="101">
        <f t="shared" si="8"/>
        <v>100</v>
      </c>
      <c r="U30" s="102">
        <f t="shared" si="8"/>
        <v>100</v>
      </c>
      <c r="V30" s="103">
        <f t="shared" si="8"/>
        <v>100</v>
      </c>
      <c r="W30" s="103">
        <f t="shared" si="8"/>
        <v>100</v>
      </c>
      <c r="X30" s="101">
        <f t="shared" si="8"/>
        <v>100</v>
      </c>
      <c r="Y30" s="102">
        <f t="shared" si="8"/>
        <v>100</v>
      </c>
      <c r="Z30" s="103">
        <f t="shared" si="8"/>
        <v>100</v>
      </c>
      <c r="AA30" s="104">
        <f t="shared" si="8"/>
        <v>100</v>
      </c>
      <c r="AC30" s="81" t="s">
        <v>3</v>
      </c>
      <c r="AD30" s="101">
        <v>100</v>
      </c>
      <c r="AE30" s="102">
        <v>100</v>
      </c>
      <c r="AF30" s="103">
        <v>100</v>
      </c>
      <c r="AG30" s="103">
        <v>100</v>
      </c>
      <c r="AH30" s="101">
        <v>100</v>
      </c>
      <c r="AI30" s="102">
        <v>100</v>
      </c>
      <c r="AJ30" s="103">
        <v>100</v>
      </c>
      <c r="AK30" s="103">
        <v>100.00000000000001</v>
      </c>
      <c r="AL30" s="101">
        <v>100</v>
      </c>
      <c r="AM30" s="102">
        <v>100</v>
      </c>
      <c r="AN30" s="103">
        <v>100</v>
      </c>
      <c r="AO30" s="104">
        <v>100</v>
      </c>
    </row>
    <row r="31" spans="1:41" ht="15.75" thickBot="1">
      <c r="A31" s="250" t="s">
        <v>46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2"/>
      <c r="O31" s="323" t="s">
        <v>46</v>
      </c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5"/>
      <c r="AC31" s="323" t="s">
        <v>46</v>
      </c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5"/>
    </row>
    <row r="32" spans="1:41">
      <c r="A32" s="74" t="s">
        <v>33</v>
      </c>
      <c r="B32" s="95">
        <f>IF(B7=0,"",B7*100/$J7)</f>
        <v>70.270270270270274</v>
      </c>
      <c r="C32" s="96">
        <f>IF(C7=0,"",C7*100/$K7)</f>
        <v>78.245375790066063</v>
      </c>
      <c r="D32" s="97">
        <f>IF(D7=0,"",D7*100/$L7)</f>
        <v>90.749523315931157</v>
      </c>
      <c r="E32" s="97">
        <f>IF(E7=0,"",E7*100/$M7)</f>
        <v>92.352317495305968</v>
      </c>
      <c r="F32" s="95">
        <f t="shared" ref="F32:F42" si="11">IF(F7=0,"",F7*100/$J7)</f>
        <v>29.72972972972973</v>
      </c>
      <c r="G32" s="96">
        <f t="shared" ref="G32:G42" si="12">IF(G7=0,"",G7*100/$K7)</f>
        <v>21.754624209933937</v>
      </c>
      <c r="H32" s="97">
        <f t="shared" ref="H32:H42" si="13">IF(H7=0,"",H7*100/$L7)</f>
        <v>9.2504766840688362</v>
      </c>
      <c r="I32" s="97">
        <f t="shared" ref="I32:I42" si="14">IF(I7=0,"",I7*100/$M7)</f>
        <v>7.6476825046940355</v>
      </c>
      <c r="J32" s="75">
        <f t="shared" ref="J32:J42" si="15">IF(J7=0,"",J7*100/$J7)</f>
        <v>100</v>
      </c>
      <c r="K32" s="76">
        <f t="shared" ref="K32:K42" si="16">IF(K7=0,"",K7*100/$K7)</f>
        <v>100</v>
      </c>
      <c r="L32" s="77">
        <f t="shared" ref="L32:L42" si="17">IF(L7=0,"",L7*100/$L7)</f>
        <v>100</v>
      </c>
      <c r="M32" s="78">
        <f t="shared" ref="M32:M42" si="18">IF(M7=0,"",M7*100/$M7)</f>
        <v>100.00000000000001</v>
      </c>
      <c r="O32" s="74" t="s">
        <v>33</v>
      </c>
      <c r="P32" s="95">
        <f t="shared" ref="P32:P42" si="19">P7*100/$X7</f>
        <v>92.783505154639172</v>
      </c>
      <c r="Q32" s="96">
        <f t="shared" ref="Q32:Q42" si="20">Q7*100/$Y7</f>
        <v>92.388192802089364</v>
      </c>
      <c r="R32" s="97">
        <f t="shared" ref="R32:R42" si="21">R7*100/$Z7</f>
        <v>93.365133061356971</v>
      </c>
      <c r="S32" s="97">
        <f>S7*100/$AA7</f>
        <v>92.680209214447331</v>
      </c>
      <c r="T32" s="95">
        <f t="shared" ref="T32:T42" si="22">T7*100/$X7</f>
        <v>7.2164948453608249</v>
      </c>
      <c r="U32" s="96">
        <f t="shared" ref="U32:U42" si="23">U7*100/$Y7</f>
        <v>7.6118071979106539</v>
      </c>
      <c r="V32" s="97">
        <f t="shared" ref="V32:V42" si="24">V7*100/$Z7</f>
        <v>6.6348669386430306</v>
      </c>
      <c r="W32" s="97">
        <f>W7*100/$AA7</f>
        <v>7.3197907855526596</v>
      </c>
      <c r="X32" s="75">
        <f>X7*100/$X7</f>
        <v>100</v>
      </c>
      <c r="Y32" s="76">
        <f>Y7*100/$Y7</f>
        <v>100</v>
      </c>
      <c r="Z32" s="77">
        <f>Z7*100/$Z7</f>
        <v>100</v>
      </c>
      <c r="AA32" s="78">
        <f>AA7*100/$AA7</f>
        <v>100.00000000000001</v>
      </c>
      <c r="AC32" s="74" t="s">
        <v>33</v>
      </c>
      <c r="AD32" s="95">
        <v>92.307692307692307</v>
      </c>
      <c r="AE32" s="96">
        <v>94.549572026254182</v>
      </c>
      <c r="AF32" s="97">
        <v>96.933744347868753</v>
      </c>
      <c r="AG32" s="97">
        <v>95.552904314957502</v>
      </c>
      <c r="AH32" s="95">
        <v>7.6923076923076925</v>
      </c>
      <c r="AI32" s="96">
        <v>5.4504279737458265</v>
      </c>
      <c r="AJ32" s="97">
        <v>3.0662556521312521</v>
      </c>
      <c r="AK32" s="97">
        <v>4.447095685042509</v>
      </c>
      <c r="AL32" s="75">
        <v>100</v>
      </c>
      <c r="AM32" s="76">
        <v>100</v>
      </c>
      <c r="AN32" s="77">
        <v>100</v>
      </c>
      <c r="AO32" s="78">
        <v>100</v>
      </c>
    </row>
    <row r="33" spans="1:41">
      <c r="A33" s="74" t="s">
        <v>34</v>
      </c>
      <c r="B33" s="99">
        <f t="shared" ref="B33:B42" si="25">IF(B8=0,"",B8*100/$J8)</f>
        <v>92.857142857142861</v>
      </c>
      <c r="C33" s="100">
        <f t="shared" ref="C33:C42" si="26">IF(C8=0,"",C8*100/$K8)</f>
        <v>92.292983782128175</v>
      </c>
      <c r="D33" s="97">
        <f t="shared" ref="D33:D42" si="27">IF(D8=0,"",D8*100/$L8)</f>
        <v>91.593205128805351</v>
      </c>
      <c r="E33" s="97">
        <f t="shared" ref="E33:E42" si="28">IF(E8=0,"",E8*100/$M8)</f>
        <v>92.951721888729409</v>
      </c>
      <c r="F33" s="99">
        <f t="shared" si="11"/>
        <v>7.1428571428571432</v>
      </c>
      <c r="G33" s="100">
        <f t="shared" si="12"/>
        <v>7.7070162178718302</v>
      </c>
      <c r="H33" s="97">
        <f t="shared" si="13"/>
        <v>8.4067948711946539</v>
      </c>
      <c r="I33" s="97">
        <f t="shared" si="14"/>
        <v>7.0482781112705748</v>
      </c>
      <c r="J33" s="79">
        <f t="shared" si="15"/>
        <v>100</v>
      </c>
      <c r="K33" s="80">
        <f t="shared" si="16"/>
        <v>99.999999999999986</v>
      </c>
      <c r="L33" s="77">
        <f t="shared" si="17"/>
        <v>99.999999999999986</v>
      </c>
      <c r="M33" s="78">
        <f t="shared" si="18"/>
        <v>100</v>
      </c>
      <c r="O33" s="74" t="s">
        <v>34</v>
      </c>
      <c r="P33" s="99">
        <f t="shared" si="19"/>
        <v>96.621621621621628</v>
      </c>
      <c r="Q33" s="100">
        <f t="shared" si="20"/>
        <v>96.641435065435218</v>
      </c>
      <c r="R33" s="97">
        <f t="shared" si="21"/>
        <v>97.045677734091285</v>
      </c>
      <c r="S33" s="97">
        <f t="shared" ref="S33:S42" si="29">S8*100/$AA8</f>
        <v>98.298165407145504</v>
      </c>
      <c r="T33" s="99">
        <f t="shared" si="22"/>
        <v>3.3783783783783785</v>
      </c>
      <c r="U33" s="100">
        <f t="shared" si="23"/>
        <v>3.358564934564777</v>
      </c>
      <c r="V33" s="97">
        <f t="shared" si="24"/>
        <v>2.9543222659087114</v>
      </c>
      <c r="W33" s="97">
        <f t="shared" ref="W33:W42" si="30">W8*100/$AA8</f>
        <v>1.701834592854488</v>
      </c>
      <c r="X33" s="79">
        <f t="shared" ref="X33:X42" si="31">X8*100/$X8</f>
        <v>100</v>
      </c>
      <c r="Y33" s="80">
        <f t="shared" ref="Y33:Y42" si="32">Y8*100/$Y8</f>
        <v>100</v>
      </c>
      <c r="Z33" s="77">
        <f t="shared" ref="Z33:Z42" si="33">Z8*100/$Z8</f>
        <v>100</v>
      </c>
      <c r="AA33" s="78">
        <f t="shared" ref="AA33:AA42" si="34">AA8*100/$AA8</f>
        <v>100</v>
      </c>
      <c r="AC33" s="74" t="s">
        <v>34</v>
      </c>
      <c r="AD33" s="99">
        <v>95.959595959595958</v>
      </c>
      <c r="AE33" s="100">
        <v>96.006905391609465</v>
      </c>
      <c r="AF33" s="97">
        <v>94.762247326278342</v>
      </c>
      <c r="AG33" s="97">
        <v>94.642575151895628</v>
      </c>
      <c r="AH33" s="99">
        <v>4.0404040404040407</v>
      </c>
      <c r="AI33" s="100">
        <v>3.993094608390559</v>
      </c>
      <c r="AJ33" s="97">
        <v>5.2377526737216513</v>
      </c>
      <c r="AK33" s="97">
        <v>5.3574248481043654</v>
      </c>
      <c r="AL33" s="79">
        <v>100</v>
      </c>
      <c r="AM33" s="80">
        <v>100</v>
      </c>
      <c r="AN33" s="77">
        <v>99.999999999999986</v>
      </c>
      <c r="AO33" s="78">
        <v>100</v>
      </c>
    </row>
    <row r="34" spans="1:41">
      <c r="A34" s="74" t="s">
        <v>35</v>
      </c>
      <c r="B34" s="99">
        <f t="shared" si="25"/>
        <v>94.354838709677423</v>
      </c>
      <c r="C34" s="100">
        <f t="shared" si="26"/>
        <v>94.005150978566391</v>
      </c>
      <c r="D34" s="97">
        <f t="shared" si="27"/>
        <v>93.149938121826082</v>
      </c>
      <c r="E34" s="97">
        <f t="shared" si="28"/>
        <v>94.121959241195512</v>
      </c>
      <c r="F34" s="99">
        <f t="shared" si="11"/>
        <v>5.645161290322581</v>
      </c>
      <c r="G34" s="100">
        <f t="shared" si="12"/>
        <v>5.9948490214335948</v>
      </c>
      <c r="H34" s="97">
        <f t="shared" si="13"/>
        <v>6.8500618781739124</v>
      </c>
      <c r="I34" s="97">
        <f t="shared" si="14"/>
        <v>5.8780407588044925</v>
      </c>
      <c r="J34" s="79">
        <f t="shared" si="15"/>
        <v>100</v>
      </c>
      <c r="K34" s="80">
        <f t="shared" si="16"/>
        <v>100</v>
      </c>
      <c r="L34" s="77">
        <f t="shared" si="17"/>
        <v>100</v>
      </c>
      <c r="M34" s="78">
        <f t="shared" si="18"/>
        <v>100</v>
      </c>
      <c r="O34" s="74" t="s">
        <v>35</v>
      </c>
      <c r="P34" s="99">
        <f t="shared" si="19"/>
        <v>96.543209876543216</v>
      </c>
      <c r="Q34" s="100">
        <f t="shared" si="20"/>
        <v>96.871144116558142</v>
      </c>
      <c r="R34" s="97">
        <f t="shared" si="21"/>
        <v>96.38302366554575</v>
      </c>
      <c r="S34" s="97">
        <f t="shared" si="29"/>
        <v>95.565969193329678</v>
      </c>
      <c r="T34" s="99">
        <f t="shared" si="22"/>
        <v>3.4567901234567899</v>
      </c>
      <c r="U34" s="100">
        <f t="shared" si="23"/>
        <v>3.128855883441874</v>
      </c>
      <c r="V34" s="97">
        <f t="shared" si="24"/>
        <v>3.6169763344542352</v>
      </c>
      <c r="W34" s="97">
        <f t="shared" si="30"/>
        <v>4.4340308066703313</v>
      </c>
      <c r="X34" s="79">
        <f t="shared" si="31"/>
        <v>100</v>
      </c>
      <c r="Y34" s="80">
        <f t="shared" si="32"/>
        <v>100</v>
      </c>
      <c r="Z34" s="77">
        <f t="shared" si="33"/>
        <v>100.00000000000001</v>
      </c>
      <c r="AA34" s="78">
        <f t="shared" si="34"/>
        <v>100</v>
      </c>
      <c r="AC34" s="74" t="s">
        <v>35</v>
      </c>
      <c r="AD34" s="99">
        <v>95.759717314487631</v>
      </c>
      <c r="AE34" s="100">
        <v>95.956264267893843</v>
      </c>
      <c r="AF34" s="97">
        <v>93.265555004237513</v>
      </c>
      <c r="AG34" s="97">
        <v>95.199283094439323</v>
      </c>
      <c r="AH34" s="99">
        <v>4.2402826855123674</v>
      </c>
      <c r="AI34" s="100">
        <v>4.0437357321061755</v>
      </c>
      <c r="AJ34" s="97">
        <v>6.7344449957624963</v>
      </c>
      <c r="AK34" s="97">
        <v>4.8007169055606846</v>
      </c>
      <c r="AL34" s="79">
        <v>100</v>
      </c>
      <c r="AM34" s="80">
        <v>100.00000000000001</v>
      </c>
      <c r="AN34" s="77">
        <v>100.00000000000001</v>
      </c>
      <c r="AO34" s="78">
        <v>100</v>
      </c>
    </row>
    <row r="35" spans="1:41">
      <c r="A35" s="74" t="s">
        <v>36</v>
      </c>
      <c r="B35" s="99">
        <f t="shared" si="25"/>
        <v>92.763731473408896</v>
      </c>
      <c r="C35" s="100">
        <f t="shared" si="26"/>
        <v>92.884453578538682</v>
      </c>
      <c r="D35" s="97">
        <f t="shared" si="27"/>
        <v>90.965593232044043</v>
      </c>
      <c r="E35" s="97">
        <f t="shared" si="28"/>
        <v>91.336241269605253</v>
      </c>
      <c r="F35" s="99">
        <f t="shared" si="11"/>
        <v>7.2362685265911075</v>
      </c>
      <c r="G35" s="100">
        <f t="shared" si="12"/>
        <v>7.1155464214613175</v>
      </c>
      <c r="H35" s="97">
        <f t="shared" si="13"/>
        <v>9.0344067679559679</v>
      </c>
      <c r="I35" s="97">
        <f t="shared" si="14"/>
        <v>8.6637587303947488</v>
      </c>
      <c r="J35" s="79">
        <f t="shared" si="15"/>
        <v>100</v>
      </c>
      <c r="K35" s="80">
        <f t="shared" si="16"/>
        <v>100</v>
      </c>
      <c r="L35" s="77">
        <f t="shared" si="17"/>
        <v>99.999999999999986</v>
      </c>
      <c r="M35" s="78">
        <f t="shared" si="18"/>
        <v>100</v>
      </c>
      <c r="O35" s="74" t="s">
        <v>36</v>
      </c>
      <c r="P35" s="99">
        <f t="shared" si="19"/>
        <v>95.720164609053498</v>
      </c>
      <c r="Q35" s="100">
        <f t="shared" si="20"/>
        <v>95.580547724197544</v>
      </c>
      <c r="R35" s="97">
        <f t="shared" si="21"/>
        <v>94.274643678254435</v>
      </c>
      <c r="S35" s="97">
        <f t="shared" si="29"/>
        <v>94.292015735026837</v>
      </c>
      <c r="T35" s="99">
        <f t="shared" si="22"/>
        <v>4.2798353909465021</v>
      </c>
      <c r="U35" s="100">
        <f t="shared" si="23"/>
        <v>4.4194522758025476</v>
      </c>
      <c r="V35" s="97">
        <f t="shared" si="24"/>
        <v>5.72535632174562</v>
      </c>
      <c r="W35" s="97">
        <f t="shared" si="30"/>
        <v>5.7079842649731525</v>
      </c>
      <c r="X35" s="79">
        <f t="shared" si="31"/>
        <v>100</v>
      </c>
      <c r="Y35" s="80">
        <f t="shared" si="32"/>
        <v>100</v>
      </c>
      <c r="Z35" s="77">
        <f t="shared" si="33"/>
        <v>100</v>
      </c>
      <c r="AA35" s="78">
        <f t="shared" si="34"/>
        <v>100</v>
      </c>
      <c r="AC35" s="74" t="s">
        <v>36</v>
      </c>
      <c r="AD35" s="99">
        <v>96.632653061224488</v>
      </c>
      <c r="AE35" s="100">
        <v>96.510695762306611</v>
      </c>
      <c r="AF35" s="97">
        <v>93.656674215152563</v>
      </c>
      <c r="AG35" s="97">
        <v>93.708899331427517</v>
      </c>
      <c r="AH35" s="99">
        <v>3.3673469387755102</v>
      </c>
      <c r="AI35" s="100">
        <v>3.4893042376934194</v>
      </c>
      <c r="AJ35" s="97">
        <v>6.343325784847468</v>
      </c>
      <c r="AK35" s="97">
        <v>6.2911006685724811</v>
      </c>
      <c r="AL35" s="79">
        <v>100</v>
      </c>
      <c r="AM35" s="80">
        <v>100</v>
      </c>
      <c r="AN35" s="77">
        <v>100</v>
      </c>
      <c r="AO35" s="78">
        <v>100</v>
      </c>
    </row>
    <row r="36" spans="1:41">
      <c r="A36" s="74" t="s">
        <v>37</v>
      </c>
      <c r="B36" s="99">
        <f t="shared" si="25"/>
        <v>93.23361823361823</v>
      </c>
      <c r="C36" s="100">
        <f t="shared" si="26"/>
        <v>93.422035391247377</v>
      </c>
      <c r="D36" s="97">
        <f t="shared" si="27"/>
        <v>92.649989876052899</v>
      </c>
      <c r="E36" s="97">
        <f t="shared" si="28"/>
        <v>92.902194561937691</v>
      </c>
      <c r="F36" s="99">
        <f t="shared" si="11"/>
        <v>6.766381766381766</v>
      </c>
      <c r="G36" s="100">
        <f t="shared" si="12"/>
        <v>6.5779646087526187</v>
      </c>
      <c r="H36" s="97">
        <f t="shared" si="13"/>
        <v>7.3500101239470981</v>
      </c>
      <c r="I36" s="97">
        <f t="shared" si="14"/>
        <v>7.0978054380623083</v>
      </c>
      <c r="J36" s="79">
        <f t="shared" si="15"/>
        <v>100</v>
      </c>
      <c r="K36" s="80">
        <f t="shared" si="16"/>
        <v>100</v>
      </c>
      <c r="L36" s="77">
        <f t="shared" si="17"/>
        <v>100</v>
      </c>
      <c r="M36" s="78">
        <f t="shared" si="18"/>
        <v>100</v>
      </c>
      <c r="O36" s="74" t="s">
        <v>37</v>
      </c>
      <c r="P36" s="99">
        <f t="shared" si="19"/>
        <v>95.58258642765685</v>
      </c>
      <c r="Q36" s="100">
        <f t="shared" si="20"/>
        <v>95.168520308814792</v>
      </c>
      <c r="R36" s="97">
        <f t="shared" si="21"/>
        <v>95.028780875698274</v>
      </c>
      <c r="S36" s="97">
        <f t="shared" si="29"/>
        <v>94.82350567243428</v>
      </c>
      <c r="T36" s="99">
        <f t="shared" si="22"/>
        <v>4.4174135723431496</v>
      </c>
      <c r="U36" s="100">
        <f t="shared" si="23"/>
        <v>4.8314796911852049</v>
      </c>
      <c r="V36" s="97">
        <f t="shared" si="24"/>
        <v>4.9712191243017223</v>
      </c>
      <c r="W36" s="97">
        <f t="shared" si="30"/>
        <v>5.1764943275657398</v>
      </c>
      <c r="X36" s="79">
        <f t="shared" si="31"/>
        <v>100</v>
      </c>
      <c r="Y36" s="80">
        <f t="shared" si="32"/>
        <v>100</v>
      </c>
      <c r="Z36" s="77">
        <f t="shared" si="33"/>
        <v>100.00000000000001</v>
      </c>
      <c r="AA36" s="78">
        <f t="shared" si="34"/>
        <v>100</v>
      </c>
      <c r="AC36" s="74" t="s">
        <v>37</v>
      </c>
      <c r="AD36" s="99">
        <v>96.201607012417824</v>
      </c>
      <c r="AE36" s="100">
        <v>96.154528481092257</v>
      </c>
      <c r="AF36" s="97">
        <v>94.335820217923498</v>
      </c>
      <c r="AG36" s="97">
        <v>93.97873706127082</v>
      </c>
      <c r="AH36" s="99">
        <v>3.7983929875821767</v>
      </c>
      <c r="AI36" s="100">
        <v>3.845471518907714</v>
      </c>
      <c r="AJ36" s="97">
        <v>5.6641797820764532</v>
      </c>
      <c r="AK36" s="97">
        <v>6.0212629387291834</v>
      </c>
      <c r="AL36" s="79">
        <v>100</v>
      </c>
      <c r="AM36" s="80">
        <v>100</v>
      </c>
      <c r="AN36" s="77">
        <v>100</v>
      </c>
      <c r="AO36" s="78">
        <v>100</v>
      </c>
    </row>
    <row r="37" spans="1:41">
      <c r="A37" s="74" t="s">
        <v>38</v>
      </c>
      <c r="B37" s="99">
        <f t="shared" si="25"/>
        <v>93.421052631578945</v>
      </c>
      <c r="C37" s="100">
        <f t="shared" si="26"/>
        <v>93.477802103597355</v>
      </c>
      <c r="D37" s="97">
        <f t="shared" si="27"/>
        <v>92.106438601013878</v>
      </c>
      <c r="E37" s="97">
        <f t="shared" si="28"/>
        <v>92.422816368906993</v>
      </c>
      <c r="F37" s="99">
        <f t="shared" si="11"/>
        <v>6.5789473684210522</v>
      </c>
      <c r="G37" s="100">
        <f t="shared" si="12"/>
        <v>6.5221978964026501</v>
      </c>
      <c r="H37" s="97">
        <f t="shared" si="13"/>
        <v>7.8935613989861118</v>
      </c>
      <c r="I37" s="97">
        <f t="shared" si="14"/>
        <v>7.5771836310930025</v>
      </c>
      <c r="J37" s="79">
        <f t="shared" si="15"/>
        <v>100</v>
      </c>
      <c r="K37" s="80">
        <f t="shared" si="16"/>
        <v>100.00000000000001</v>
      </c>
      <c r="L37" s="77">
        <f t="shared" si="17"/>
        <v>100</v>
      </c>
      <c r="M37" s="78">
        <f t="shared" si="18"/>
        <v>100</v>
      </c>
      <c r="O37" s="74" t="s">
        <v>38</v>
      </c>
      <c r="P37" s="99">
        <f t="shared" si="19"/>
        <v>95.124782356355198</v>
      </c>
      <c r="Q37" s="100">
        <f t="shared" si="20"/>
        <v>95.152404144432566</v>
      </c>
      <c r="R37" s="97">
        <f t="shared" si="21"/>
        <v>94.594586738987473</v>
      </c>
      <c r="S37" s="97">
        <f t="shared" si="29"/>
        <v>94.537481136264262</v>
      </c>
      <c r="T37" s="99">
        <f t="shared" si="22"/>
        <v>4.8752176436448051</v>
      </c>
      <c r="U37" s="100">
        <f t="shared" si="23"/>
        <v>4.8475958555674019</v>
      </c>
      <c r="V37" s="97">
        <f t="shared" si="24"/>
        <v>5.4054132610126002</v>
      </c>
      <c r="W37" s="97">
        <f t="shared" si="30"/>
        <v>5.4625188637357311</v>
      </c>
      <c r="X37" s="79">
        <f t="shared" si="31"/>
        <v>100</v>
      </c>
      <c r="Y37" s="80">
        <f t="shared" si="32"/>
        <v>99.999999999999986</v>
      </c>
      <c r="Z37" s="77">
        <f t="shared" si="33"/>
        <v>100</v>
      </c>
      <c r="AA37" s="78">
        <f t="shared" si="34"/>
        <v>100</v>
      </c>
      <c r="AC37" s="74" t="s">
        <v>38</v>
      </c>
      <c r="AD37" s="99">
        <v>95.487364620938635</v>
      </c>
      <c r="AE37" s="100">
        <v>95.333344841303045</v>
      </c>
      <c r="AF37" s="97">
        <v>94.080353233835282</v>
      </c>
      <c r="AG37" s="97">
        <v>94.614438818810797</v>
      </c>
      <c r="AH37" s="99">
        <v>4.512635379061372</v>
      </c>
      <c r="AI37" s="100">
        <v>4.6666551586969147</v>
      </c>
      <c r="AJ37" s="97">
        <v>5.9196467661646839</v>
      </c>
      <c r="AK37" s="97">
        <v>5.385561181189197</v>
      </c>
      <c r="AL37" s="79">
        <v>100</v>
      </c>
      <c r="AM37" s="80">
        <v>100</v>
      </c>
      <c r="AN37" s="77">
        <v>100</v>
      </c>
      <c r="AO37" s="78">
        <v>100</v>
      </c>
    </row>
    <row r="38" spans="1:41">
      <c r="A38" s="74" t="s">
        <v>39</v>
      </c>
      <c r="B38" s="99">
        <f t="shared" si="25"/>
        <v>88.19163292847503</v>
      </c>
      <c r="C38" s="100">
        <f t="shared" si="26"/>
        <v>87.506635673749869</v>
      </c>
      <c r="D38" s="97">
        <f t="shared" si="27"/>
        <v>86.174877338162602</v>
      </c>
      <c r="E38" s="97">
        <f t="shared" si="28"/>
        <v>86.156171707026445</v>
      </c>
      <c r="F38" s="99">
        <f t="shared" si="11"/>
        <v>11.808367071524966</v>
      </c>
      <c r="G38" s="100">
        <f t="shared" si="12"/>
        <v>12.493364326250139</v>
      </c>
      <c r="H38" s="97">
        <f t="shared" si="13"/>
        <v>13.825122661837408</v>
      </c>
      <c r="I38" s="97">
        <f t="shared" si="14"/>
        <v>13.843828292973566</v>
      </c>
      <c r="J38" s="79">
        <f t="shared" si="15"/>
        <v>100</v>
      </c>
      <c r="K38" s="80">
        <f t="shared" si="16"/>
        <v>100</v>
      </c>
      <c r="L38" s="77">
        <f t="shared" si="17"/>
        <v>99.999999999999986</v>
      </c>
      <c r="M38" s="78">
        <f t="shared" si="18"/>
        <v>100</v>
      </c>
      <c r="O38" s="74" t="s">
        <v>39</v>
      </c>
      <c r="P38" s="99">
        <f t="shared" si="19"/>
        <v>90.691661279896579</v>
      </c>
      <c r="Q38" s="100">
        <f t="shared" si="20"/>
        <v>90.300047627283945</v>
      </c>
      <c r="R38" s="97">
        <f t="shared" si="21"/>
        <v>86.886494825286022</v>
      </c>
      <c r="S38" s="97">
        <f t="shared" si="29"/>
        <v>87.146548541593873</v>
      </c>
      <c r="T38" s="99">
        <f t="shared" si="22"/>
        <v>9.3083387201034267</v>
      </c>
      <c r="U38" s="100">
        <f t="shared" si="23"/>
        <v>9.6999523727160408</v>
      </c>
      <c r="V38" s="97">
        <f t="shared" si="24"/>
        <v>13.113505174713906</v>
      </c>
      <c r="W38" s="97">
        <f t="shared" si="30"/>
        <v>12.853451458406127</v>
      </c>
      <c r="X38" s="79">
        <f t="shared" si="31"/>
        <v>100</v>
      </c>
      <c r="Y38" s="80">
        <f t="shared" si="32"/>
        <v>100</v>
      </c>
      <c r="Z38" s="77">
        <f t="shared" si="33"/>
        <v>100</v>
      </c>
      <c r="AA38" s="78">
        <f t="shared" si="34"/>
        <v>100</v>
      </c>
      <c r="AC38" s="74" t="s">
        <v>39</v>
      </c>
      <c r="AD38" s="99">
        <v>93.157564344005024</v>
      </c>
      <c r="AE38" s="100">
        <v>92.650698033813143</v>
      </c>
      <c r="AF38" s="97">
        <v>88.255771821174179</v>
      </c>
      <c r="AG38" s="97">
        <v>88.404584490378568</v>
      </c>
      <c r="AH38" s="99">
        <v>6.8424356559949784</v>
      </c>
      <c r="AI38" s="100">
        <v>7.3493019661868395</v>
      </c>
      <c r="AJ38" s="97">
        <v>11.744228178825768</v>
      </c>
      <c r="AK38" s="97">
        <v>11.595415509621432</v>
      </c>
      <c r="AL38" s="79">
        <v>100</v>
      </c>
      <c r="AM38" s="80">
        <v>100</v>
      </c>
      <c r="AN38" s="77">
        <v>100</v>
      </c>
      <c r="AO38" s="78">
        <v>100</v>
      </c>
    </row>
    <row r="39" spans="1:41">
      <c r="A39" s="74" t="s">
        <v>40</v>
      </c>
      <c r="B39" s="99">
        <f t="shared" si="25"/>
        <v>75.829383886255926</v>
      </c>
      <c r="C39" s="100">
        <f t="shared" si="26"/>
        <v>74.577384237476437</v>
      </c>
      <c r="D39" s="97">
        <f t="shared" si="27"/>
        <v>67.02665351570262</v>
      </c>
      <c r="E39" s="97">
        <f t="shared" si="28"/>
        <v>67.353395850366439</v>
      </c>
      <c r="F39" s="99">
        <f t="shared" si="11"/>
        <v>24.170616113744074</v>
      </c>
      <c r="G39" s="100">
        <f t="shared" si="12"/>
        <v>25.422615762523552</v>
      </c>
      <c r="H39" s="97">
        <f t="shared" si="13"/>
        <v>32.973346484297387</v>
      </c>
      <c r="I39" s="97">
        <f t="shared" si="14"/>
        <v>32.646604149633554</v>
      </c>
      <c r="J39" s="79">
        <f t="shared" si="15"/>
        <v>100</v>
      </c>
      <c r="K39" s="80">
        <f t="shared" si="16"/>
        <v>100</v>
      </c>
      <c r="L39" s="77">
        <f t="shared" si="17"/>
        <v>100</v>
      </c>
      <c r="M39" s="78">
        <f t="shared" si="18"/>
        <v>100</v>
      </c>
      <c r="O39" s="74" t="s">
        <v>40</v>
      </c>
      <c r="P39" s="99">
        <f t="shared" si="19"/>
        <v>78.640776699029132</v>
      </c>
      <c r="Q39" s="100">
        <f t="shared" si="20"/>
        <v>77.439361264356222</v>
      </c>
      <c r="R39" s="97">
        <f t="shared" si="21"/>
        <v>67.876305506516147</v>
      </c>
      <c r="S39" s="97">
        <f t="shared" si="29"/>
        <v>68.312769542565746</v>
      </c>
      <c r="T39" s="99">
        <f t="shared" si="22"/>
        <v>21.359223300970875</v>
      </c>
      <c r="U39" s="100">
        <f t="shared" si="23"/>
        <v>22.560638735643746</v>
      </c>
      <c r="V39" s="97">
        <f t="shared" si="24"/>
        <v>32.123694493483846</v>
      </c>
      <c r="W39" s="97">
        <f t="shared" si="30"/>
        <v>31.687230457434246</v>
      </c>
      <c r="X39" s="79">
        <f t="shared" si="31"/>
        <v>100</v>
      </c>
      <c r="Y39" s="80">
        <f t="shared" si="32"/>
        <v>100</v>
      </c>
      <c r="Z39" s="77">
        <f t="shared" si="33"/>
        <v>100</v>
      </c>
      <c r="AA39" s="78">
        <f t="shared" si="34"/>
        <v>100</v>
      </c>
      <c r="AC39" s="74" t="s">
        <v>40</v>
      </c>
      <c r="AD39" s="99">
        <v>80.638297872340431</v>
      </c>
      <c r="AE39" s="100">
        <v>79.685794054131861</v>
      </c>
      <c r="AF39" s="97">
        <v>69.627681335052088</v>
      </c>
      <c r="AG39" s="97">
        <v>69.21661646720338</v>
      </c>
      <c r="AH39" s="99">
        <v>19.361702127659573</v>
      </c>
      <c r="AI39" s="100">
        <v>20.314205945868121</v>
      </c>
      <c r="AJ39" s="97">
        <v>30.372318664947922</v>
      </c>
      <c r="AK39" s="97">
        <v>30.783383532796616</v>
      </c>
      <c r="AL39" s="79">
        <v>100</v>
      </c>
      <c r="AM39" s="80">
        <v>100</v>
      </c>
      <c r="AN39" s="77">
        <v>100</v>
      </c>
      <c r="AO39" s="78">
        <v>100</v>
      </c>
    </row>
    <row r="40" spans="1:41">
      <c r="A40" s="74" t="s">
        <v>41</v>
      </c>
      <c r="B40" s="99">
        <f t="shared" si="25"/>
        <v>43.252595155709344</v>
      </c>
      <c r="C40" s="100">
        <f t="shared" si="26"/>
        <v>35.381676076299804</v>
      </c>
      <c r="D40" s="97">
        <f t="shared" si="27"/>
        <v>28.064444556247</v>
      </c>
      <c r="E40" s="97">
        <f t="shared" si="28"/>
        <v>28.414700444473603</v>
      </c>
      <c r="F40" s="99">
        <f t="shared" si="11"/>
        <v>56.747404844290656</v>
      </c>
      <c r="G40" s="100">
        <f t="shared" si="12"/>
        <v>64.618323923700203</v>
      </c>
      <c r="H40" s="97">
        <f t="shared" si="13"/>
        <v>71.935555443753003</v>
      </c>
      <c r="I40" s="97">
        <f t="shared" si="14"/>
        <v>71.58529955552639</v>
      </c>
      <c r="J40" s="79">
        <f t="shared" si="15"/>
        <v>100</v>
      </c>
      <c r="K40" s="80">
        <f t="shared" si="16"/>
        <v>100</v>
      </c>
      <c r="L40" s="77">
        <f t="shared" si="17"/>
        <v>100</v>
      </c>
      <c r="M40" s="78">
        <f t="shared" si="18"/>
        <v>100</v>
      </c>
      <c r="O40" s="74" t="s">
        <v>41</v>
      </c>
      <c r="P40" s="99">
        <f t="shared" si="19"/>
        <v>49.280575539568346</v>
      </c>
      <c r="Q40" s="100">
        <f t="shared" si="20"/>
        <v>43.456628682005054</v>
      </c>
      <c r="R40" s="97">
        <f t="shared" si="21"/>
        <v>28.751983818161985</v>
      </c>
      <c r="S40" s="97">
        <f t="shared" si="29"/>
        <v>28.098809896879054</v>
      </c>
      <c r="T40" s="99">
        <f t="shared" si="22"/>
        <v>50.719424460431654</v>
      </c>
      <c r="U40" s="100">
        <f t="shared" si="23"/>
        <v>56.543371317995032</v>
      </c>
      <c r="V40" s="97">
        <f t="shared" si="24"/>
        <v>71.248016181837997</v>
      </c>
      <c r="W40" s="97">
        <f t="shared" si="30"/>
        <v>71.901190103120939</v>
      </c>
      <c r="X40" s="79">
        <f t="shared" si="31"/>
        <v>100</v>
      </c>
      <c r="Y40" s="80">
        <f t="shared" si="32"/>
        <v>100</v>
      </c>
      <c r="Z40" s="77">
        <f t="shared" si="33"/>
        <v>100</v>
      </c>
      <c r="AA40" s="78">
        <f t="shared" si="34"/>
        <v>100</v>
      </c>
      <c r="AC40" s="74" t="s">
        <v>41</v>
      </c>
      <c r="AD40" s="99">
        <v>55.263157894736842</v>
      </c>
      <c r="AE40" s="100">
        <v>48.551056867694918</v>
      </c>
      <c r="AF40" s="97">
        <v>33.129575571535078</v>
      </c>
      <c r="AG40" s="97">
        <v>33.371279845809276</v>
      </c>
      <c r="AH40" s="99">
        <v>44.736842105263158</v>
      </c>
      <c r="AI40" s="100">
        <v>51.448943132305189</v>
      </c>
      <c r="AJ40" s="97">
        <v>66.870424428464901</v>
      </c>
      <c r="AK40" s="97">
        <v>66.628720154190731</v>
      </c>
      <c r="AL40" s="79">
        <v>100</v>
      </c>
      <c r="AM40" s="80">
        <v>100</v>
      </c>
      <c r="AN40" s="77">
        <v>100</v>
      </c>
      <c r="AO40" s="78">
        <v>99.999999999999986</v>
      </c>
    </row>
    <row r="41" spans="1:41" ht="15.75" thickBot="1">
      <c r="A41" s="74" t="s">
        <v>42</v>
      </c>
      <c r="B41" s="99">
        <f t="shared" si="25"/>
        <v>7.3394495412844041</v>
      </c>
      <c r="C41" s="100">
        <f t="shared" si="26"/>
        <v>1.523112334940254</v>
      </c>
      <c r="D41" s="97">
        <f t="shared" si="27"/>
        <v>1.0207875990157356</v>
      </c>
      <c r="E41" s="97">
        <f t="shared" si="28"/>
        <v>1.1320146925061849</v>
      </c>
      <c r="F41" s="99">
        <f t="shared" si="11"/>
        <v>92.660550458715591</v>
      </c>
      <c r="G41" s="100">
        <f t="shared" si="12"/>
        <v>98.476887665059735</v>
      </c>
      <c r="H41" s="97">
        <f t="shared" si="13"/>
        <v>98.979212400984267</v>
      </c>
      <c r="I41" s="97">
        <f t="shared" si="14"/>
        <v>98.867985307493825</v>
      </c>
      <c r="J41" s="79">
        <f t="shared" si="15"/>
        <v>100</v>
      </c>
      <c r="K41" s="80">
        <f t="shared" si="16"/>
        <v>100</v>
      </c>
      <c r="L41" s="77">
        <f t="shared" si="17"/>
        <v>100</v>
      </c>
      <c r="M41" s="78">
        <f t="shared" si="18"/>
        <v>100</v>
      </c>
      <c r="O41" s="74" t="s">
        <v>42</v>
      </c>
      <c r="P41" s="99">
        <f t="shared" si="19"/>
        <v>11.650485436893204</v>
      </c>
      <c r="Q41" s="100">
        <f t="shared" si="20"/>
        <v>3.2676487724029788</v>
      </c>
      <c r="R41" s="97">
        <f t="shared" si="21"/>
        <v>1.6663971512958293</v>
      </c>
      <c r="S41" s="97">
        <f t="shared" si="29"/>
        <v>1.7972409078885825</v>
      </c>
      <c r="T41" s="99">
        <f t="shared" si="22"/>
        <v>88.349514563106794</v>
      </c>
      <c r="U41" s="100">
        <f t="shared" si="23"/>
        <v>96.732351227597007</v>
      </c>
      <c r="V41" s="97">
        <f t="shared" si="24"/>
        <v>98.333602848704189</v>
      </c>
      <c r="W41" s="97">
        <f t="shared" si="30"/>
        <v>98.202759092111421</v>
      </c>
      <c r="X41" s="79">
        <f t="shared" si="31"/>
        <v>100</v>
      </c>
      <c r="Y41" s="80">
        <f t="shared" si="32"/>
        <v>100</v>
      </c>
      <c r="Z41" s="77">
        <f t="shared" si="33"/>
        <v>100</v>
      </c>
      <c r="AA41" s="78">
        <f t="shared" si="34"/>
        <v>100</v>
      </c>
      <c r="AC41" s="74" t="s">
        <v>42</v>
      </c>
      <c r="AD41" s="99">
        <v>11.111111111111111</v>
      </c>
      <c r="AE41" s="100">
        <v>2.9464992866932249</v>
      </c>
      <c r="AF41" s="97">
        <v>1.7550765939283968</v>
      </c>
      <c r="AG41" s="97">
        <v>1.6711594805656609</v>
      </c>
      <c r="AH41" s="99">
        <v>88.888888888888886</v>
      </c>
      <c r="AI41" s="100">
        <v>97.053500713306789</v>
      </c>
      <c r="AJ41" s="97">
        <v>98.244923406071607</v>
      </c>
      <c r="AK41" s="97">
        <v>98.328840519434337</v>
      </c>
      <c r="AL41" s="79">
        <v>100</v>
      </c>
      <c r="AM41" s="80">
        <v>100</v>
      </c>
      <c r="AN41" s="77">
        <v>100</v>
      </c>
      <c r="AO41" s="78">
        <v>100</v>
      </c>
    </row>
    <row r="42" spans="1:41" ht="15.75" thickBot="1">
      <c r="A42" s="81" t="s">
        <v>3</v>
      </c>
      <c r="B42" s="101">
        <f t="shared" si="25"/>
        <v>87.339991559994374</v>
      </c>
      <c r="C42" s="102">
        <f t="shared" si="26"/>
        <v>22.769762109658647</v>
      </c>
      <c r="D42" s="103">
        <f t="shared" si="27"/>
        <v>34.206695451865237</v>
      </c>
      <c r="E42" s="103">
        <f t="shared" si="28"/>
        <v>34.990873480435667</v>
      </c>
      <c r="F42" s="101">
        <f t="shared" si="11"/>
        <v>12.660008440005626</v>
      </c>
      <c r="G42" s="102">
        <f t="shared" si="12"/>
        <v>77.230237890341328</v>
      </c>
      <c r="H42" s="103">
        <f t="shared" si="13"/>
        <v>65.793304548134756</v>
      </c>
      <c r="I42" s="103">
        <f t="shared" si="14"/>
        <v>65.009126519564333</v>
      </c>
      <c r="J42" s="82">
        <f t="shared" si="15"/>
        <v>100</v>
      </c>
      <c r="K42" s="83">
        <f t="shared" si="16"/>
        <v>100</v>
      </c>
      <c r="L42" s="84">
        <f t="shared" si="17"/>
        <v>99.999999999999986</v>
      </c>
      <c r="M42" s="85">
        <f t="shared" si="18"/>
        <v>100</v>
      </c>
      <c r="O42" s="81" t="s">
        <v>3</v>
      </c>
      <c r="P42" s="101">
        <f t="shared" si="19"/>
        <v>90.720961281708952</v>
      </c>
      <c r="Q42" s="102">
        <f t="shared" si="20"/>
        <v>29.476065485225174</v>
      </c>
      <c r="R42" s="103">
        <f t="shared" si="21"/>
        <v>44.60956774896534</v>
      </c>
      <c r="S42" s="103">
        <f t="shared" si="29"/>
        <v>44.84609281310393</v>
      </c>
      <c r="T42" s="101">
        <f t="shared" si="22"/>
        <v>9.279038718291055</v>
      </c>
      <c r="U42" s="102">
        <f t="shared" si="23"/>
        <v>70.52393451477478</v>
      </c>
      <c r="V42" s="103">
        <f t="shared" si="24"/>
        <v>55.39043225103444</v>
      </c>
      <c r="W42" s="103">
        <f t="shared" si="30"/>
        <v>55.15390718689607</v>
      </c>
      <c r="X42" s="82">
        <f t="shared" si="31"/>
        <v>100</v>
      </c>
      <c r="Y42" s="83">
        <f t="shared" si="32"/>
        <v>100</v>
      </c>
      <c r="Z42" s="84">
        <f t="shared" si="33"/>
        <v>100</v>
      </c>
      <c r="AA42" s="85">
        <f t="shared" si="34"/>
        <v>100</v>
      </c>
      <c r="AC42" s="81" t="s">
        <v>3</v>
      </c>
      <c r="AD42" s="101">
        <v>91.775208546758378</v>
      </c>
      <c r="AE42" s="102">
        <v>38.667722963559321</v>
      </c>
      <c r="AF42" s="103">
        <v>48.113156379892757</v>
      </c>
      <c r="AG42" s="103">
        <v>48.896101553602719</v>
      </c>
      <c r="AH42" s="101">
        <v>8.2247914532416218</v>
      </c>
      <c r="AI42" s="102">
        <v>61.332277036440665</v>
      </c>
      <c r="AJ42" s="103">
        <v>51.886843620107129</v>
      </c>
      <c r="AK42" s="103">
        <v>51.103898446397302</v>
      </c>
      <c r="AL42" s="82">
        <v>100</v>
      </c>
      <c r="AM42" s="83">
        <v>100</v>
      </c>
      <c r="AN42" s="84">
        <v>100</v>
      </c>
      <c r="AO42" s="85">
        <v>100</v>
      </c>
    </row>
    <row r="43" spans="1:41" ht="15.75" thickBot="1">
      <c r="A43" s="250" t="s">
        <v>47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2"/>
      <c r="O43" s="323" t="s">
        <v>47</v>
      </c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5"/>
      <c r="AC43" s="323" t="s">
        <v>47</v>
      </c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5"/>
    </row>
    <row r="44" spans="1:41">
      <c r="A44" s="74" t="s">
        <v>33</v>
      </c>
      <c r="B44" s="95">
        <f>IF(B7=0,"",B7*100/$J$17)</f>
        <v>1.4629343086228723</v>
      </c>
      <c r="C44" s="96">
        <f>IF(C7=0,"",C7*100/$K$17)</f>
        <v>6.4318276653341413E-3</v>
      </c>
      <c r="D44" s="97">
        <f>IF(D7=0,"",D7*100/$L$17)</f>
        <v>5.6539192288280721E-2</v>
      </c>
      <c r="E44" s="97">
        <f>IF(E7=0,"",E7*100/$M$17)</f>
        <v>6.0524811708286962E-2</v>
      </c>
      <c r="F44" s="95">
        <f t="shared" ref="F44:F54" si="35">IF(F7=0,"",F7*100/$J$17)</f>
        <v>0.61893374595583062</v>
      </c>
      <c r="G44" s="96">
        <f t="shared" ref="G44:G54" si="36">IF(G7=0,"",G7*100/$K$17)</f>
        <v>1.7882461733945089E-3</v>
      </c>
      <c r="H44" s="97">
        <f t="shared" ref="H44:H54" si="37">IF(H7=0,"",H7*100/$L$17)</f>
        <v>5.763275231518596E-3</v>
      </c>
      <c r="I44" s="97">
        <f t="shared" ref="I44:I54" si="38">IF(I7=0,"",I7*100/$M$17)</f>
        <v>5.0120511986598889E-3</v>
      </c>
      <c r="J44" s="95">
        <f t="shared" ref="J44:J54" si="39">IF(J7=0,"",J7*100/$J$17)</f>
        <v>2.0818680545787029</v>
      </c>
      <c r="K44" s="96">
        <f t="shared" ref="K44:K54" si="40">IF(K7=0,"",K7*100/$K$17)</f>
        <v>8.2200738387286504E-3</v>
      </c>
      <c r="L44" s="97">
        <f t="shared" ref="L44:L54" si="41">IF(L7=0,"",L7*100/$L$17)</f>
        <v>6.2302467519799322E-2</v>
      </c>
      <c r="M44" s="98">
        <f t="shared" ref="M44:M54" si="42">IF(M7=0,"",M7*100/$M$17)</f>
        <v>6.5536862906946852E-2</v>
      </c>
      <c r="O44" s="74" t="s">
        <v>33</v>
      </c>
      <c r="P44" s="95">
        <f t="shared" ref="P44:P54" si="43">P7*100/$X$17</f>
        <v>1.2016021361815754</v>
      </c>
      <c r="Q44" s="96">
        <f t="shared" ref="Q44:Q54" si="44">Q7*100/$Y$17</f>
        <v>6.5497728438194906E-3</v>
      </c>
      <c r="R44" s="97">
        <f t="shared" ref="R44:R54" si="45">R7*100/$Z$17</f>
        <v>7.8254959732360699E-2</v>
      </c>
      <c r="S44" s="97">
        <f>S7*100/$AA$17</f>
        <v>8.2398267361895233E-2</v>
      </c>
      <c r="T44" s="95">
        <f t="shared" ref="T44:T54" si="46">T7*100/$X$17</f>
        <v>9.3457943925233641E-2</v>
      </c>
      <c r="U44" s="96">
        <f t="shared" ref="U44:U54" si="47">U7*100/$Y$17</f>
        <v>5.3963181403562899E-4</v>
      </c>
      <c r="V44" s="97">
        <f t="shared" ref="V44:V54" si="48">V7*100/$Z$17</f>
        <v>5.5610829020280028E-3</v>
      </c>
      <c r="W44" s="97">
        <f>W7*100/$AA$17</f>
        <v>6.5077332398499358E-3</v>
      </c>
      <c r="X44" s="95">
        <f t="shared" ref="X44:X54" si="49">X7*100/$X$17</f>
        <v>1.2950600801068091</v>
      </c>
      <c r="Y44" s="96">
        <f t="shared" ref="Y44:Y54" si="50">Y7*100/$Y$17</f>
        <v>7.0894046578551173E-3</v>
      </c>
      <c r="Z44" s="97">
        <f t="shared" ref="Z44:Z54" si="51">Z7*100/$Z$17</f>
        <v>8.3816042634388702E-2</v>
      </c>
      <c r="AA44" s="98">
        <f>AA7*100/$AA$17</f>
        <v>8.890600060174518E-2</v>
      </c>
      <c r="AC44" s="74" t="s">
        <v>33</v>
      </c>
      <c r="AD44" s="95">
        <v>0.52685496853505054</v>
      </c>
      <c r="AE44" s="96">
        <v>3.4113897616752267E-3</v>
      </c>
      <c r="AF44" s="97">
        <v>4.9684055878769007E-2</v>
      </c>
      <c r="AG44" s="97">
        <v>3.6339527872254619E-2</v>
      </c>
      <c r="AH44" s="95">
        <v>4.3904580711254207E-2</v>
      </c>
      <c r="AI44" s="96">
        <v>1.9665381648921457E-4</v>
      </c>
      <c r="AJ44" s="97">
        <v>1.5716303768516292E-3</v>
      </c>
      <c r="AK44" s="97">
        <v>1.6912657836595805E-3</v>
      </c>
      <c r="AL44" s="95">
        <v>0.57075954924630468</v>
      </c>
      <c r="AM44" s="96">
        <v>3.6080435781644413E-3</v>
      </c>
      <c r="AN44" s="97">
        <v>5.1255686255620637E-2</v>
      </c>
      <c r="AO44" s="98">
        <v>3.8030793655914198E-2</v>
      </c>
    </row>
    <row r="45" spans="1:41">
      <c r="A45" s="74" t="s">
        <v>34</v>
      </c>
      <c r="B45" s="99">
        <f t="shared" ref="B45:B54" si="52">IF(B8=0,"",B8*100/$J$17)</f>
        <v>1.8286678857785905</v>
      </c>
      <c r="C45" s="100">
        <f t="shared" ref="C45:C54" si="53">IF(C8=0,"",C8*100/$K$17)</f>
        <v>1.8109127318481105E-2</v>
      </c>
      <c r="D45" s="97">
        <f t="shared" ref="D45:D54" si="54">IF(D8=0,"",D8*100/$L$17)</f>
        <v>0.11841228139644468</v>
      </c>
      <c r="E45" s="97">
        <f t="shared" ref="E45:E54" si="55">IF(E8=0,"",E8*100/$M$17)</f>
        <v>0.13295921917016859</v>
      </c>
      <c r="F45" s="99">
        <f t="shared" si="35"/>
        <v>0.14066676044450696</v>
      </c>
      <c r="G45" s="100">
        <f t="shared" si="36"/>
        <v>1.5122204550728356E-3</v>
      </c>
      <c r="H45" s="97">
        <f t="shared" si="37"/>
        <v>1.0868358177117905E-2</v>
      </c>
      <c r="I45" s="97">
        <f t="shared" si="38"/>
        <v>1.0081938614225452E-2</v>
      </c>
      <c r="J45" s="99">
        <f t="shared" si="39"/>
        <v>1.9693346462230974</v>
      </c>
      <c r="K45" s="100">
        <f t="shared" si="40"/>
        <v>1.962134777355394E-2</v>
      </c>
      <c r="L45" s="97">
        <f t="shared" si="41"/>
        <v>0.12928063957356259</v>
      </c>
      <c r="M45" s="98">
        <f t="shared" si="42"/>
        <v>0.14304115778439405</v>
      </c>
      <c r="O45" s="74" t="s">
        <v>34</v>
      </c>
      <c r="P45" s="99">
        <f t="shared" si="43"/>
        <v>1.9092122830440588</v>
      </c>
      <c r="Q45" s="100">
        <f t="shared" si="44"/>
        <v>2.2505446842542045E-2</v>
      </c>
      <c r="R45" s="97">
        <f t="shared" si="45"/>
        <v>0.19809554791474501</v>
      </c>
      <c r="S45" s="97">
        <f t="shared" ref="S45:S54" si="56">S8*100/$AA$17</f>
        <v>0.19539104571460206</v>
      </c>
      <c r="T45" s="99">
        <f t="shared" si="46"/>
        <v>6.6755674232309742E-2</v>
      </c>
      <c r="U45" s="100">
        <f t="shared" si="47"/>
        <v>7.8212833398939657E-4</v>
      </c>
      <c r="V45" s="97">
        <f t="shared" si="48"/>
        <v>6.0305425408588628E-3</v>
      </c>
      <c r="W45" s="97">
        <f t="shared" ref="W45:W54" si="57">W8*100/$AA$17</f>
        <v>3.3828021037201434E-3</v>
      </c>
      <c r="X45" s="99">
        <f t="shared" si="49"/>
        <v>1.9759679572763684</v>
      </c>
      <c r="Y45" s="100">
        <f t="shared" si="50"/>
        <v>2.3287575176531444E-2</v>
      </c>
      <c r="Z45" s="97">
        <f t="shared" si="51"/>
        <v>0.20412609045560387</v>
      </c>
      <c r="AA45" s="98">
        <f t="shared" ref="AA45:AA54" si="58">AA8*100/$AA$17</f>
        <v>0.19877384781832222</v>
      </c>
      <c r="AC45" s="74" t="s">
        <v>34</v>
      </c>
      <c r="AD45" s="99">
        <v>1.3903117225230499</v>
      </c>
      <c r="AE45" s="100">
        <v>1.9978282798904356E-2</v>
      </c>
      <c r="AF45" s="97">
        <v>0.16428639998056369</v>
      </c>
      <c r="AG45" s="97">
        <v>0.15913292864480258</v>
      </c>
      <c r="AH45" s="99">
        <v>5.853944094833894E-2</v>
      </c>
      <c r="AI45" s="100">
        <v>8.3093161896851211E-4</v>
      </c>
      <c r="AJ45" s="97">
        <v>9.0805310662538576E-3</v>
      </c>
      <c r="AK45" s="97">
        <v>9.0080252434488889E-3</v>
      </c>
      <c r="AL45" s="99">
        <v>1.4488511634713888</v>
      </c>
      <c r="AM45" s="100">
        <v>2.0809214417872861E-2</v>
      </c>
      <c r="AN45" s="97">
        <v>0.17336693104681752</v>
      </c>
      <c r="AO45" s="98">
        <v>0.16814095388825148</v>
      </c>
    </row>
    <row r="46" spans="1:41">
      <c r="A46" s="74" t="s">
        <v>35</v>
      </c>
      <c r="B46" s="99">
        <f t="shared" si="52"/>
        <v>4.9374032916021946</v>
      </c>
      <c r="C46" s="100">
        <f t="shared" si="53"/>
        <v>9.713311698462837E-2</v>
      </c>
      <c r="D46" s="97">
        <f t="shared" si="54"/>
        <v>0.64366963145847522</v>
      </c>
      <c r="E46" s="97">
        <f t="shared" si="55"/>
        <v>0.68900082193544898</v>
      </c>
      <c r="F46" s="99">
        <f t="shared" si="35"/>
        <v>0.29540019693346464</v>
      </c>
      <c r="G46" s="100">
        <f t="shared" si="36"/>
        <v>6.1943240901433261E-3</v>
      </c>
      <c r="H46" s="97">
        <f t="shared" si="37"/>
        <v>4.7334189302685459E-2</v>
      </c>
      <c r="I46" s="97">
        <f t="shared" si="38"/>
        <v>4.302901200566768E-2</v>
      </c>
      <c r="J46" s="99">
        <f t="shared" si="39"/>
        <v>5.2328034885356587</v>
      </c>
      <c r="K46" s="100">
        <f t="shared" si="40"/>
        <v>0.10332744107477171</v>
      </c>
      <c r="L46" s="97">
        <f t="shared" si="41"/>
        <v>0.69100382076116074</v>
      </c>
      <c r="M46" s="98">
        <f t="shared" si="42"/>
        <v>0.73202983394111665</v>
      </c>
      <c r="O46" s="74" t="s">
        <v>35</v>
      </c>
      <c r="P46" s="99">
        <f t="shared" si="43"/>
        <v>5.2202937249666226</v>
      </c>
      <c r="Q46" s="100">
        <f t="shared" si="44"/>
        <v>0.12598147108054675</v>
      </c>
      <c r="R46" s="97">
        <f t="shared" si="45"/>
        <v>0.8698796594249304</v>
      </c>
      <c r="S46" s="97">
        <f t="shared" si="56"/>
        <v>0.85616992317558371</v>
      </c>
      <c r="T46" s="99">
        <f t="shared" si="46"/>
        <v>0.18691588785046728</v>
      </c>
      <c r="U46" s="100">
        <f t="shared" si="47"/>
        <v>4.0690947814216467E-3</v>
      </c>
      <c r="V46" s="97">
        <f t="shared" si="48"/>
        <v>3.2644069695105554E-2</v>
      </c>
      <c r="W46" s="97">
        <f t="shared" si="57"/>
        <v>3.9724222410440255E-2</v>
      </c>
      <c r="X46" s="99">
        <f t="shared" si="49"/>
        <v>5.4072096128170895</v>
      </c>
      <c r="Y46" s="100">
        <f t="shared" si="50"/>
        <v>0.13005056586196836</v>
      </c>
      <c r="Z46" s="97">
        <f t="shared" si="51"/>
        <v>0.9025237291200362</v>
      </c>
      <c r="AA46" s="98">
        <f t="shared" si="58"/>
        <v>0.89589414558602398</v>
      </c>
      <c r="AC46" s="74" t="s">
        <v>35</v>
      </c>
      <c r="AD46" s="99">
        <v>3.9660471242499633</v>
      </c>
      <c r="AE46" s="100">
        <v>0.11408256274223748</v>
      </c>
      <c r="AF46" s="97">
        <v>0.60729980581514764</v>
      </c>
      <c r="AG46" s="97">
        <v>0.63794471739834702</v>
      </c>
      <c r="AH46" s="99">
        <v>0.17561832284501683</v>
      </c>
      <c r="AI46" s="100">
        <v>4.8076041610280165E-3</v>
      </c>
      <c r="AJ46" s="97">
        <v>4.3851421224197246E-2</v>
      </c>
      <c r="AK46" s="97">
        <v>3.2170326183961213E-2</v>
      </c>
      <c r="AL46" s="99">
        <v>4.1416654470949803</v>
      </c>
      <c r="AM46" s="100">
        <v>0.1188901669032655</v>
      </c>
      <c r="AN46" s="97">
        <v>0.6511512270393448</v>
      </c>
      <c r="AO46" s="98">
        <v>0.67011504358230822</v>
      </c>
    </row>
    <row r="47" spans="1:41" ht="15" customHeight="1">
      <c r="A47" s="74" t="s">
        <v>36</v>
      </c>
      <c r="B47" s="99">
        <f t="shared" si="52"/>
        <v>14.966943311295541</v>
      </c>
      <c r="C47" s="100">
        <f t="shared" si="53"/>
        <v>0.68112400223960767</v>
      </c>
      <c r="D47" s="97">
        <f t="shared" si="54"/>
        <v>2.9879155184207038</v>
      </c>
      <c r="E47" s="97">
        <f t="shared" si="55"/>
        <v>3.1462097766151453</v>
      </c>
      <c r="F47" s="99">
        <f t="shared" si="35"/>
        <v>1.1675341116894078</v>
      </c>
      <c r="G47" s="100">
        <f t="shared" si="36"/>
        <v>5.2178478421143121E-2</v>
      </c>
      <c r="H47" s="97">
        <f t="shared" si="37"/>
        <v>0.29675004826101214</v>
      </c>
      <c r="I47" s="97">
        <f t="shared" si="38"/>
        <v>0.29843578015590683</v>
      </c>
      <c r="J47" s="99">
        <f t="shared" si="39"/>
        <v>16.134477422984947</v>
      </c>
      <c r="K47" s="100">
        <f t="shared" si="40"/>
        <v>0.73330248066075077</v>
      </c>
      <c r="L47" s="97">
        <f t="shared" si="41"/>
        <v>3.2846655666817157</v>
      </c>
      <c r="M47" s="98">
        <f t="shared" si="42"/>
        <v>3.4446455567710519</v>
      </c>
      <c r="O47" s="74" t="s">
        <v>36</v>
      </c>
      <c r="P47" s="99">
        <f t="shared" si="43"/>
        <v>15.527369826435248</v>
      </c>
      <c r="Q47" s="100">
        <f t="shared" si="44"/>
        <v>0.8523757387992108</v>
      </c>
      <c r="R47" s="97">
        <f t="shared" si="45"/>
        <v>4.1730898224788602</v>
      </c>
      <c r="S47" s="97">
        <f t="shared" si="56"/>
        <v>4.1526879621433732</v>
      </c>
      <c r="T47" s="99">
        <f t="shared" si="46"/>
        <v>0.69425901201602136</v>
      </c>
      <c r="U47" s="100">
        <f t="shared" si="47"/>
        <v>3.9412139691279179E-2</v>
      </c>
      <c r="V47" s="97">
        <f t="shared" si="48"/>
        <v>0.25343427738515784</v>
      </c>
      <c r="W47" s="97">
        <f t="shared" si="57"/>
        <v>0.25138371855224451</v>
      </c>
      <c r="X47" s="99">
        <f t="shared" si="49"/>
        <v>16.22162883845127</v>
      </c>
      <c r="Y47" s="100">
        <f t="shared" si="50"/>
        <v>0.89178787849048924</v>
      </c>
      <c r="Z47" s="97">
        <f t="shared" si="51"/>
        <v>4.4265240998640154</v>
      </c>
      <c r="AA47" s="98">
        <f t="shared" si="58"/>
        <v>4.4040716806956173</v>
      </c>
      <c r="AC47" s="74" t="s">
        <v>36</v>
      </c>
      <c r="AD47" s="99">
        <v>13.859212644519245</v>
      </c>
      <c r="AE47" s="100">
        <v>0.9065650922560744</v>
      </c>
      <c r="AF47" s="97">
        <v>3.5245024499548721</v>
      </c>
      <c r="AG47" s="97">
        <v>3.6754530760691</v>
      </c>
      <c r="AH47" s="99">
        <v>0.48295038782379629</v>
      </c>
      <c r="AI47" s="100">
        <v>3.2776485478301802E-2</v>
      </c>
      <c r="AJ47" s="97">
        <v>0.23871301705842229</v>
      </c>
      <c r="AK47" s="97">
        <v>0.24674972675098281</v>
      </c>
      <c r="AL47" s="99">
        <v>14.342163032343041</v>
      </c>
      <c r="AM47" s="100">
        <v>0.93934157773437599</v>
      </c>
      <c r="AN47" s="97">
        <v>3.7632154670132931</v>
      </c>
      <c r="AO47" s="98">
        <v>3.9222028028200828</v>
      </c>
    </row>
    <row r="48" spans="1:41">
      <c r="A48" s="74" t="s">
        <v>37</v>
      </c>
      <c r="B48" s="99">
        <f t="shared" si="52"/>
        <v>18.413278942185961</v>
      </c>
      <c r="C48" s="100">
        <f t="shared" si="53"/>
        <v>1.80742642831736</v>
      </c>
      <c r="D48" s="97">
        <f t="shared" si="54"/>
        <v>6.0440274077811056</v>
      </c>
      <c r="E48" s="97">
        <f t="shared" si="55"/>
        <v>6.2860893329596585</v>
      </c>
      <c r="F48" s="99">
        <f t="shared" si="35"/>
        <v>1.3363342242228162</v>
      </c>
      <c r="G48" s="100">
        <f t="shared" si="36"/>
        <v>0.12726319897232333</v>
      </c>
      <c r="H48" s="97">
        <f t="shared" si="37"/>
        <v>0.47947833233478826</v>
      </c>
      <c r="I48" s="97">
        <f t="shared" si="38"/>
        <v>0.48026248746879907</v>
      </c>
      <c r="J48" s="99">
        <f t="shared" si="39"/>
        <v>19.749613166408778</v>
      </c>
      <c r="K48" s="100">
        <f t="shared" si="40"/>
        <v>1.9346896272896834</v>
      </c>
      <c r="L48" s="97">
        <f t="shared" si="41"/>
        <v>6.5235057401158931</v>
      </c>
      <c r="M48" s="98">
        <f t="shared" si="42"/>
        <v>6.7663518204284578</v>
      </c>
      <c r="O48" s="74" t="s">
        <v>37</v>
      </c>
      <c r="P48" s="99">
        <f t="shared" si="43"/>
        <v>19.933244325767689</v>
      </c>
      <c r="Q48" s="100">
        <f t="shared" si="44"/>
        <v>2.3291705723657512</v>
      </c>
      <c r="R48" s="97">
        <f t="shared" si="45"/>
        <v>7.9394988554498829</v>
      </c>
      <c r="S48" s="97">
        <f t="shared" si="56"/>
        <v>8.2255282092846684</v>
      </c>
      <c r="T48" s="99">
        <f t="shared" si="46"/>
        <v>0.92122830440587455</v>
      </c>
      <c r="U48" s="100">
        <f t="shared" si="47"/>
        <v>0.11824645671882983</v>
      </c>
      <c r="V48" s="97">
        <f t="shared" si="48"/>
        <v>0.41533720820023179</v>
      </c>
      <c r="W48" s="97">
        <f t="shared" si="57"/>
        <v>0.44903845111657936</v>
      </c>
      <c r="X48" s="99">
        <f t="shared" si="49"/>
        <v>20.854472630173564</v>
      </c>
      <c r="Y48" s="100">
        <f t="shared" si="50"/>
        <v>2.4474170290845811</v>
      </c>
      <c r="Z48" s="97">
        <f t="shared" si="51"/>
        <v>8.3548360636501169</v>
      </c>
      <c r="AA48" s="98">
        <f t="shared" si="58"/>
        <v>8.674566660401247</v>
      </c>
      <c r="AC48" s="74" t="s">
        <v>37</v>
      </c>
      <c r="AD48" s="99">
        <v>19.274110932240596</v>
      </c>
      <c r="AE48" s="100">
        <v>2.6715918421122353</v>
      </c>
      <c r="AF48" s="97">
        <v>7.3057892564687119</v>
      </c>
      <c r="AG48" s="97">
        <v>7.5529177132546836</v>
      </c>
      <c r="AH48" s="99">
        <v>0.76101273232840627</v>
      </c>
      <c r="AI48" s="100">
        <v>0.10684395733903447</v>
      </c>
      <c r="AJ48" s="97">
        <v>0.43865950073903237</v>
      </c>
      <c r="AK48" s="97">
        <v>0.48391907497587971</v>
      </c>
      <c r="AL48" s="99">
        <v>20.035123664569003</v>
      </c>
      <c r="AM48" s="100">
        <v>2.7784357994512709</v>
      </c>
      <c r="AN48" s="97">
        <v>7.7444487572077474</v>
      </c>
      <c r="AO48" s="98">
        <v>8.0368367882305645</v>
      </c>
    </row>
    <row r="49" spans="1:41">
      <c r="A49" s="74" t="s">
        <v>38</v>
      </c>
      <c r="B49" s="99">
        <f t="shared" si="52"/>
        <v>20.973413982275989</v>
      </c>
      <c r="C49" s="100">
        <f t="shared" si="53"/>
        <v>3.9541420950300297</v>
      </c>
      <c r="D49" s="97">
        <f t="shared" si="54"/>
        <v>8.4075863731046603</v>
      </c>
      <c r="E49" s="97">
        <f t="shared" si="55"/>
        <v>8.6306865028718907</v>
      </c>
      <c r="F49" s="99">
        <f t="shared" si="35"/>
        <v>1.4770009846673231</v>
      </c>
      <c r="G49" s="100">
        <f t="shared" si="36"/>
        <v>0.27589113857962166</v>
      </c>
      <c r="H49" s="97">
        <f t="shared" si="37"/>
        <v>0.72053376790371371</v>
      </c>
      <c r="I49" s="97">
        <f t="shared" si="38"/>
        <v>0.70757740419450044</v>
      </c>
      <c r="J49" s="99">
        <f t="shared" si="39"/>
        <v>22.45041496694331</v>
      </c>
      <c r="K49" s="100">
        <f t="shared" si="40"/>
        <v>4.2300332336096513</v>
      </c>
      <c r="L49" s="97">
        <f t="shared" si="41"/>
        <v>9.1281201410083739</v>
      </c>
      <c r="M49" s="98">
        <f t="shared" si="42"/>
        <v>9.3382639070663913</v>
      </c>
      <c r="O49" s="74" t="s">
        <v>38</v>
      </c>
      <c r="P49" s="99">
        <f t="shared" si="43"/>
        <v>21.882510013351133</v>
      </c>
      <c r="Q49" s="100">
        <f t="shared" si="44"/>
        <v>5.0150201317345946</v>
      </c>
      <c r="R49" s="97">
        <f t="shared" si="45"/>
        <v>11.836104963444518</v>
      </c>
      <c r="S49" s="97">
        <f t="shared" si="56"/>
        <v>12.121927007727919</v>
      </c>
      <c r="T49" s="99">
        <f t="shared" si="46"/>
        <v>1.1214953271028036</v>
      </c>
      <c r="U49" s="100">
        <f t="shared" si="47"/>
        <v>0.25549318511471525</v>
      </c>
      <c r="V49" s="97">
        <f t="shared" si="48"/>
        <v>0.67634989415066471</v>
      </c>
      <c r="W49" s="97">
        <f t="shared" si="57"/>
        <v>0.70042330458433433</v>
      </c>
      <c r="X49" s="99">
        <f t="shared" si="49"/>
        <v>23.00400534045394</v>
      </c>
      <c r="Y49" s="100">
        <f t="shared" si="50"/>
        <v>5.2705133168493115</v>
      </c>
      <c r="Z49" s="97">
        <f t="shared" si="51"/>
        <v>12.512454857595174</v>
      </c>
      <c r="AA49" s="98">
        <f t="shared" si="58"/>
        <v>12.822350312312254</v>
      </c>
      <c r="AC49" s="74" t="s">
        <v>38</v>
      </c>
      <c r="AD49" s="99">
        <v>23.225523196253476</v>
      </c>
      <c r="AE49" s="100">
        <v>6.3542658760069726</v>
      </c>
      <c r="AF49" s="97">
        <v>11.805290644158605</v>
      </c>
      <c r="AG49" s="97">
        <v>12.104201975154218</v>
      </c>
      <c r="AH49" s="99">
        <v>1.0976145177813552</v>
      </c>
      <c r="AI49" s="100">
        <v>0.31104717535466686</v>
      </c>
      <c r="AJ49" s="97">
        <v>0.74280280827213918</v>
      </c>
      <c r="AK49" s="97">
        <v>0.68898490653737099</v>
      </c>
      <c r="AL49" s="99">
        <v>24.323137714034832</v>
      </c>
      <c r="AM49" s="100">
        <v>6.6653130513616423</v>
      </c>
      <c r="AN49" s="97">
        <v>12.548093452430749</v>
      </c>
      <c r="AO49" s="98">
        <v>12.793186881691589</v>
      </c>
    </row>
    <row r="50" spans="1:41">
      <c r="A50" s="74" t="s">
        <v>39</v>
      </c>
      <c r="B50" s="99">
        <f t="shared" si="52"/>
        <v>18.385145590097061</v>
      </c>
      <c r="C50" s="100">
        <f t="shared" si="53"/>
        <v>7.4519667883890985</v>
      </c>
      <c r="D50" s="97">
        <f t="shared" si="54"/>
        <v>9.9760309735646242</v>
      </c>
      <c r="E50" s="97">
        <f t="shared" si="55"/>
        <v>10.059961441247944</v>
      </c>
      <c r="F50" s="99">
        <f t="shared" si="35"/>
        <v>2.4616683077788717</v>
      </c>
      <c r="G50" s="100">
        <f t="shared" si="36"/>
        <v>1.0639208708876149</v>
      </c>
      <c r="H50" s="97">
        <f t="shared" si="37"/>
        <v>1.6004647311141837</v>
      </c>
      <c r="I50" s="97">
        <f t="shared" si="38"/>
        <v>1.6164643352556649</v>
      </c>
      <c r="J50" s="99">
        <f t="shared" si="39"/>
        <v>20.846813897875933</v>
      </c>
      <c r="K50" s="100">
        <f t="shared" si="40"/>
        <v>8.5158876592767125</v>
      </c>
      <c r="L50" s="97">
        <f t="shared" si="41"/>
        <v>11.576495704678806</v>
      </c>
      <c r="M50" s="98">
        <f t="shared" si="42"/>
        <v>11.67642577650361</v>
      </c>
      <c r="O50" s="74" t="s">
        <v>39</v>
      </c>
      <c r="P50" s="99">
        <f t="shared" si="43"/>
        <v>18.731642189586115</v>
      </c>
      <c r="Q50" s="100">
        <f t="shared" si="44"/>
        <v>9.187417137965582</v>
      </c>
      <c r="R50" s="97">
        <f t="shared" si="45"/>
        <v>12.463330993676315</v>
      </c>
      <c r="S50" s="97">
        <f t="shared" si="56"/>
        <v>12.396835319081571</v>
      </c>
      <c r="T50" s="99">
        <f t="shared" si="46"/>
        <v>1.9225634178905207</v>
      </c>
      <c r="U50" s="100">
        <f t="shared" si="47"/>
        <v>0.98690433735291438</v>
      </c>
      <c r="V50" s="97">
        <f t="shared" si="48"/>
        <v>1.8810513165296001</v>
      </c>
      <c r="W50" s="97">
        <f t="shared" si="57"/>
        <v>1.8284386895209939</v>
      </c>
      <c r="X50" s="99">
        <f t="shared" si="49"/>
        <v>20.654205607476637</v>
      </c>
      <c r="Y50" s="100">
        <f t="shared" si="50"/>
        <v>10.174321475318498</v>
      </c>
      <c r="Z50" s="97">
        <f t="shared" si="51"/>
        <v>14.344382310205926</v>
      </c>
      <c r="AA50" s="98">
        <f t="shared" si="58"/>
        <v>14.225274008602565</v>
      </c>
      <c r="AC50" s="74" t="s">
        <v>39</v>
      </c>
      <c r="AD50" s="99">
        <v>21.718132591833747</v>
      </c>
      <c r="AE50" s="100">
        <v>12.646174765645675</v>
      </c>
      <c r="AF50" s="97">
        <v>14.465847724164217</v>
      </c>
      <c r="AG50" s="97">
        <v>14.791482791048541</v>
      </c>
      <c r="AH50" s="99">
        <v>1.5951997658422361</v>
      </c>
      <c r="AI50" s="100">
        <v>1.0031285143257442</v>
      </c>
      <c r="AJ50" s="97">
        <v>1.9249757037643653</v>
      </c>
      <c r="AK50" s="97">
        <v>1.9400960929157385</v>
      </c>
      <c r="AL50" s="99">
        <v>23.313332357675986</v>
      </c>
      <c r="AM50" s="100">
        <v>13.64930327997142</v>
      </c>
      <c r="AN50" s="97">
        <v>16.390823427928591</v>
      </c>
      <c r="AO50" s="98">
        <v>16.731578883964279</v>
      </c>
    </row>
    <row r="51" spans="1:41">
      <c r="A51" s="74" t="s">
        <v>40</v>
      </c>
      <c r="B51" s="99">
        <f t="shared" si="52"/>
        <v>4.5013363342242227</v>
      </c>
      <c r="C51" s="100">
        <f t="shared" si="53"/>
        <v>3.9261365503288155</v>
      </c>
      <c r="D51" s="97">
        <f t="shared" si="54"/>
        <v>3.1745300631311264</v>
      </c>
      <c r="E51" s="97">
        <f t="shared" si="55"/>
        <v>3.1363376720844309</v>
      </c>
      <c r="F51" s="99">
        <f t="shared" si="35"/>
        <v>1.434800956533971</v>
      </c>
      <c r="G51" s="100">
        <f t="shared" si="36"/>
        <v>1.3383770692784847</v>
      </c>
      <c r="H51" s="97">
        <f t="shared" si="37"/>
        <v>1.5616903754850071</v>
      </c>
      <c r="I51" s="97">
        <f t="shared" si="38"/>
        <v>1.5202021095951401</v>
      </c>
      <c r="J51" s="99">
        <f t="shared" si="39"/>
        <v>5.936137290758194</v>
      </c>
      <c r="K51" s="100">
        <f t="shared" si="40"/>
        <v>5.2645136196073006</v>
      </c>
      <c r="L51" s="97">
        <f t="shared" si="41"/>
        <v>4.7362204386161331</v>
      </c>
      <c r="M51" s="98">
        <f t="shared" si="42"/>
        <v>4.6565397816795713</v>
      </c>
      <c r="O51" s="74" t="s">
        <v>40</v>
      </c>
      <c r="P51" s="99">
        <f t="shared" si="43"/>
        <v>4.3257676902536719</v>
      </c>
      <c r="Q51" s="100">
        <f t="shared" si="44"/>
        <v>4.643641283027379</v>
      </c>
      <c r="R51" s="97">
        <f t="shared" si="45"/>
        <v>3.6198119507197375</v>
      </c>
      <c r="S51" s="97">
        <f t="shared" si="56"/>
        <v>3.5314908123283364</v>
      </c>
      <c r="T51" s="99">
        <f t="shared" si="46"/>
        <v>1.1748998664886516</v>
      </c>
      <c r="U51" s="100">
        <f t="shared" si="47"/>
        <v>1.3528457840279533</v>
      </c>
      <c r="V51" s="97">
        <f t="shared" si="48"/>
        <v>1.7131417563323268</v>
      </c>
      <c r="W51" s="97">
        <f t="shared" si="57"/>
        <v>1.6381002260321578</v>
      </c>
      <c r="X51" s="99">
        <f t="shared" si="49"/>
        <v>5.5006675567423233</v>
      </c>
      <c r="Y51" s="100">
        <f t="shared" si="50"/>
        <v>5.9964870670553339</v>
      </c>
      <c r="Z51" s="97">
        <f t="shared" si="51"/>
        <v>5.3329537070520647</v>
      </c>
      <c r="AA51" s="98">
        <f t="shared" si="58"/>
        <v>5.1695910383604948</v>
      </c>
      <c r="AC51" s="74" t="s">
        <v>40</v>
      </c>
      <c r="AD51" s="99">
        <v>5.5466120298551145</v>
      </c>
      <c r="AE51" s="100">
        <v>7.0470256429472258</v>
      </c>
      <c r="AF51" s="97">
        <v>5.2926916088221327</v>
      </c>
      <c r="AG51" s="97">
        <v>5.1753038601658901</v>
      </c>
      <c r="AH51" s="99">
        <v>1.3317722815747111</v>
      </c>
      <c r="AI51" s="100">
        <v>1.7964899756084041</v>
      </c>
      <c r="AJ51" s="97">
        <v>2.3087271191022123</v>
      </c>
      <c r="AK51" s="97">
        <v>2.3016635564920489</v>
      </c>
      <c r="AL51" s="99">
        <v>6.8783843114298255</v>
      </c>
      <c r="AM51" s="100">
        <v>8.8435156185556316</v>
      </c>
      <c r="AN51" s="97">
        <v>7.6014187279243437</v>
      </c>
      <c r="AO51" s="98">
        <v>7.4769674166579394</v>
      </c>
    </row>
    <row r="52" spans="1:41">
      <c r="A52" s="74" t="s">
        <v>41</v>
      </c>
      <c r="B52" s="99">
        <f t="shared" si="52"/>
        <v>1.7583345055563371</v>
      </c>
      <c r="C52" s="100">
        <f t="shared" si="53"/>
        <v>3.784028417228388</v>
      </c>
      <c r="D52" s="97">
        <f t="shared" si="54"/>
        <v>2.2270268607458932</v>
      </c>
      <c r="E52" s="97">
        <f t="shared" si="55"/>
        <v>2.2224702118210335</v>
      </c>
      <c r="F52" s="99">
        <f t="shared" si="35"/>
        <v>2.306934871289914</v>
      </c>
      <c r="G52" s="100">
        <f t="shared" si="36"/>
        <v>6.9108533319239536</v>
      </c>
      <c r="H52" s="97">
        <f t="shared" si="37"/>
        <v>5.7083764438962739</v>
      </c>
      <c r="I52" s="97">
        <f t="shared" si="38"/>
        <v>5.5990805244397928</v>
      </c>
      <c r="J52" s="99">
        <f t="shared" si="39"/>
        <v>4.0652693768462509</v>
      </c>
      <c r="K52" s="100">
        <f t="shared" si="40"/>
        <v>10.694881749152342</v>
      </c>
      <c r="L52" s="97">
        <f t="shared" si="41"/>
        <v>7.9354033046421675</v>
      </c>
      <c r="M52" s="98">
        <f t="shared" si="42"/>
        <v>7.8215507362608259</v>
      </c>
      <c r="O52" s="74" t="s">
        <v>41</v>
      </c>
      <c r="P52" s="99">
        <f t="shared" si="43"/>
        <v>1.829105473965287</v>
      </c>
      <c r="Q52" s="100">
        <f t="shared" si="44"/>
        <v>5.2343242331893389</v>
      </c>
      <c r="R52" s="97">
        <f t="shared" si="45"/>
        <v>2.6902608881470771</v>
      </c>
      <c r="S52" s="97">
        <f t="shared" si="56"/>
        <v>2.4804220635025298</v>
      </c>
      <c r="T52" s="99">
        <f t="shared" si="46"/>
        <v>1.8825100133511348</v>
      </c>
      <c r="U52" s="100">
        <f t="shared" si="47"/>
        <v>6.8106143456673864</v>
      </c>
      <c r="V52" s="97">
        <f t="shared" si="48"/>
        <v>6.6665226477691428</v>
      </c>
      <c r="W52" s="97">
        <f t="shared" si="57"/>
        <v>6.3470765836128802</v>
      </c>
      <c r="X52" s="99">
        <f t="shared" si="49"/>
        <v>3.711615487316422</v>
      </c>
      <c r="Y52" s="100">
        <f t="shared" si="50"/>
        <v>12.044938578856716</v>
      </c>
      <c r="Z52" s="97">
        <f t="shared" si="51"/>
        <v>9.3567835359162235</v>
      </c>
      <c r="AA52" s="98">
        <f t="shared" si="58"/>
        <v>8.8274986471154104</v>
      </c>
      <c r="AC52" s="74" t="s">
        <v>41</v>
      </c>
      <c r="AD52" s="99">
        <v>2.1513244548514563</v>
      </c>
      <c r="AE52" s="100">
        <v>7.3788519529951584</v>
      </c>
      <c r="AF52" s="97">
        <v>4.2251707209516072</v>
      </c>
      <c r="AG52" s="97">
        <v>4.1319406267768457</v>
      </c>
      <c r="AH52" s="99">
        <v>1.7415483682130837</v>
      </c>
      <c r="AI52" s="100">
        <v>7.8192764278206548</v>
      </c>
      <c r="AJ52" s="97">
        <v>8.5283000013895265</v>
      </c>
      <c r="AK52" s="97">
        <v>8.2497859532893667</v>
      </c>
      <c r="AL52" s="99">
        <v>3.8928728230645397</v>
      </c>
      <c r="AM52" s="100">
        <v>15.198128380815797</v>
      </c>
      <c r="AN52" s="97">
        <v>12.753470722341136</v>
      </c>
      <c r="AO52" s="98">
        <v>12.381726580066211</v>
      </c>
    </row>
    <row r="53" spans="1:41" ht="15.75" thickBot="1">
      <c r="A53" s="74" t="s">
        <v>42</v>
      </c>
      <c r="B53" s="99">
        <f t="shared" si="52"/>
        <v>0.11253340835560557</v>
      </c>
      <c r="C53" s="100">
        <f t="shared" si="53"/>
        <v>1.0432637561569</v>
      </c>
      <c r="D53" s="97">
        <f t="shared" si="54"/>
        <v>0.57095714997391689</v>
      </c>
      <c r="E53" s="97">
        <f t="shared" si="55"/>
        <v>0.62663369002165847</v>
      </c>
      <c r="F53" s="99">
        <f t="shared" si="35"/>
        <v>1.4207342804895202</v>
      </c>
      <c r="G53" s="100">
        <f t="shared" si="36"/>
        <v>67.45225901155959</v>
      </c>
      <c r="H53" s="97">
        <f t="shared" si="37"/>
        <v>55.362045026428454</v>
      </c>
      <c r="I53" s="97">
        <f t="shared" si="38"/>
        <v>54.72898087663598</v>
      </c>
      <c r="J53" s="99">
        <f t="shared" si="39"/>
        <v>1.533267688845126</v>
      </c>
      <c r="K53" s="100">
        <f t="shared" si="40"/>
        <v>68.495522767716494</v>
      </c>
      <c r="L53" s="97">
        <f t="shared" si="41"/>
        <v>55.933002176402375</v>
      </c>
      <c r="M53" s="98">
        <f t="shared" si="42"/>
        <v>55.355614566657643</v>
      </c>
      <c r="O53" s="74" t="s">
        <v>42</v>
      </c>
      <c r="P53" s="99">
        <f t="shared" si="43"/>
        <v>0.1602136181575434</v>
      </c>
      <c r="Q53" s="100">
        <f t="shared" si="44"/>
        <v>2.059079697376458</v>
      </c>
      <c r="R53" s="97">
        <f t="shared" si="45"/>
        <v>0.74124010797708939</v>
      </c>
      <c r="S53" s="97">
        <f t="shared" si="56"/>
        <v>0.80324220278345182</v>
      </c>
      <c r="T53" s="99">
        <f t="shared" si="46"/>
        <v>1.2149532710280373</v>
      </c>
      <c r="U53" s="100">
        <f t="shared" si="47"/>
        <v>60.955027411272255</v>
      </c>
      <c r="V53" s="97">
        <f t="shared" si="48"/>
        <v>43.740359455529358</v>
      </c>
      <c r="W53" s="97">
        <f t="shared" si="57"/>
        <v>43.88983145572287</v>
      </c>
      <c r="X53" s="99">
        <f t="shared" si="49"/>
        <v>1.3751668891855808</v>
      </c>
      <c r="Y53" s="100">
        <f t="shared" si="50"/>
        <v>63.014107108648723</v>
      </c>
      <c r="Z53" s="97">
        <f t="shared" si="51"/>
        <v>44.481599563506443</v>
      </c>
      <c r="AA53" s="98">
        <f t="shared" si="58"/>
        <v>44.693073658506322</v>
      </c>
      <c r="AC53" s="74" t="s">
        <v>42</v>
      </c>
      <c r="AD53" s="99">
        <v>0.11707888189667788</v>
      </c>
      <c r="AE53" s="100">
        <v>1.5257755562931736</v>
      </c>
      <c r="AF53" s="97">
        <v>0.67259371369824128</v>
      </c>
      <c r="AG53" s="97">
        <v>0.63138433721802023</v>
      </c>
      <c r="AH53" s="99">
        <v>0.93663105517342304</v>
      </c>
      <c r="AI53" s="100">
        <v>50.256879310917391</v>
      </c>
      <c r="AJ53" s="97">
        <v>37.650161887114109</v>
      </c>
      <c r="AK53" s="97">
        <v>37.149829518224834</v>
      </c>
      <c r="AL53" s="99">
        <v>1.0537099370701011</v>
      </c>
      <c r="AM53" s="100">
        <v>51.78265486721056</v>
      </c>
      <c r="AN53" s="97">
        <v>38.32275560081235</v>
      </c>
      <c r="AO53" s="98">
        <v>37.78121385544285</v>
      </c>
    </row>
    <row r="54" spans="1:41" ht="15.75" thickBot="1">
      <c r="A54" s="81" t="s">
        <v>3</v>
      </c>
      <c r="B54" s="101">
        <f t="shared" si="52"/>
        <v>87.339991559994374</v>
      </c>
      <c r="C54" s="102">
        <f t="shared" si="53"/>
        <v>22.769762109658647</v>
      </c>
      <c r="D54" s="103">
        <f t="shared" si="54"/>
        <v>34.206695451865237</v>
      </c>
      <c r="E54" s="103">
        <f t="shared" si="55"/>
        <v>34.990873480435667</v>
      </c>
      <c r="F54" s="101">
        <f t="shared" si="35"/>
        <v>12.660008440005626</v>
      </c>
      <c r="G54" s="102">
        <f t="shared" si="36"/>
        <v>77.230237890341328</v>
      </c>
      <c r="H54" s="103">
        <f t="shared" si="37"/>
        <v>65.793304548134756</v>
      </c>
      <c r="I54" s="103">
        <f t="shared" si="38"/>
        <v>65.009126519564333</v>
      </c>
      <c r="J54" s="101">
        <f t="shared" si="39"/>
        <v>100</v>
      </c>
      <c r="K54" s="102">
        <f t="shared" si="40"/>
        <v>100</v>
      </c>
      <c r="L54" s="103">
        <f t="shared" si="41"/>
        <v>99.999999999999986</v>
      </c>
      <c r="M54" s="104">
        <f t="shared" si="42"/>
        <v>100</v>
      </c>
      <c r="O54" s="81" t="s">
        <v>3</v>
      </c>
      <c r="P54" s="101">
        <f t="shared" si="43"/>
        <v>90.720961281708952</v>
      </c>
      <c r="Q54" s="102">
        <f t="shared" si="44"/>
        <v>29.476065485225174</v>
      </c>
      <c r="R54" s="103">
        <f t="shared" si="45"/>
        <v>44.60956774896534</v>
      </c>
      <c r="S54" s="103">
        <f t="shared" si="56"/>
        <v>44.84609281310393</v>
      </c>
      <c r="T54" s="101">
        <f t="shared" si="46"/>
        <v>9.279038718291055</v>
      </c>
      <c r="U54" s="102">
        <f t="shared" si="47"/>
        <v>70.52393451477478</v>
      </c>
      <c r="V54" s="103">
        <f t="shared" si="48"/>
        <v>55.39043225103444</v>
      </c>
      <c r="W54" s="103">
        <f t="shared" si="57"/>
        <v>55.15390718689607</v>
      </c>
      <c r="X54" s="101">
        <f t="shared" si="49"/>
        <v>100</v>
      </c>
      <c r="Y54" s="102">
        <f t="shared" si="50"/>
        <v>100</v>
      </c>
      <c r="Z54" s="103">
        <f t="shared" si="51"/>
        <v>100</v>
      </c>
      <c r="AA54" s="104">
        <f t="shared" si="58"/>
        <v>100</v>
      </c>
      <c r="AC54" s="81" t="s">
        <v>3</v>
      </c>
      <c r="AD54" s="101">
        <v>91.775208546758378</v>
      </c>
      <c r="AE54" s="102">
        <v>38.667722963559321</v>
      </c>
      <c r="AF54" s="103">
        <v>48.113156379892757</v>
      </c>
      <c r="AG54" s="103">
        <v>48.896101553602719</v>
      </c>
      <c r="AH54" s="101">
        <v>8.2247914532416218</v>
      </c>
      <c r="AI54" s="102">
        <v>61.332277036440665</v>
      </c>
      <c r="AJ54" s="103">
        <v>51.886843620107129</v>
      </c>
      <c r="AK54" s="103">
        <v>51.103898446397302</v>
      </c>
      <c r="AL54" s="101">
        <v>100</v>
      </c>
      <c r="AM54" s="102">
        <v>100</v>
      </c>
      <c r="AN54" s="103">
        <v>100</v>
      </c>
      <c r="AO54" s="104">
        <v>100</v>
      </c>
    </row>
    <row r="57" spans="1:41" ht="16.5" thickBot="1">
      <c r="A57" s="105" t="s">
        <v>184</v>
      </c>
      <c r="O57" s="105" t="s">
        <v>127</v>
      </c>
    </row>
    <row r="58" spans="1:41" ht="15" customHeight="1">
      <c r="A58" s="304" t="s">
        <v>29</v>
      </c>
      <c r="B58" s="307" t="s">
        <v>1</v>
      </c>
      <c r="C58" s="307"/>
      <c r="D58" s="307"/>
      <c r="E58" s="307"/>
      <c r="F58" s="307" t="s">
        <v>2</v>
      </c>
      <c r="G58" s="307"/>
      <c r="H58" s="307"/>
      <c r="I58" s="307"/>
      <c r="J58" s="307" t="s">
        <v>3</v>
      </c>
      <c r="K58" s="307"/>
      <c r="L58" s="307"/>
      <c r="M58" s="308"/>
      <c r="O58" s="304" t="s">
        <v>29</v>
      </c>
      <c r="P58" s="307" t="s">
        <v>1</v>
      </c>
      <c r="Q58" s="307"/>
      <c r="R58" s="307"/>
      <c r="S58" s="307"/>
      <c r="T58" s="307" t="s">
        <v>2</v>
      </c>
      <c r="U58" s="307"/>
      <c r="V58" s="307"/>
      <c r="W58" s="307"/>
      <c r="X58" s="307" t="s">
        <v>3</v>
      </c>
      <c r="Y58" s="307"/>
      <c r="Z58" s="307"/>
      <c r="AA58" s="308"/>
    </row>
    <row r="59" spans="1:41" ht="46.5" customHeight="1">
      <c r="A59" s="305"/>
      <c r="B59" s="309" t="s">
        <v>56</v>
      </c>
      <c r="C59" s="310"/>
      <c r="D59" s="309" t="s">
        <v>107</v>
      </c>
      <c r="E59" s="310"/>
      <c r="F59" s="309" t="s">
        <v>56</v>
      </c>
      <c r="G59" s="310"/>
      <c r="H59" s="309" t="s">
        <v>107</v>
      </c>
      <c r="I59" s="310"/>
      <c r="J59" s="309" t="s">
        <v>56</v>
      </c>
      <c r="K59" s="310"/>
      <c r="L59" s="309" t="s">
        <v>107</v>
      </c>
      <c r="M59" s="310"/>
      <c r="O59" s="305"/>
      <c r="P59" s="309" t="s">
        <v>56</v>
      </c>
      <c r="Q59" s="310"/>
      <c r="R59" s="309" t="s">
        <v>107</v>
      </c>
      <c r="S59" s="310"/>
      <c r="T59" s="309" t="s">
        <v>56</v>
      </c>
      <c r="U59" s="310"/>
      <c r="V59" s="309" t="s">
        <v>107</v>
      </c>
      <c r="W59" s="310"/>
      <c r="X59" s="309" t="s">
        <v>56</v>
      </c>
      <c r="Y59" s="310"/>
      <c r="Z59" s="309" t="s">
        <v>107</v>
      </c>
      <c r="AA59" s="310"/>
    </row>
    <row r="60" spans="1:41" ht="45.75" thickBot="1">
      <c r="A60" s="306"/>
      <c r="B60" s="69" t="s">
        <v>31</v>
      </c>
      <c r="C60" s="69" t="s">
        <v>32</v>
      </c>
      <c r="D60" s="70" t="s">
        <v>8</v>
      </c>
      <c r="E60" s="71" t="s">
        <v>9</v>
      </c>
      <c r="F60" s="69" t="s">
        <v>31</v>
      </c>
      <c r="G60" s="69" t="s">
        <v>32</v>
      </c>
      <c r="H60" s="70" t="s">
        <v>8</v>
      </c>
      <c r="I60" s="71" t="s">
        <v>9</v>
      </c>
      <c r="J60" s="69" t="s">
        <v>31</v>
      </c>
      <c r="K60" s="69" t="s">
        <v>32</v>
      </c>
      <c r="L60" s="70" t="s">
        <v>8</v>
      </c>
      <c r="M60" s="71" t="s">
        <v>9</v>
      </c>
      <c r="O60" s="306"/>
      <c r="P60" s="69" t="s">
        <v>31</v>
      </c>
      <c r="Q60" s="69" t="s">
        <v>32</v>
      </c>
      <c r="R60" s="70" t="s">
        <v>8</v>
      </c>
      <c r="S60" s="71" t="s">
        <v>9</v>
      </c>
      <c r="T60" s="69" t="s">
        <v>31</v>
      </c>
      <c r="U60" s="69" t="s">
        <v>32</v>
      </c>
      <c r="V60" s="70" t="s">
        <v>8</v>
      </c>
      <c r="W60" s="71" t="s">
        <v>9</v>
      </c>
      <c r="X60" s="69" t="s">
        <v>31</v>
      </c>
      <c r="Y60" s="69" t="s">
        <v>32</v>
      </c>
      <c r="Z60" s="70" t="s">
        <v>8</v>
      </c>
      <c r="AA60" s="71" t="s">
        <v>9</v>
      </c>
    </row>
    <row r="61" spans="1:41">
      <c r="A61" s="74" t="s">
        <v>33</v>
      </c>
      <c r="B61" s="75">
        <f>IF(AND(ISBLANK(B7),ISBLANK(P7)),"",B7-P7)</f>
        <v>14</v>
      </c>
      <c r="C61" s="76">
        <f t="shared" ref="C61:M71" si="59">IF(AND(ISBLANK(C7),ISBLANK(Q7)),"",C7-Q7)</f>
        <v>4.0381255992970431</v>
      </c>
      <c r="D61" s="77">
        <f t="shared" si="59"/>
        <v>-2.6787493774376507</v>
      </c>
      <c r="E61" s="77">
        <f t="shared" si="59"/>
        <v>-560.73796211832632</v>
      </c>
      <c r="F61" s="75">
        <f t="shared" si="59"/>
        <v>37</v>
      </c>
      <c r="G61" s="76">
        <f t="shared" si="59"/>
        <v>7.1500463947832973</v>
      </c>
      <c r="H61" s="77">
        <f t="shared" si="59"/>
        <v>0.62702392694789211</v>
      </c>
      <c r="I61" s="77">
        <f t="shared" si="59"/>
        <v>-22.428275909036529</v>
      </c>
      <c r="J61" s="75">
        <f t="shared" si="59"/>
        <v>51</v>
      </c>
      <c r="K61" s="76">
        <f t="shared" si="59"/>
        <v>11.188171994080349</v>
      </c>
      <c r="L61" s="77">
        <f t="shared" si="59"/>
        <v>-2.0517254504897586</v>
      </c>
      <c r="M61" s="78">
        <f t="shared" si="59"/>
        <v>-583.16623802736285</v>
      </c>
      <c r="O61" s="74" t="s">
        <v>33</v>
      </c>
      <c r="P61" s="75">
        <f>P7-AD7</f>
        <v>54</v>
      </c>
      <c r="Q61" s="76">
        <f t="shared" ref="Q61:AA61" si="60">Q7-AE7</f>
        <v>18.491514097326075</v>
      </c>
      <c r="R61" s="77">
        <f t="shared" si="60"/>
        <v>14.930744171881621</v>
      </c>
      <c r="S61" s="77">
        <f t="shared" si="60"/>
        <v>4257.5844208350863</v>
      </c>
      <c r="T61" s="75">
        <f t="shared" si="60"/>
        <v>4</v>
      </c>
      <c r="U61" s="76">
        <f t="shared" si="60"/>
        <v>1.8282536052167067</v>
      </c>
      <c r="V61" s="77">
        <f t="shared" si="60"/>
        <v>1.6219760730521042</v>
      </c>
      <c r="W61" s="77">
        <f t="shared" si="60"/>
        <v>401.42827590903653</v>
      </c>
      <c r="X61" s="75">
        <f t="shared" si="60"/>
        <v>58</v>
      </c>
      <c r="Y61" s="76">
        <f t="shared" si="60"/>
        <v>20.319767702542777</v>
      </c>
      <c r="Z61" s="77">
        <f t="shared" si="60"/>
        <v>16.552720244933727</v>
      </c>
      <c r="AA61" s="78">
        <f t="shared" si="60"/>
        <v>4659.0126967441229</v>
      </c>
    </row>
    <row r="62" spans="1:41">
      <c r="A62" s="74" t="s">
        <v>34</v>
      </c>
      <c r="B62" s="79">
        <f t="shared" ref="B62:B71" si="61">IF(AND(ISBLANK(B8),ISBLANK(P8)),"",B8-P8)</f>
        <v>-13</v>
      </c>
      <c r="C62" s="80">
        <f t="shared" si="59"/>
        <v>-7.747325376469874</v>
      </c>
      <c r="D62" s="77">
        <f t="shared" si="59"/>
        <v>-18.353762377818164</v>
      </c>
      <c r="E62" s="77">
        <f t="shared" si="59"/>
        <v>-2325.5090699309167</v>
      </c>
      <c r="F62" s="79">
        <f t="shared" si="59"/>
        <v>5</v>
      </c>
      <c r="G62" s="80">
        <f t="shared" si="59"/>
        <v>4.5139783001808169</v>
      </c>
      <c r="H62" s="77">
        <f t="shared" si="59"/>
        <v>2.8428722121760037</v>
      </c>
      <c r="I62" s="77">
        <f t="shared" si="59"/>
        <v>693.18239903556241</v>
      </c>
      <c r="J62" s="79">
        <f t="shared" si="59"/>
        <v>-8</v>
      </c>
      <c r="K62" s="80">
        <f t="shared" si="59"/>
        <v>-3.2333470762890641</v>
      </c>
      <c r="L62" s="77">
        <f t="shared" si="59"/>
        <v>-15.510890165642152</v>
      </c>
      <c r="M62" s="78">
        <f t="shared" si="59"/>
        <v>-1632.3266708953543</v>
      </c>
      <c r="O62" s="74" t="s">
        <v>34</v>
      </c>
      <c r="P62" s="79">
        <f t="shared" ref="P62:AA71" si="62">P8-AD8</f>
        <v>48</v>
      </c>
      <c r="Q62" s="80">
        <f t="shared" si="62"/>
        <v>33.728646560204254</v>
      </c>
      <c r="R62" s="77">
        <f t="shared" si="62"/>
        <v>26.767819719815307</v>
      </c>
      <c r="S62" s="77">
        <f t="shared" si="62"/>
        <v>6062.4335877320045</v>
      </c>
      <c r="T62" s="79">
        <f t="shared" si="62"/>
        <v>1</v>
      </c>
      <c r="U62" s="80">
        <f t="shared" si="62"/>
        <v>0.67887884267632792</v>
      </c>
      <c r="V62" s="77">
        <f t="shared" si="62"/>
        <v>-0.35311030741409999</v>
      </c>
      <c r="W62" s="77">
        <f t="shared" si="62"/>
        <v>-240.73001808318139</v>
      </c>
      <c r="X62" s="79">
        <f t="shared" si="62"/>
        <v>49</v>
      </c>
      <c r="Y62" s="80">
        <f t="shared" si="62"/>
        <v>34.407525402880609</v>
      </c>
      <c r="Z62" s="77">
        <f t="shared" si="62"/>
        <v>26.414709412401201</v>
      </c>
      <c r="AA62" s="78">
        <f t="shared" si="62"/>
        <v>5821.7035696488238</v>
      </c>
    </row>
    <row r="63" spans="1:41">
      <c r="A63" s="74" t="s">
        <v>35</v>
      </c>
      <c r="B63" s="79">
        <f t="shared" si="61"/>
        <v>-40</v>
      </c>
      <c r="C63" s="80">
        <f t="shared" si="59"/>
        <v>-66.331577919280107</v>
      </c>
      <c r="D63" s="77">
        <f t="shared" si="59"/>
        <v>-22.667123431556149</v>
      </c>
      <c r="E63" s="77">
        <f t="shared" si="59"/>
        <v>-159.69462728439976</v>
      </c>
      <c r="F63" s="79">
        <f t="shared" si="59"/>
        <v>7</v>
      </c>
      <c r="G63" s="80">
        <f t="shared" si="59"/>
        <v>14.419694385216761</v>
      </c>
      <c r="H63" s="77">
        <f t="shared" si="59"/>
        <v>10.004388218408646</v>
      </c>
      <c r="I63" s="77">
        <f t="shared" si="59"/>
        <v>1035.3449106754697</v>
      </c>
      <c r="J63" s="79">
        <f t="shared" si="59"/>
        <v>-33</v>
      </c>
      <c r="K63" s="80">
        <f t="shared" si="59"/>
        <v>-51.911883534063236</v>
      </c>
      <c r="L63" s="77">
        <f t="shared" si="59"/>
        <v>-12.662735213147585</v>
      </c>
      <c r="M63" s="78">
        <f t="shared" si="59"/>
        <v>875.65028339107812</v>
      </c>
      <c r="O63" s="74" t="s">
        <v>35</v>
      </c>
      <c r="P63" s="79">
        <f t="shared" si="62"/>
        <v>120</v>
      </c>
      <c r="Q63" s="80">
        <f t="shared" si="62"/>
        <v>180.69181364549581</v>
      </c>
      <c r="R63" s="77">
        <f t="shared" si="62"/>
        <v>150.21786290683792</v>
      </c>
      <c r="S63" s="77">
        <f t="shared" si="62"/>
        <v>29845.558233424141</v>
      </c>
      <c r="T63" s="79">
        <f t="shared" si="62"/>
        <v>2</v>
      </c>
      <c r="U63" s="80">
        <f t="shared" si="62"/>
        <v>1.78230642625984</v>
      </c>
      <c r="V63" s="77">
        <f t="shared" si="62"/>
        <v>-0.39314929264909182</v>
      </c>
      <c r="W63" s="77">
        <f t="shared" si="62"/>
        <v>1242.614171752198</v>
      </c>
      <c r="X63" s="79">
        <f t="shared" si="62"/>
        <v>122</v>
      </c>
      <c r="Y63" s="80">
        <f t="shared" si="62"/>
        <v>182.47412007175564</v>
      </c>
      <c r="Z63" s="77">
        <f t="shared" si="62"/>
        <v>149.82471361418894</v>
      </c>
      <c r="AA63" s="78">
        <f t="shared" si="62"/>
        <v>31088.17240517633</v>
      </c>
    </row>
    <row r="64" spans="1:41" ht="15" customHeight="1">
      <c r="A64" s="74" t="s">
        <v>36</v>
      </c>
      <c r="B64" s="79">
        <f t="shared" si="61"/>
        <v>-99</v>
      </c>
      <c r="C64" s="80">
        <f t="shared" si="59"/>
        <v>-319.12920492041394</v>
      </c>
      <c r="D64" s="77">
        <f t="shared" si="59"/>
        <v>-155.55965628513513</v>
      </c>
      <c r="E64" s="77">
        <f t="shared" si="59"/>
        <v>-19219.653179266606</v>
      </c>
      <c r="F64" s="79">
        <f t="shared" si="59"/>
        <v>31</v>
      </c>
      <c r="G64" s="80">
        <f t="shared" si="59"/>
        <v>97.308841970541408</v>
      </c>
      <c r="H64" s="77">
        <f t="shared" si="59"/>
        <v>44.545234536570348</v>
      </c>
      <c r="I64" s="77">
        <f t="shared" si="59"/>
        <v>9016.0531268037448</v>
      </c>
      <c r="J64" s="79">
        <f t="shared" si="59"/>
        <v>-68</v>
      </c>
      <c r="K64" s="80">
        <f t="shared" si="59"/>
        <v>-221.82036294986892</v>
      </c>
      <c r="L64" s="77">
        <f t="shared" si="59"/>
        <v>-111.01442174856402</v>
      </c>
      <c r="M64" s="78">
        <f t="shared" si="59"/>
        <v>-10203.600052462891</v>
      </c>
      <c r="O64" s="74" t="s">
        <v>36</v>
      </c>
      <c r="P64" s="79">
        <f t="shared" si="62"/>
        <v>216</v>
      </c>
      <c r="Q64" s="80">
        <f t="shared" si="62"/>
        <v>736.23242586297283</v>
      </c>
      <c r="R64" s="77">
        <f t="shared" si="62"/>
        <v>545.67093150828634</v>
      </c>
      <c r="S64" s="77">
        <f t="shared" si="62"/>
        <v>112627.71178395543</v>
      </c>
      <c r="T64" s="79">
        <f t="shared" si="62"/>
        <v>19</v>
      </c>
      <c r="U64" s="80">
        <f t="shared" si="62"/>
        <v>67.045564255518983</v>
      </c>
      <c r="V64" s="77">
        <f t="shared" si="62"/>
        <v>26.075860239549058</v>
      </c>
      <c r="W64" s="77">
        <f t="shared" si="62"/>
        <v>5476.9965199624239</v>
      </c>
      <c r="X64" s="79">
        <f t="shared" si="62"/>
        <v>235</v>
      </c>
      <c r="Y64" s="80">
        <f t="shared" si="62"/>
        <v>803.27799011848902</v>
      </c>
      <c r="Z64" s="77">
        <f t="shared" si="62"/>
        <v>571.746791747835</v>
      </c>
      <c r="AA64" s="78">
        <f t="shared" si="62"/>
        <v>118104.70830391787</v>
      </c>
    </row>
    <row r="65" spans="1:27">
      <c r="A65" s="74" t="s">
        <v>37</v>
      </c>
      <c r="B65" s="79">
        <f t="shared" si="61"/>
        <v>-184</v>
      </c>
      <c r="C65" s="80">
        <f t="shared" si="59"/>
        <v>-1163.4512758180681</v>
      </c>
      <c r="D65" s="77">
        <f t="shared" si="59"/>
        <v>-127.65910131708597</v>
      </c>
      <c r="E65" s="77">
        <f t="shared" si="59"/>
        <v>-32963.469050374115</v>
      </c>
      <c r="F65" s="79">
        <f t="shared" si="59"/>
        <v>26</v>
      </c>
      <c r="G65" s="80">
        <f t="shared" si="59"/>
        <v>133.28917438622204</v>
      </c>
      <c r="H65" s="77">
        <f t="shared" si="59"/>
        <v>69.796132046254485</v>
      </c>
      <c r="I65" s="77">
        <f t="shared" si="59"/>
        <v>11125.259356391885</v>
      </c>
      <c r="J65" s="79">
        <f t="shared" si="59"/>
        <v>-158</v>
      </c>
      <c r="K65" s="80">
        <f t="shared" si="59"/>
        <v>-1030.1621014318462</v>
      </c>
      <c r="L65" s="77">
        <f t="shared" si="59"/>
        <v>-57.862969270831854</v>
      </c>
      <c r="M65" s="78">
        <f t="shared" si="59"/>
        <v>-21838.209693982149</v>
      </c>
      <c r="O65" s="74" t="s">
        <v>37</v>
      </c>
      <c r="P65" s="79">
        <f t="shared" si="62"/>
        <v>176</v>
      </c>
      <c r="Q65" s="80">
        <f t="shared" si="62"/>
        <v>1310.1358161270182</v>
      </c>
      <c r="R65" s="77">
        <f t="shared" si="62"/>
        <v>866.29444105779658</v>
      </c>
      <c r="S65" s="77">
        <f t="shared" si="62"/>
        <v>208014.80419682659</v>
      </c>
      <c r="T65" s="79">
        <f t="shared" si="62"/>
        <v>17</v>
      </c>
      <c r="U65" s="80">
        <f t="shared" si="62"/>
        <v>170.44310660370843</v>
      </c>
      <c r="V65" s="77">
        <f t="shared" si="62"/>
        <v>29.148413717283461</v>
      </c>
      <c r="W65" s="77">
        <f t="shared" si="62"/>
        <v>7397.4204670069666</v>
      </c>
      <c r="X65" s="79">
        <f t="shared" si="62"/>
        <v>193</v>
      </c>
      <c r="Y65" s="80">
        <f t="shared" si="62"/>
        <v>1480.5789227307232</v>
      </c>
      <c r="Z65" s="77">
        <f t="shared" si="62"/>
        <v>895.44285477507947</v>
      </c>
      <c r="AA65" s="78">
        <f t="shared" si="62"/>
        <v>215412.22466383345</v>
      </c>
    </row>
    <row r="66" spans="1:27">
      <c r="A66" s="74" t="s">
        <v>38</v>
      </c>
      <c r="B66" s="79">
        <f t="shared" si="61"/>
        <v>-148</v>
      </c>
      <c r="C66" s="80">
        <f t="shared" si="59"/>
        <v>-2166.4153726983823</v>
      </c>
      <c r="D66" s="77">
        <f t="shared" si="59"/>
        <v>-472.59755265769718</v>
      </c>
      <c r="E66" s="77">
        <f t="shared" si="59"/>
        <v>-108261.9830934254</v>
      </c>
      <c r="F66" s="79">
        <f t="shared" si="59"/>
        <v>21</v>
      </c>
      <c r="G66" s="80">
        <f t="shared" si="59"/>
        <v>292.95638662560532</v>
      </c>
      <c r="H66" s="77">
        <f t="shared" si="59"/>
        <v>85.435415588239408</v>
      </c>
      <c r="I66" s="77">
        <f t="shared" si="59"/>
        <v>13436.464658660894</v>
      </c>
      <c r="J66" s="79">
        <f t="shared" si="59"/>
        <v>-127</v>
      </c>
      <c r="K66" s="80">
        <f t="shared" si="59"/>
        <v>-1873.4589860727865</v>
      </c>
      <c r="L66" s="77">
        <f t="shared" si="59"/>
        <v>-387.16213706945382</v>
      </c>
      <c r="M66" s="78">
        <f t="shared" si="59"/>
        <v>-94825.518434764468</v>
      </c>
      <c r="O66" s="74" t="s">
        <v>38</v>
      </c>
      <c r="P66" s="79">
        <f t="shared" si="62"/>
        <v>52</v>
      </c>
      <c r="Q66" s="80">
        <f t="shared" si="62"/>
        <v>647.55768268724569</v>
      </c>
      <c r="R66" s="77">
        <f t="shared" si="62"/>
        <v>1029.7832978049801</v>
      </c>
      <c r="S66" s="77">
        <f t="shared" si="62"/>
        <v>252731.64432763669</v>
      </c>
      <c r="T66" s="79">
        <f t="shared" si="62"/>
        <v>9</v>
      </c>
      <c r="U66" s="80">
        <f t="shared" si="62"/>
        <v>78.750948915139816</v>
      </c>
      <c r="V66" s="77">
        <f t="shared" si="62"/>
        <v>39.313425312125531</v>
      </c>
      <c r="W66" s="77">
        <f t="shared" si="62"/>
        <v>15178.957299938316</v>
      </c>
      <c r="X66" s="79">
        <f t="shared" si="62"/>
        <v>61</v>
      </c>
      <c r="Y66" s="80">
        <f t="shared" si="62"/>
        <v>726.30863160238732</v>
      </c>
      <c r="Z66" s="77">
        <f t="shared" si="62"/>
        <v>1069.0967231171007</v>
      </c>
      <c r="AA66" s="78">
        <f t="shared" si="62"/>
        <v>267910.601627575</v>
      </c>
    </row>
    <row r="67" spans="1:27">
      <c r="A67" s="74" t="s">
        <v>39</v>
      </c>
      <c r="B67" s="79">
        <f t="shared" si="61"/>
        <v>-96</v>
      </c>
      <c r="C67" s="80">
        <f t="shared" si="59"/>
        <v>-2841.6250377771139</v>
      </c>
      <c r="D67" s="77">
        <f t="shared" si="59"/>
        <v>28.225884554253753</v>
      </c>
      <c r="E67" s="77">
        <f t="shared" si="59"/>
        <v>5572.3211168034468</v>
      </c>
      <c r="F67" s="79">
        <f t="shared" si="59"/>
        <v>31</v>
      </c>
      <c r="G67" s="80">
        <f t="shared" si="59"/>
        <v>1121.9957627409512</v>
      </c>
      <c r="H67" s="77">
        <f t="shared" si="59"/>
        <v>48.662293505375033</v>
      </c>
      <c r="I67" s="77">
        <f t="shared" si="59"/>
        <v>13331.564055185358</v>
      </c>
      <c r="J67" s="79">
        <f t="shared" si="59"/>
        <v>-65</v>
      </c>
      <c r="K67" s="80">
        <f t="shared" si="59"/>
        <v>-1719.6292750361754</v>
      </c>
      <c r="L67" s="77">
        <f t="shared" si="59"/>
        <v>76.888178059624806</v>
      </c>
      <c r="M67" s="78">
        <f t="shared" si="59"/>
        <v>18903.885171988746</v>
      </c>
      <c r="O67" s="74" t="s">
        <v>39</v>
      </c>
      <c r="P67" s="79">
        <f t="shared" si="62"/>
        <v>-81</v>
      </c>
      <c r="Q67" s="80">
        <f t="shared" si="62"/>
        <v>-2443.1774202955421</v>
      </c>
      <c r="R67" s="77">
        <f t="shared" si="62"/>
        <v>501.68933827888759</v>
      </c>
      <c r="S67" s="77">
        <f t="shared" si="62"/>
        <v>125075.33014244703</v>
      </c>
      <c r="T67" s="79">
        <f t="shared" si="62"/>
        <v>35</v>
      </c>
      <c r="U67" s="80">
        <f t="shared" si="62"/>
        <v>1020.3783640928145</v>
      </c>
      <c r="V67" s="77">
        <f t="shared" si="62"/>
        <v>149.6792447691812</v>
      </c>
      <c r="W67" s="77">
        <f t="shared" si="62"/>
        <v>31800.678600218191</v>
      </c>
      <c r="X67" s="79">
        <f t="shared" si="62"/>
        <v>-46</v>
      </c>
      <c r="Y67" s="80">
        <f t="shared" si="62"/>
        <v>-1422.7990562027262</v>
      </c>
      <c r="Z67" s="77">
        <f t="shared" si="62"/>
        <v>651.36858304806992</v>
      </c>
      <c r="AA67" s="78">
        <f t="shared" si="62"/>
        <v>156876.00874266517</v>
      </c>
    </row>
    <row r="68" spans="1:27">
      <c r="A68" s="74" t="s">
        <v>40</v>
      </c>
      <c r="B68" s="79">
        <f t="shared" si="61"/>
        <v>-4</v>
      </c>
      <c r="C68" s="80">
        <f t="shared" si="59"/>
        <v>-571.29682344366302</v>
      </c>
      <c r="D68" s="77">
        <f t="shared" si="59"/>
        <v>137.97685565902998</v>
      </c>
      <c r="E68" s="77">
        <f t="shared" si="59"/>
        <v>27093.166714964958</v>
      </c>
      <c r="F68" s="79">
        <f t="shared" si="59"/>
        <v>14</v>
      </c>
      <c r="G68" s="80">
        <f t="shared" si="59"/>
        <v>887.66506113409923</v>
      </c>
      <c r="H68" s="77">
        <f t="shared" si="59"/>
        <v>93.064454629340844</v>
      </c>
      <c r="I68" s="77">
        <f t="shared" si="59"/>
        <v>18732.340070126273</v>
      </c>
      <c r="J68" s="79">
        <f t="shared" si="59"/>
        <v>10</v>
      </c>
      <c r="K68" s="80">
        <f t="shared" si="59"/>
        <v>316.36823769042894</v>
      </c>
      <c r="L68" s="77">
        <f t="shared" si="59"/>
        <v>231.0413102883706</v>
      </c>
      <c r="M68" s="78">
        <f t="shared" si="59"/>
        <v>45825.506785091246</v>
      </c>
      <c r="O68" s="74" t="s">
        <v>40</v>
      </c>
      <c r="P68" s="79">
        <f t="shared" si="62"/>
        <v>-55</v>
      </c>
      <c r="Q68" s="80">
        <f t="shared" si="62"/>
        <v>-3600.4319651443511</v>
      </c>
      <c r="R68" s="77">
        <f t="shared" si="62"/>
        <v>-166.75216434108734</v>
      </c>
      <c r="S68" s="77">
        <f t="shared" si="62"/>
        <v>-17533.584948837291</v>
      </c>
      <c r="T68" s="79">
        <f t="shared" si="62"/>
        <v>-3</v>
      </c>
      <c r="U68" s="80">
        <f t="shared" si="62"/>
        <v>-122.7078694736183</v>
      </c>
      <c r="V68" s="77">
        <f t="shared" si="62"/>
        <v>-22.759678716919666</v>
      </c>
      <c r="W68" s="77">
        <f t="shared" si="62"/>
        <v>-2663.9140367277287</v>
      </c>
      <c r="X68" s="79">
        <f t="shared" si="62"/>
        <v>-58</v>
      </c>
      <c r="Y68" s="80">
        <f t="shared" si="62"/>
        <v>-3723.1398346179667</v>
      </c>
      <c r="Z68" s="77">
        <f t="shared" si="62"/>
        <v>-189.51184305800666</v>
      </c>
      <c r="AA68" s="78">
        <f t="shared" si="62"/>
        <v>-20197.498985565035</v>
      </c>
    </row>
    <row r="69" spans="1:27">
      <c r="A69" s="74" t="s">
        <v>41</v>
      </c>
      <c r="B69" s="79">
        <f t="shared" si="61"/>
        <v>-12</v>
      </c>
      <c r="C69" s="80">
        <f t="shared" si="59"/>
        <v>-4119.5871356256903</v>
      </c>
      <c r="D69" s="77">
        <f t="shared" si="59"/>
        <v>40.588318848316135</v>
      </c>
      <c r="E69" s="77">
        <f t="shared" si="59"/>
        <v>20876.568022782332</v>
      </c>
      <c r="F69" s="79">
        <f t="shared" si="59"/>
        <v>23</v>
      </c>
      <c r="G69" s="80">
        <f t="shared" si="59"/>
        <v>5406.4606497406567</v>
      </c>
      <c r="H69" s="77">
        <f t="shared" si="59"/>
        <v>189.44400255964092</v>
      </c>
      <c r="I69" s="77">
        <f t="shared" si="59"/>
        <v>45130.923610597791</v>
      </c>
      <c r="J69" s="79">
        <f t="shared" si="59"/>
        <v>11</v>
      </c>
      <c r="K69" s="80">
        <f t="shared" si="59"/>
        <v>1286.8735141150173</v>
      </c>
      <c r="L69" s="77">
        <f t="shared" si="59"/>
        <v>230.03232140795626</v>
      </c>
      <c r="M69" s="78">
        <f t="shared" si="59"/>
        <v>66007.491633380065</v>
      </c>
      <c r="O69" s="74" t="s">
        <v>41</v>
      </c>
      <c r="P69" s="79">
        <f t="shared" si="62"/>
        <v>-10</v>
      </c>
      <c r="Q69" s="80">
        <f t="shared" si="62"/>
        <v>-2020.0778190065575</v>
      </c>
      <c r="R69" s="77">
        <f t="shared" si="62"/>
        <v>-207.42903698972134</v>
      </c>
      <c r="S69" s="77">
        <f t="shared" si="62"/>
        <v>-39788.480787224631</v>
      </c>
      <c r="T69" s="79">
        <f t="shared" si="62"/>
        <v>22</v>
      </c>
      <c r="U69" s="80">
        <f t="shared" si="62"/>
        <v>3804.1703991915383</v>
      </c>
      <c r="V69" s="77">
        <f t="shared" si="62"/>
        <v>41.964930719067524</v>
      </c>
      <c r="W69" s="77">
        <f t="shared" si="62"/>
        <v>26628.491772199457</v>
      </c>
      <c r="X69" s="79">
        <f t="shared" si="62"/>
        <v>12</v>
      </c>
      <c r="Y69" s="80">
        <f t="shared" si="62"/>
        <v>1784.092580184988</v>
      </c>
      <c r="Z69" s="77">
        <f t="shared" si="62"/>
        <v>-165.4641062706537</v>
      </c>
      <c r="AA69" s="78">
        <f t="shared" si="62"/>
        <v>-13159.989015025087</v>
      </c>
    </row>
    <row r="70" spans="1:27" ht="15.75" thickBot="1">
      <c r="A70" s="74" t="s">
        <v>42</v>
      </c>
      <c r="B70" s="79">
        <f t="shared" si="61"/>
        <v>-4</v>
      </c>
      <c r="C70" s="80">
        <f t="shared" si="59"/>
        <v>-4033.085947962717</v>
      </c>
      <c r="D70" s="77">
        <f t="shared" si="59"/>
        <v>-8.7899456306439561</v>
      </c>
      <c r="E70" s="77">
        <f t="shared" si="59"/>
        <v>-2013.9410760140017</v>
      </c>
      <c r="F70" s="79">
        <f t="shared" si="59"/>
        <v>10</v>
      </c>
      <c r="G70" s="80">
        <f t="shared" si="59"/>
        <v>78727.837354754622</v>
      </c>
      <c r="H70" s="77">
        <f t="shared" si="59"/>
        <v>9629.6030147927977</v>
      </c>
      <c r="I70" s="77">
        <f t="shared" si="59"/>
        <v>1821529.2282922943</v>
      </c>
      <c r="J70" s="79">
        <f t="shared" si="59"/>
        <v>6</v>
      </c>
      <c r="K70" s="80">
        <f t="shared" si="59"/>
        <v>74694.751406791911</v>
      </c>
      <c r="L70" s="77">
        <f t="shared" si="59"/>
        <v>9620.8130691621554</v>
      </c>
      <c r="M70" s="78">
        <f t="shared" si="59"/>
        <v>1819515.2872162806</v>
      </c>
      <c r="O70" s="74" t="s">
        <v>42</v>
      </c>
      <c r="P70" s="79">
        <f t="shared" si="62"/>
        <v>4</v>
      </c>
      <c r="Q70" s="80">
        <f t="shared" si="62"/>
        <v>4176.5769530703546</v>
      </c>
      <c r="R70" s="77">
        <f t="shared" si="62"/>
        <v>83.593295630643951</v>
      </c>
      <c r="S70" s="77">
        <f t="shared" si="62"/>
        <v>26182.966076014003</v>
      </c>
      <c r="T70" s="79">
        <f t="shared" si="62"/>
        <v>27</v>
      </c>
      <c r="U70" s="80">
        <f t="shared" si="62"/>
        <v>105265.03567193507</v>
      </c>
      <c r="V70" s="77">
        <f t="shared" si="62"/>
        <v>5516.7489777384144</v>
      </c>
      <c r="W70" s="77">
        <f t="shared" si="62"/>
        <v>1284131.3994150164</v>
      </c>
      <c r="X70" s="79">
        <f t="shared" si="62"/>
        <v>31</v>
      </c>
      <c r="Y70" s="80">
        <f t="shared" si="62"/>
        <v>109441.61262500545</v>
      </c>
      <c r="Z70" s="77">
        <f t="shared" si="62"/>
        <v>5600.342273369055</v>
      </c>
      <c r="AA70" s="78">
        <f t="shared" si="62"/>
        <v>1310314.36549103</v>
      </c>
    </row>
    <row r="71" spans="1:27" ht="15.75" thickBot="1">
      <c r="A71" s="81" t="s">
        <v>3</v>
      </c>
      <c r="B71" s="82">
        <f t="shared" si="61"/>
        <v>-586</v>
      </c>
      <c r="C71" s="83">
        <f t="shared" si="59"/>
        <v>-15284.631575942272</v>
      </c>
      <c r="D71" s="84">
        <f t="shared" si="59"/>
        <v>-601.51483201570591</v>
      </c>
      <c r="E71" s="84">
        <f t="shared" si="59"/>
        <v>-111962.93220386328</v>
      </c>
      <c r="F71" s="82">
        <f t="shared" si="59"/>
        <v>205</v>
      </c>
      <c r="G71" s="83">
        <f t="shared" si="59"/>
        <v>86693.596950432868</v>
      </c>
      <c r="H71" s="84">
        <f t="shared" si="59"/>
        <v>10174.024832015766</v>
      </c>
      <c r="I71" s="84">
        <f t="shared" si="59"/>
        <v>1934007.9322038619</v>
      </c>
      <c r="J71" s="82">
        <f t="shared" si="59"/>
        <v>-381</v>
      </c>
      <c r="K71" s="83">
        <f t="shared" si="59"/>
        <v>71408.965374490479</v>
      </c>
      <c r="L71" s="84">
        <f t="shared" si="59"/>
        <v>9572.5099999999802</v>
      </c>
      <c r="M71" s="85">
        <f t="shared" si="59"/>
        <v>1822044.9999999991</v>
      </c>
      <c r="O71" s="81" t="s">
        <v>3</v>
      </c>
      <c r="P71" s="82">
        <f t="shared" si="62"/>
        <v>524</v>
      </c>
      <c r="Q71" s="83">
        <f t="shared" si="62"/>
        <v>-960.27235239601578</v>
      </c>
      <c r="R71" s="84">
        <f t="shared" si="62"/>
        <v>2844.7665297482854</v>
      </c>
      <c r="S71" s="84">
        <f t="shared" si="62"/>
        <v>707475.96703280834</v>
      </c>
      <c r="T71" s="82">
        <f t="shared" si="62"/>
        <v>133</v>
      </c>
      <c r="U71" s="83">
        <f t="shared" si="62"/>
        <v>110287.40562439436</v>
      </c>
      <c r="V71" s="84">
        <f t="shared" si="62"/>
        <v>5781.0468902516714</v>
      </c>
      <c r="W71" s="84">
        <f t="shared" si="62"/>
        <v>1369353.3424671916</v>
      </c>
      <c r="X71" s="82">
        <f t="shared" si="62"/>
        <v>657</v>
      </c>
      <c r="Y71" s="83">
        <f t="shared" si="62"/>
        <v>109327.13327199849</v>
      </c>
      <c r="Z71" s="84">
        <f t="shared" si="62"/>
        <v>8625.8134200000059</v>
      </c>
      <c r="AA71" s="85">
        <f t="shared" si="62"/>
        <v>2076829.3095000004</v>
      </c>
    </row>
    <row r="73" spans="1:27" ht="16.5" thickBot="1">
      <c r="A73" s="106" t="s">
        <v>185</v>
      </c>
      <c r="O73" s="106" t="s">
        <v>48</v>
      </c>
    </row>
    <row r="74" spans="1:27" ht="15" customHeight="1">
      <c r="A74" s="304" t="s">
        <v>29</v>
      </c>
      <c r="B74" s="307" t="s">
        <v>1</v>
      </c>
      <c r="C74" s="307"/>
      <c r="D74" s="307"/>
      <c r="E74" s="307"/>
      <c r="F74" s="307" t="s">
        <v>2</v>
      </c>
      <c r="G74" s="307"/>
      <c r="H74" s="307"/>
      <c r="I74" s="307"/>
      <c r="J74" s="307" t="s">
        <v>3</v>
      </c>
      <c r="K74" s="307"/>
      <c r="L74" s="307"/>
      <c r="M74" s="308"/>
      <c r="O74" s="304" t="s">
        <v>29</v>
      </c>
      <c r="P74" s="307" t="s">
        <v>1</v>
      </c>
      <c r="Q74" s="307"/>
      <c r="R74" s="307"/>
      <c r="S74" s="307"/>
      <c r="T74" s="307" t="s">
        <v>2</v>
      </c>
      <c r="U74" s="307"/>
      <c r="V74" s="307"/>
      <c r="W74" s="307"/>
      <c r="X74" s="307" t="s">
        <v>3</v>
      </c>
      <c r="Y74" s="307"/>
      <c r="Z74" s="307"/>
      <c r="AA74" s="308"/>
    </row>
    <row r="75" spans="1:27" ht="45.75" customHeight="1">
      <c r="A75" s="305"/>
      <c r="B75" s="309" t="s">
        <v>56</v>
      </c>
      <c r="C75" s="310"/>
      <c r="D75" s="309" t="s">
        <v>107</v>
      </c>
      <c r="E75" s="310"/>
      <c r="F75" s="309" t="s">
        <v>56</v>
      </c>
      <c r="G75" s="310"/>
      <c r="H75" s="309" t="s">
        <v>107</v>
      </c>
      <c r="I75" s="310"/>
      <c r="J75" s="309" t="s">
        <v>56</v>
      </c>
      <c r="K75" s="310"/>
      <c r="L75" s="309" t="s">
        <v>107</v>
      </c>
      <c r="M75" s="310"/>
      <c r="O75" s="305"/>
      <c r="P75" s="309" t="s">
        <v>56</v>
      </c>
      <c r="Q75" s="310"/>
      <c r="R75" s="309" t="s">
        <v>107</v>
      </c>
      <c r="S75" s="310"/>
      <c r="T75" s="309" t="s">
        <v>56</v>
      </c>
      <c r="U75" s="310"/>
      <c r="V75" s="309" t="s">
        <v>107</v>
      </c>
      <c r="W75" s="310"/>
      <c r="X75" s="309" t="s">
        <v>56</v>
      </c>
      <c r="Y75" s="310"/>
      <c r="Z75" s="309" t="s">
        <v>107</v>
      </c>
      <c r="AA75" s="310"/>
    </row>
    <row r="76" spans="1:27" ht="45.75" thickBot="1">
      <c r="A76" s="306"/>
      <c r="B76" s="69" t="s">
        <v>31</v>
      </c>
      <c r="C76" s="69" t="s">
        <v>32</v>
      </c>
      <c r="D76" s="70" t="s">
        <v>8</v>
      </c>
      <c r="E76" s="71" t="s">
        <v>9</v>
      </c>
      <c r="F76" s="69" t="s">
        <v>31</v>
      </c>
      <c r="G76" s="69" t="s">
        <v>32</v>
      </c>
      <c r="H76" s="70" t="s">
        <v>8</v>
      </c>
      <c r="I76" s="71" t="s">
        <v>9</v>
      </c>
      <c r="J76" s="69" t="s">
        <v>31</v>
      </c>
      <c r="K76" s="69" t="s">
        <v>32</v>
      </c>
      <c r="L76" s="70" t="s">
        <v>8</v>
      </c>
      <c r="M76" s="71" t="s">
        <v>9</v>
      </c>
      <c r="O76" s="306"/>
      <c r="P76" s="69" t="s">
        <v>31</v>
      </c>
      <c r="Q76" s="69" t="s">
        <v>32</v>
      </c>
      <c r="R76" s="70" t="s">
        <v>8</v>
      </c>
      <c r="S76" s="71" t="s">
        <v>9</v>
      </c>
      <c r="T76" s="69" t="s">
        <v>31</v>
      </c>
      <c r="U76" s="69" t="s">
        <v>32</v>
      </c>
      <c r="V76" s="70" t="s">
        <v>8</v>
      </c>
      <c r="W76" s="71" t="s">
        <v>9</v>
      </c>
      <c r="X76" s="69" t="s">
        <v>31</v>
      </c>
      <c r="Y76" s="69" t="s">
        <v>32</v>
      </c>
      <c r="Z76" s="70" t="s">
        <v>8</v>
      </c>
      <c r="AA76" s="71" t="s">
        <v>9</v>
      </c>
    </row>
    <row r="77" spans="1:27">
      <c r="A77" s="74" t="s">
        <v>33</v>
      </c>
      <c r="B77" s="95">
        <f>IF(P7=0,IF(B7=0,"","***"),B7*100/P7-100)</f>
        <v>15.555555555555557</v>
      </c>
      <c r="C77" s="96">
        <f t="shared" ref="C77:M77" si="63">IF(Q7=0,IF(C7=0,"","***"),C7*100/Q7-100)</f>
        <v>13.107386884919407</v>
      </c>
      <c r="D77" s="97">
        <f t="shared" si="63"/>
        <v>-9.1874469473767562</v>
      </c>
      <c r="E77" s="97">
        <f t="shared" si="63"/>
        <v>-8.9480696385883221</v>
      </c>
      <c r="F77" s="95">
        <f t="shared" si="63"/>
        <v>528.57142857142856</v>
      </c>
      <c r="G77" s="96">
        <f t="shared" si="63"/>
        <v>281.69156856857308</v>
      </c>
      <c r="H77" s="97">
        <f t="shared" si="63"/>
        <v>30.262121995658987</v>
      </c>
      <c r="I77" s="97">
        <f t="shared" si="63"/>
        <v>-4.531621449156944</v>
      </c>
      <c r="J77" s="95">
        <f t="shared" si="63"/>
        <v>52.577319587628864</v>
      </c>
      <c r="K77" s="96">
        <f t="shared" si="63"/>
        <v>33.551496958765227</v>
      </c>
      <c r="L77" s="97">
        <f t="shared" si="63"/>
        <v>-6.5700205401380742</v>
      </c>
      <c r="M77" s="98">
        <f t="shared" si="63"/>
        <v>-8.6247948709696232</v>
      </c>
      <c r="O77" s="74" t="s">
        <v>33</v>
      </c>
      <c r="P77" s="95">
        <f>P7*100/AD7-100</f>
        <v>150</v>
      </c>
      <c r="Q77" s="96">
        <f t="shared" ref="Q77:AA77" si="64">Q7*100/AE7-100</f>
        <v>150.13611088642125</v>
      </c>
      <c r="R77" s="97">
        <f t="shared" si="64"/>
        <v>104.95480189543017</v>
      </c>
      <c r="S77" s="97">
        <f t="shared" si="64"/>
        <v>211.92599909044532</v>
      </c>
      <c r="T77" s="95">
        <f t="shared" si="64"/>
        <v>133.33333333333334</v>
      </c>
      <c r="U77" s="96">
        <f t="shared" si="64"/>
        <v>257.50050777700091</v>
      </c>
      <c r="V77" s="97">
        <f t="shared" si="64"/>
        <v>360.43912734491204</v>
      </c>
      <c r="W77" s="97">
        <f t="shared" si="64"/>
        <v>429.3350544481674</v>
      </c>
      <c r="X77" s="95">
        <f t="shared" si="64"/>
        <v>148.71794871794873</v>
      </c>
      <c r="Y77" s="96">
        <f t="shared" si="64"/>
        <v>155.98793000838884</v>
      </c>
      <c r="Z77" s="97">
        <f t="shared" si="64"/>
        <v>112.78860446483432</v>
      </c>
      <c r="AA77" s="98">
        <f t="shared" si="64"/>
        <v>221.59438781015029</v>
      </c>
    </row>
    <row r="78" spans="1:27">
      <c r="A78" s="74" t="s">
        <v>34</v>
      </c>
      <c r="B78" s="99">
        <f t="shared" ref="B78:B87" si="65">IF(P8=0,IF(B8=0,"","***"),B8*100/P8-100)</f>
        <v>-9.0909090909090935</v>
      </c>
      <c r="C78" s="100">
        <f t="shared" ref="C78:C87" si="66">IF(Q8=0,IF(C8=0,"","***"),C8*100/Q8-100)</f>
        <v>-7.318577729781353</v>
      </c>
      <c r="D78" s="97">
        <f t="shared" ref="D78:D87" si="67">IF(R8=0,IF(D8=0,"","***"),D8*100/R8-100)</f>
        <v>-24.867093255370023</v>
      </c>
      <c r="E78" s="97">
        <f t="shared" ref="E78:E87" si="68">IF(S8=0,IF(E8=0,"","***"),E8*100/S8-100)</f>
        <v>-15.649514055384444</v>
      </c>
      <c r="F78" s="99">
        <f t="shared" ref="F78:F87" si="69">IF(T8=0,IF(F8=0,"","***"),F8*100/T8-100)</f>
        <v>100</v>
      </c>
      <c r="G78" s="100">
        <f t="shared" ref="G78:G87" si="70">IF(U8=0,IF(G8=0,"","***"),G8*100/U8-100)</f>
        <v>122.69983582544313</v>
      </c>
      <c r="H78" s="97">
        <f t="shared" ref="H78:H87" si="71">IF(V8=0,IF(H8=0,"","***"),H8*100/V8-100)</f>
        <v>126.5247787444429</v>
      </c>
      <c r="I78" s="97">
        <f t="shared" ref="I78:I87" si="72">IF(W8=0,IF(I8=0,"","***"),I8*100/W8-100)</f>
        <v>269.43772991739252</v>
      </c>
      <c r="J78" s="99">
        <f t="shared" ref="J78:J87" si="73">IF(X8=0,IF(J8=0,"","***"),J8*100/X8-100)</f>
        <v>-5.4054054054054035</v>
      </c>
      <c r="K78" s="100">
        <f t="shared" ref="K78:K87" si="74">IF(Y8=0,IF(K8=0,"","***"),K8*100/Y8-100)</f>
        <v>-2.9518248836381815</v>
      </c>
      <c r="L78" s="97">
        <f t="shared" ref="L78:L87" si="75">IF(Z8=0,IF(L8=0,"","***"),L8*100/Z8-100)</f>
        <v>-20.39448947210353</v>
      </c>
      <c r="M78" s="98">
        <f t="shared" ref="M78:M87" si="76">IF(AA8=0,IF(M8=0,"","***"),M8*100/AA8-100)</f>
        <v>-10.797800717640243</v>
      </c>
      <c r="O78" s="74" t="s">
        <v>34</v>
      </c>
      <c r="P78" s="99">
        <f t="shared" ref="P78:AA87" si="77">P8*100/AD8-100</f>
        <v>50.526315789473671</v>
      </c>
      <c r="Q78" s="100">
        <f t="shared" si="77"/>
        <v>46.761107505236083</v>
      </c>
      <c r="R78" s="97">
        <f t="shared" si="77"/>
        <v>56.904850443733068</v>
      </c>
      <c r="S78" s="97">
        <f t="shared" si="77"/>
        <v>68.910783907679757</v>
      </c>
      <c r="T78" s="99">
        <f t="shared" si="77"/>
        <v>25</v>
      </c>
      <c r="U78" s="100">
        <f t="shared" si="77"/>
        <v>22.629294755877595</v>
      </c>
      <c r="V78" s="97">
        <f t="shared" si="77"/>
        <v>-13.581165669773071</v>
      </c>
      <c r="W78" s="97">
        <f t="shared" si="77"/>
        <v>-48.339361060879796</v>
      </c>
      <c r="X78" s="99">
        <f t="shared" si="77"/>
        <v>49.494949494949509</v>
      </c>
      <c r="Y78" s="100">
        <f t="shared" si="77"/>
        <v>45.797501391434565</v>
      </c>
      <c r="Z78" s="97">
        <f t="shared" si="77"/>
        <v>53.212967250148012</v>
      </c>
      <c r="AA78" s="98">
        <f t="shared" si="77"/>
        <v>62.629195506695766</v>
      </c>
    </row>
    <row r="79" spans="1:27">
      <c r="A79" s="74" t="s">
        <v>35</v>
      </c>
      <c r="B79" s="99">
        <f t="shared" si="65"/>
        <v>-10.230179028132994</v>
      </c>
      <c r="C79" s="100">
        <f t="shared" si="66"/>
        <v>-11.193765052595836</v>
      </c>
      <c r="D79" s="97">
        <f t="shared" si="67"/>
        <v>-6.9937783967806979</v>
      </c>
      <c r="E79" s="97">
        <f t="shared" si="68"/>
        <v>-0.24525496828287885</v>
      </c>
      <c r="F79" s="99">
        <f t="shared" si="69"/>
        <v>50</v>
      </c>
      <c r="G79" s="100">
        <f t="shared" si="70"/>
        <v>75.339161761816882</v>
      </c>
      <c r="H79" s="97">
        <f t="shared" si="71"/>
        <v>82.254728489989304</v>
      </c>
      <c r="I79" s="97">
        <f t="shared" si="72"/>
        <v>34.270238294631582</v>
      </c>
      <c r="J79" s="99">
        <f t="shared" si="73"/>
        <v>-8.1481481481481524</v>
      </c>
      <c r="K79" s="100">
        <f t="shared" si="74"/>
        <v>-8.4862744808486212</v>
      </c>
      <c r="L79" s="97">
        <f t="shared" si="75"/>
        <v>-3.7656810238324852</v>
      </c>
      <c r="M79" s="98">
        <f t="shared" si="76"/>
        <v>1.2851726360689781</v>
      </c>
      <c r="O79" s="74" t="s">
        <v>35</v>
      </c>
      <c r="P79" s="99">
        <f t="shared" si="77"/>
        <v>44.280442804428048</v>
      </c>
      <c r="Q79" s="100">
        <f t="shared" si="77"/>
        <v>43.869556000434045</v>
      </c>
      <c r="R79" s="97">
        <f t="shared" si="77"/>
        <v>86.388580412101589</v>
      </c>
      <c r="S79" s="97">
        <f t="shared" si="77"/>
        <v>84.624655286231871</v>
      </c>
      <c r="T79" s="99">
        <f t="shared" si="77"/>
        <v>16.666666666666671</v>
      </c>
      <c r="U79" s="100">
        <f t="shared" si="77"/>
        <v>10.26827996278152</v>
      </c>
      <c r="V79" s="97">
        <f t="shared" si="77"/>
        <v>-3.1312066150021991</v>
      </c>
      <c r="W79" s="97">
        <f t="shared" si="77"/>
        <v>69.868446948980363</v>
      </c>
      <c r="X79" s="99">
        <f t="shared" si="77"/>
        <v>43.109540636042396</v>
      </c>
      <c r="Y79" s="100">
        <f t="shared" si="77"/>
        <v>42.510809194855852</v>
      </c>
      <c r="Z79" s="97">
        <f t="shared" si="77"/>
        <v>80.359919594437656</v>
      </c>
      <c r="AA79" s="98">
        <f t="shared" si="77"/>
        <v>83.916251497965675</v>
      </c>
    </row>
    <row r="80" spans="1:27">
      <c r="A80" s="74" t="s">
        <v>36</v>
      </c>
      <c r="B80" s="99">
        <f t="shared" si="65"/>
        <v>-8.5124677558039537</v>
      </c>
      <c r="C80" s="100">
        <f t="shared" si="66"/>
        <v>-7.9597239124414756</v>
      </c>
      <c r="D80" s="97">
        <f t="shared" si="67"/>
        <v>-10.004925882651392</v>
      </c>
      <c r="E80" s="97">
        <f t="shared" si="68"/>
        <v>-6.0856044888210334</v>
      </c>
      <c r="F80" s="99">
        <f t="shared" si="69"/>
        <v>59.615384615384613</v>
      </c>
      <c r="G80" s="100">
        <f t="shared" si="70"/>
        <v>52.490997363916676</v>
      </c>
      <c r="H80" s="97">
        <f t="shared" si="71"/>
        <v>47.174850206276687</v>
      </c>
      <c r="I80" s="97">
        <f t="shared" si="72"/>
        <v>47.159239391173514</v>
      </c>
      <c r="J80" s="99">
        <f t="shared" si="73"/>
        <v>-5.5967078189300423</v>
      </c>
      <c r="K80" s="100">
        <f t="shared" si="74"/>
        <v>-5.2881331352543413</v>
      </c>
      <c r="L80" s="97">
        <f t="shared" si="75"/>
        <v>-6.7311799575839331</v>
      </c>
      <c r="M80" s="98">
        <f t="shared" si="76"/>
        <v>-3.0463971782414347</v>
      </c>
      <c r="O80" s="74" t="s">
        <v>36</v>
      </c>
      <c r="P80" s="99">
        <f t="shared" si="77"/>
        <v>22.808870116156285</v>
      </c>
      <c r="Q80" s="100">
        <f t="shared" si="77"/>
        <v>22.493652387644687</v>
      </c>
      <c r="R80" s="97">
        <f t="shared" si="77"/>
        <v>54.071809435073817</v>
      </c>
      <c r="S80" s="97">
        <f t="shared" si="77"/>
        <v>55.428691968454586</v>
      </c>
      <c r="T80" s="99">
        <f t="shared" si="77"/>
        <v>57.575757575757564</v>
      </c>
      <c r="U80" s="100">
        <f t="shared" si="77"/>
        <v>56.656755026787209</v>
      </c>
      <c r="V80" s="97">
        <f t="shared" si="77"/>
        <v>38.150518383040605</v>
      </c>
      <c r="W80" s="97">
        <f t="shared" si="77"/>
        <v>40.150044999032161</v>
      </c>
      <c r="X80" s="99">
        <f t="shared" si="77"/>
        <v>23.979591836734699</v>
      </c>
      <c r="Y80" s="100">
        <f t="shared" si="77"/>
        <v>23.685706975759757</v>
      </c>
      <c r="Z80" s="97">
        <f t="shared" si="77"/>
        <v>53.061870074489548</v>
      </c>
      <c r="AA80" s="98">
        <f t="shared" si="77"/>
        <v>54.467496906812443</v>
      </c>
    </row>
    <row r="81" spans="1:27">
      <c r="A81" s="74" t="s">
        <v>37</v>
      </c>
      <c r="B81" s="99">
        <f t="shared" si="65"/>
        <v>-12.324179504353651</v>
      </c>
      <c r="C81" s="100">
        <f t="shared" si="66"/>
        <v>-10.619631319750212</v>
      </c>
      <c r="D81" s="97">
        <f t="shared" si="67"/>
        <v>-4.3155219095085187</v>
      </c>
      <c r="E81" s="97">
        <f t="shared" si="68"/>
        <v>-5.2693444670814529</v>
      </c>
      <c r="F81" s="99">
        <f t="shared" si="69"/>
        <v>37.681159420289845</v>
      </c>
      <c r="G81" s="100">
        <f t="shared" si="70"/>
        <v>23.964549866525317</v>
      </c>
      <c r="H81" s="97">
        <f t="shared" si="71"/>
        <v>45.102970925290407</v>
      </c>
      <c r="I81" s="97">
        <f t="shared" si="72"/>
        <v>32.577225124182888</v>
      </c>
      <c r="J81" s="99">
        <f t="shared" si="73"/>
        <v>-10.11523687580025</v>
      </c>
      <c r="K81" s="100">
        <f t="shared" si="74"/>
        <v>-8.9487036293726163</v>
      </c>
      <c r="L81" s="97">
        <f t="shared" si="75"/>
        <v>-1.8588203427633374</v>
      </c>
      <c r="M81" s="98">
        <f t="shared" si="76"/>
        <v>-3.3102189390114205</v>
      </c>
      <c r="O81" s="74" t="s">
        <v>37</v>
      </c>
      <c r="P81" s="99">
        <f t="shared" si="77"/>
        <v>13.363705391040241</v>
      </c>
      <c r="Q81" s="100">
        <f t="shared" si="77"/>
        <v>13.582829253118646</v>
      </c>
      <c r="R81" s="97">
        <f t="shared" si="77"/>
        <v>41.412961422146992</v>
      </c>
      <c r="S81" s="97">
        <f t="shared" si="77"/>
        <v>49.817249182791954</v>
      </c>
      <c r="T81" s="99">
        <f t="shared" si="77"/>
        <v>32.692307692307679</v>
      </c>
      <c r="U81" s="100">
        <f t="shared" si="77"/>
        <v>44.184862372963948</v>
      </c>
      <c r="V81" s="97">
        <f t="shared" si="77"/>
        <v>23.207335762168356</v>
      </c>
      <c r="W81" s="97">
        <f t="shared" si="77"/>
        <v>27.650807262762925</v>
      </c>
      <c r="X81" s="99">
        <f t="shared" si="77"/>
        <v>14.097881665449236</v>
      </c>
      <c r="Y81" s="100">
        <f t="shared" si="77"/>
        <v>14.759621720948957</v>
      </c>
      <c r="Z81" s="97">
        <f t="shared" si="77"/>
        <v>40.381762054313924</v>
      </c>
      <c r="AA81" s="98">
        <f t="shared" si="77"/>
        <v>48.482549430626278</v>
      </c>
    </row>
    <row r="82" spans="1:27">
      <c r="A82" s="74" t="s">
        <v>38</v>
      </c>
      <c r="B82" s="99">
        <f t="shared" si="65"/>
        <v>-9.0298962782184304</v>
      </c>
      <c r="C82" s="100">
        <f t="shared" si="66"/>
        <v>-9.1839938007141484</v>
      </c>
      <c r="D82" s="97">
        <f t="shared" si="67"/>
        <v>-10.716606738043765</v>
      </c>
      <c r="E82" s="97">
        <f t="shared" si="68"/>
        <v>-11.743344176750256</v>
      </c>
      <c r="F82" s="99">
        <f t="shared" si="69"/>
        <v>25</v>
      </c>
      <c r="G82" s="100">
        <f t="shared" si="70"/>
        <v>24.3773326528908</v>
      </c>
      <c r="H82" s="97">
        <f t="shared" si="71"/>
        <v>33.903235268962646</v>
      </c>
      <c r="I82" s="97">
        <f t="shared" si="72"/>
        <v>25.223880637959681</v>
      </c>
      <c r="J82" s="99">
        <f t="shared" si="73"/>
        <v>-7.3708647707486961</v>
      </c>
      <c r="K82" s="100">
        <f t="shared" si="74"/>
        <v>-7.5570763304757804</v>
      </c>
      <c r="L82" s="97">
        <f t="shared" si="75"/>
        <v>-8.3047198811540852</v>
      </c>
      <c r="M82" s="98">
        <f t="shared" si="76"/>
        <v>-9.724002547847121</v>
      </c>
      <c r="O82" s="74" t="s">
        <v>38</v>
      </c>
      <c r="P82" s="99">
        <f t="shared" si="77"/>
        <v>3.2766225582860784</v>
      </c>
      <c r="Q82" s="100">
        <f t="shared" si="77"/>
        <v>2.8226505057152735</v>
      </c>
      <c r="R82" s="97">
        <f t="shared" si="77"/>
        <v>30.465412334343256</v>
      </c>
      <c r="S82" s="97">
        <f t="shared" si="77"/>
        <v>37.767976126607209</v>
      </c>
      <c r="T82" s="99">
        <f t="shared" si="77"/>
        <v>12</v>
      </c>
      <c r="U82" s="100">
        <f t="shared" si="77"/>
        <v>7.0125111410887655</v>
      </c>
      <c r="V82" s="97">
        <f t="shared" si="77"/>
        <v>18.484395335118847</v>
      </c>
      <c r="W82" s="97">
        <f t="shared" si="77"/>
        <v>39.850381467434147</v>
      </c>
      <c r="X82" s="99">
        <f t="shared" si="77"/>
        <v>3.6702767749699206</v>
      </c>
      <c r="Y82" s="100">
        <f t="shared" si="77"/>
        <v>3.0181768531981419</v>
      </c>
      <c r="Z82" s="97">
        <f t="shared" si="77"/>
        <v>29.756178448994888</v>
      </c>
      <c r="AA82" s="98">
        <f t="shared" si="77"/>
        <v>37.8801253402778</v>
      </c>
    </row>
    <row r="83" spans="1:27">
      <c r="A83" s="74" t="s">
        <v>39</v>
      </c>
      <c r="B83" s="99">
        <f t="shared" si="65"/>
        <v>-6.8424803991446908</v>
      </c>
      <c r="C83" s="100">
        <f t="shared" si="66"/>
        <v>-6.5756073079874255</v>
      </c>
      <c r="D83" s="97">
        <f t="shared" si="67"/>
        <v>0.60783830544090733</v>
      </c>
      <c r="E83" s="97">
        <f t="shared" si="68"/>
        <v>0.59103442820108398</v>
      </c>
      <c r="F83" s="99">
        <f t="shared" si="69"/>
        <v>21.527777777777771</v>
      </c>
      <c r="G83" s="100">
        <f t="shared" si="70"/>
        <v>24.170113680093735</v>
      </c>
      <c r="H83" s="97">
        <f t="shared" si="71"/>
        <v>6.9433101269293189</v>
      </c>
      <c r="I83" s="97">
        <f t="shared" si="72"/>
        <v>9.5871203092798254</v>
      </c>
      <c r="J83" s="99">
        <f t="shared" si="73"/>
        <v>-4.2016806722689068</v>
      </c>
      <c r="K83" s="100">
        <f t="shared" si="74"/>
        <v>-3.593287015495406</v>
      </c>
      <c r="L83" s="97">
        <f t="shared" si="75"/>
        <v>1.4386407305942441</v>
      </c>
      <c r="M83" s="98">
        <f t="shared" si="76"/>
        <v>1.7473419600820677</v>
      </c>
      <c r="O83" s="74" t="s">
        <v>39</v>
      </c>
      <c r="P83" s="99">
        <f t="shared" si="77"/>
        <v>-5.4582210242587621</v>
      </c>
      <c r="Q83" s="100">
        <f t="shared" si="77"/>
        <v>-5.3510604508077506</v>
      </c>
      <c r="R83" s="97">
        <f t="shared" si="77"/>
        <v>12.11236314534753</v>
      </c>
      <c r="S83" s="97">
        <f t="shared" si="77"/>
        <v>15.295377393406284</v>
      </c>
      <c r="T83" s="99">
        <f t="shared" si="77"/>
        <v>32.110091743119256</v>
      </c>
      <c r="U83" s="100">
        <f t="shared" si="77"/>
        <v>28.174012067502588</v>
      </c>
      <c r="V83" s="97">
        <f t="shared" si="77"/>
        <v>27.156527211507552</v>
      </c>
      <c r="W83" s="97">
        <f t="shared" si="77"/>
        <v>29.64922858103219</v>
      </c>
      <c r="X83" s="99">
        <f t="shared" si="77"/>
        <v>-2.8876333961079723</v>
      </c>
      <c r="Y83" s="100">
        <f t="shared" si="77"/>
        <v>-2.8872016370540052</v>
      </c>
      <c r="Z83" s="97">
        <f t="shared" si="77"/>
        <v>13.879184100874298</v>
      </c>
      <c r="AA83" s="98">
        <f t="shared" si="77"/>
        <v>16.959766080244236</v>
      </c>
    </row>
    <row r="84" spans="1:27">
      <c r="A84" s="74" t="s">
        <v>40</v>
      </c>
      <c r="B84" s="99">
        <f t="shared" si="65"/>
        <v>-1.2345679012345698</v>
      </c>
      <c r="C84" s="100">
        <f t="shared" si="66"/>
        <v>-2.615565978213283</v>
      </c>
      <c r="D84" s="97">
        <f t="shared" si="67"/>
        <v>10.230453072376548</v>
      </c>
      <c r="E84" s="97">
        <f t="shared" si="68"/>
        <v>10.087630467924541</v>
      </c>
      <c r="F84" s="99">
        <f t="shared" si="69"/>
        <v>15.909090909090907</v>
      </c>
      <c r="G84" s="100">
        <f t="shared" si="70"/>
        <v>13.949651810335581</v>
      </c>
      <c r="H84" s="97">
        <f t="shared" si="71"/>
        <v>14.580256670777104</v>
      </c>
      <c r="I84" s="97">
        <f t="shared" si="72"/>
        <v>15.036232734381457</v>
      </c>
      <c r="J84" s="99">
        <f t="shared" si="73"/>
        <v>2.427184466019412</v>
      </c>
      <c r="K84" s="100">
        <f t="shared" si="74"/>
        <v>1.1216529628337923</v>
      </c>
      <c r="L84" s="97">
        <f t="shared" si="75"/>
        <v>11.627770691393295</v>
      </c>
      <c r="M84" s="98">
        <f t="shared" si="76"/>
        <v>11.655705472518562</v>
      </c>
      <c r="O84" s="74" t="s">
        <v>40</v>
      </c>
      <c r="P84" s="99">
        <f t="shared" si="77"/>
        <v>-14.51187335092348</v>
      </c>
      <c r="Q84" s="100">
        <f t="shared" si="77"/>
        <v>-14.151184312195269</v>
      </c>
      <c r="R84" s="97">
        <f t="shared" si="77"/>
        <v>-11.003549223208154</v>
      </c>
      <c r="S84" s="97">
        <f t="shared" si="77"/>
        <v>-6.1282308924008788</v>
      </c>
      <c r="T84" s="99">
        <f t="shared" si="77"/>
        <v>-3.2967032967032992</v>
      </c>
      <c r="U84" s="100">
        <f t="shared" si="77"/>
        <v>-1.8918715574307612</v>
      </c>
      <c r="V84" s="97">
        <f t="shared" si="77"/>
        <v>-3.4429556098912428</v>
      </c>
      <c r="W84" s="97">
        <f t="shared" si="77"/>
        <v>-2.0935272428023097</v>
      </c>
      <c r="X84" s="99">
        <f t="shared" si="77"/>
        <v>-12.340425531914889</v>
      </c>
      <c r="Y84" s="100">
        <f t="shared" si="77"/>
        <v>-11.660802271644329</v>
      </c>
      <c r="Z84" s="97">
        <f t="shared" si="77"/>
        <v>-8.7072216380098268</v>
      </c>
      <c r="AA84" s="98">
        <f t="shared" si="77"/>
        <v>-4.8862125935332017</v>
      </c>
    </row>
    <row r="85" spans="1:27">
      <c r="A85" s="74" t="s">
        <v>41</v>
      </c>
      <c r="B85" s="99">
        <f t="shared" si="65"/>
        <v>-8.7591240875912462</v>
      </c>
      <c r="C85" s="100">
        <f t="shared" si="66"/>
        <v>-16.732298599896794</v>
      </c>
      <c r="D85" s="97">
        <f t="shared" si="67"/>
        <v>4.0493125462427173</v>
      </c>
      <c r="E85" s="97">
        <f t="shared" si="68"/>
        <v>11.066772829114811</v>
      </c>
      <c r="F85" s="99">
        <f t="shared" si="69"/>
        <v>16.312056737588648</v>
      </c>
      <c r="G85" s="100">
        <f t="shared" si="70"/>
        <v>16.876768432641896</v>
      </c>
      <c r="H85" s="97">
        <f t="shared" si="71"/>
        <v>7.6270419572250034</v>
      </c>
      <c r="I85" s="97">
        <f t="shared" si="72"/>
        <v>9.3494908085306037</v>
      </c>
      <c r="J85" s="99">
        <f t="shared" si="73"/>
        <v>3.9568345323741028</v>
      </c>
      <c r="K85" s="100">
        <f t="shared" si="74"/>
        <v>2.271400968825489</v>
      </c>
      <c r="L85" s="97">
        <f t="shared" si="75"/>
        <v>6.5983737759217291</v>
      </c>
      <c r="M85" s="98">
        <f t="shared" si="76"/>
        <v>9.8320266188878378</v>
      </c>
      <c r="O85" s="74" t="s">
        <v>41</v>
      </c>
      <c r="P85" s="99">
        <f t="shared" si="77"/>
        <v>-6.8027210884353764</v>
      </c>
      <c r="Q85" s="100">
        <f t="shared" si="77"/>
        <v>-7.5826905652450876</v>
      </c>
      <c r="R85" s="97">
        <f t="shared" si="77"/>
        <v>-17.146014634920178</v>
      </c>
      <c r="S85" s="97">
        <f t="shared" si="77"/>
        <v>-17.418210573310233</v>
      </c>
      <c r="T85" s="99">
        <f t="shared" si="77"/>
        <v>18.487394957983199</v>
      </c>
      <c r="U85" s="100">
        <f t="shared" si="77"/>
        <v>13.475268450610045</v>
      </c>
      <c r="V85" s="97">
        <f t="shared" si="77"/>
        <v>1.7185490887154771</v>
      </c>
      <c r="W85" s="97">
        <f t="shared" si="77"/>
        <v>5.8385383883224904</v>
      </c>
      <c r="X85" s="99">
        <f t="shared" si="77"/>
        <v>4.5112781954887282</v>
      </c>
      <c r="Y85" s="100">
        <f t="shared" si="77"/>
        <v>3.2514067936463675</v>
      </c>
      <c r="Z85" s="97">
        <f t="shared" si="77"/>
        <v>-4.5312008063467886</v>
      </c>
      <c r="AA85" s="98">
        <f t="shared" si="77"/>
        <v>-1.9225363907012962</v>
      </c>
    </row>
    <row r="86" spans="1:27" ht="15.75" thickBot="1">
      <c r="A86" s="74" t="s">
        <v>42</v>
      </c>
      <c r="B86" s="99">
        <f t="shared" si="65"/>
        <v>-33.333333333333329</v>
      </c>
      <c r="C86" s="100">
        <f t="shared" si="66"/>
        <v>-41.64154693639972</v>
      </c>
      <c r="D86" s="97">
        <f t="shared" si="67"/>
        <v>-3.1827454914754014</v>
      </c>
      <c r="E86" s="97">
        <f t="shared" si="68"/>
        <v>-3.2967629236241294</v>
      </c>
      <c r="F86" s="99">
        <f t="shared" si="69"/>
        <v>10.989010989010993</v>
      </c>
      <c r="G86" s="100">
        <f t="shared" si="70"/>
        <v>27.45878550481163</v>
      </c>
      <c r="H86" s="97">
        <f t="shared" si="71"/>
        <v>59.088187610083423</v>
      </c>
      <c r="I86" s="97">
        <f t="shared" si="72"/>
        <v>54.570722941119811</v>
      </c>
      <c r="J86" s="99">
        <f t="shared" si="73"/>
        <v>5.8252427184466029</v>
      </c>
      <c r="K86" s="100">
        <f t="shared" si="74"/>
        <v>25.200829340070015</v>
      </c>
      <c r="L86" s="97">
        <f t="shared" si="75"/>
        <v>58.050506554793742</v>
      </c>
      <c r="M86" s="98">
        <f t="shared" si="76"/>
        <v>53.53070481279201</v>
      </c>
      <c r="O86" s="74" t="s">
        <v>42</v>
      </c>
      <c r="P86" s="99">
        <f t="shared" si="77"/>
        <v>50</v>
      </c>
      <c r="Q86" s="100">
        <f t="shared" si="77"/>
        <v>75.818269055523928</v>
      </c>
      <c r="R86" s="97">
        <f t="shared" si="77"/>
        <v>43.406677443382563</v>
      </c>
      <c r="S86" s="97">
        <f t="shared" si="77"/>
        <v>75.011057938658638</v>
      </c>
      <c r="T86" s="99">
        <f t="shared" si="77"/>
        <v>42.1875</v>
      </c>
      <c r="U86" s="100">
        <f t="shared" si="77"/>
        <v>58.013979187825896</v>
      </c>
      <c r="V86" s="97">
        <f t="shared" si="77"/>
        <v>51.174578690317219</v>
      </c>
      <c r="W86" s="97">
        <f t="shared" si="77"/>
        <v>62.524883628265513</v>
      </c>
      <c r="X86" s="99">
        <f t="shared" si="77"/>
        <v>43.055555555555543</v>
      </c>
      <c r="Y86" s="100">
        <f t="shared" si="77"/>
        <v>58.538582461778446</v>
      </c>
      <c r="Z86" s="97">
        <f t="shared" si="77"/>
        <v>51.038246073692761</v>
      </c>
      <c r="AA86" s="98">
        <f t="shared" si="77"/>
        <v>62.733547514013594</v>
      </c>
    </row>
    <row r="87" spans="1:27" ht="15.75" thickBot="1">
      <c r="A87" s="81" t="s">
        <v>3</v>
      </c>
      <c r="B87" s="101">
        <f t="shared" si="65"/>
        <v>-8.6239882266372376</v>
      </c>
      <c r="C87" s="102">
        <f t="shared" si="66"/>
        <v>-11.024223163298586</v>
      </c>
      <c r="D87" s="103">
        <f t="shared" si="67"/>
        <v>-3.6190364639636385</v>
      </c>
      <c r="E87" s="103">
        <f t="shared" si="68"/>
        <v>-3.2827448472716014</v>
      </c>
      <c r="F87" s="101">
        <f t="shared" si="69"/>
        <v>29.496402877697847</v>
      </c>
      <c r="G87" s="102">
        <f t="shared" si="70"/>
        <v>26.13442941892049</v>
      </c>
      <c r="H87" s="103">
        <f t="shared" si="71"/>
        <v>49.298382767407588</v>
      </c>
      <c r="I87" s="103">
        <f t="shared" si="72"/>
        <v>46.107273666199063</v>
      </c>
      <c r="J87" s="101">
        <f t="shared" si="73"/>
        <v>-5.0867823765020006</v>
      </c>
      <c r="K87" s="102">
        <f t="shared" si="74"/>
        <v>15.181520650358266</v>
      </c>
      <c r="L87" s="103">
        <f t="shared" si="75"/>
        <v>25.692150784384694</v>
      </c>
      <c r="M87" s="104">
        <f t="shared" si="76"/>
        <v>23.95778012323882</v>
      </c>
      <c r="O87" s="81" t="s">
        <v>3</v>
      </c>
      <c r="P87" s="101">
        <f t="shared" si="77"/>
        <v>8.3559240950406632</v>
      </c>
      <c r="Q87" s="102">
        <f t="shared" si="77"/>
        <v>-0.68784384776513718</v>
      </c>
      <c r="R87" s="103">
        <f t="shared" si="77"/>
        <v>20.650029728997922</v>
      </c>
      <c r="S87" s="103">
        <f t="shared" si="77"/>
        <v>26.172048033402518</v>
      </c>
      <c r="T87" s="101">
        <f t="shared" si="77"/>
        <v>23.665480427046262</v>
      </c>
      <c r="U87" s="102">
        <f t="shared" si="77"/>
        <v>49.805908044615279</v>
      </c>
      <c r="V87" s="103">
        <f t="shared" si="77"/>
        <v>38.912321372273027</v>
      </c>
      <c r="W87" s="103">
        <f t="shared" si="77"/>
        <v>48.468741860754051</v>
      </c>
      <c r="X87" s="101">
        <f t="shared" si="77"/>
        <v>9.6151031757646734</v>
      </c>
      <c r="Y87" s="102">
        <f t="shared" si="77"/>
        <v>30.281123948962659</v>
      </c>
      <c r="Z87" s="103">
        <f t="shared" si="77"/>
        <v>30.125756435392105</v>
      </c>
      <c r="AA87" s="104">
        <f t="shared" si="77"/>
        <v>37.566527803836408</v>
      </c>
    </row>
  </sheetData>
  <mergeCells count="79">
    <mergeCell ref="AH5:AI5"/>
    <mergeCell ref="P4:S4"/>
    <mergeCell ref="T4:W4"/>
    <mergeCell ref="X4:AA4"/>
    <mergeCell ref="AC4:AC6"/>
    <mergeCell ref="AD4:AG4"/>
    <mergeCell ref="AJ5:AK5"/>
    <mergeCell ref="AL5:AM5"/>
    <mergeCell ref="AN5:AO5"/>
    <mergeCell ref="O19:AA19"/>
    <mergeCell ref="AC19:AO19"/>
    <mergeCell ref="O4:O6"/>
    <mergeCell ref="AH4:AK4"/>
    <mergeCell ref="AL4:AO4"/>
    <mergeCell ref="P5:Q5"/>
    <mergeCell ref="R5:S5"/>
    <mergeCell ref="T5:U5"/>
    <mergeCell ref="V5:W5"/>
    <mergeCell ref="X5:Y5"/>
    <mergeCell ref="Z5:AA5"/>
    <mergeCell ref="AD5:AE5"/>
    <mergeCell ref="AF5:AG5"/>
    <mergeCell ref="O31:AA31"/>
    <mergeCell ref="AC31:AO31"/>
    <mergeCell ref="O43:AA43"/>
    <mergeCell ref="AC43:AO43"/>
    <mergeCell ref="O58:O60"/>
    <mergeCell ref="P58:S58"/>
    <mergeCell ref="T58:W58"/>
    <mergeCell ref="X58:AA58"/>
    <mergeCell ref="P59:Q59"/>
    <mergeCell ref="R59:S59"/>
    <mergeCell ref="T59:U59"/>
    <mergeCell ref="V59:W59"/>
    <mergeCell ref="X59:Y59"/>
    <mergeCell ref="Z59:AA59"/>
    <mergeCell ref="O74:O76"/>
    <mergeCell ref="P74:S74"/>
    <mergeCell ref="T74:W74"/>
    <mergeCell ref="X74:AA74"/>
    <mergeCell ref="P75:Q75"/>
    <mergeCell ref="R75:S75"/>
    <mergeCell ref="T75:U75"/>
    <mergeCell ref="V75:W75"/>
    <mergeCell ref="X75:Y75"/>
    <mergeCell ref="Z75:AA75"/>
    <mergeCell ref="A4:A6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A19:M19"/>
    <mergeCell ref="A31:M31"/>
    <mergeCell ref="A43:M43"/>
    <mergeCell ref="A58:A60"/>
    <mergeCell ref="B58:E58"/>
    <mergeCell ref="F58:I58"/>
    <mergeCell ref="J58:M58"/>
    <mergeCell ref="B59:C59"/>
    <mergeCell ref="D59:E59"/>
    <mergeCell ref="F59:G59"/>
    <mergeCell ref="H59:I59"/>
    <mergeCell ref="J59:K59"/>
    <mergeCell ref="L59:M59"/>
    <mergeCell ref="A74:A76"/>
    <mergeCell ref="B74:E74"/>
    <mergeCell ref="F74:I74"/>
    <mergeCell ref="J74:M74"/>
    <mergeCell ref="B75:C75"/>
    <mergeCell ref="D75:E75"/>
    <mergeCell ref="F75:G75"/>
    <mergeCell ref="H75:I75"/>
    <mergeCell ref="J75:K75"/>
    <mergeCell ref="L75:M7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eht8">
    <tabColor theme="9" tint="0.39997558519241921"/>
  </sheetPr>
  <dimension ref="A1:AX43"/>
  <sheetViews>
    <sheetView workbookViewId="0">
      <selection activeCell="G7" sqref="G7:H16"/>
    </sheetView>
  </sheetViews>
  <sheetFormatPr defaultRowHeight="15"/>
  <cols>
    <col min="18" max="18" width="11.28515625" customWidth="1"/>
    <col min="20" max="20" width="7.28515625" customWidth="1"/>
    <col min="22" max="22" width="8.42578125" customWidth="1"/>
    <col min="23" max="23" width="9.85546875" customWidth="1"/>
    <col min="25" max="25" width="7.7109375" customWidth="1"/>
    <col min="27" max="27" width="9.140625" customWidth="1"/>
    <col min="28" max="28" width="9.7109375" customWidth="1"/>
    <col min="29" max="29" width="9.28515625" customWidth="1"/>
    <col min="30" max="30" width="8.28515625" customWidth="1"/>
    <col min="32" max="32" width="8.42578125" customWidth="1"/>
    <col min="33" max="33" width="9.7109375" customWidth="1"/>
  </cols>
  <sheetData>
    <row r="1" spans="1:50">
      <c r="A1" t="s">
        <v>193</v>
      </c>
      <c r="R1" t="s">
        <v>143</v>
      </c>
      <c r="AI1" t="s">
        <v>144</v>
      </c>
    </row>
    <row r="2" spans="1:50" s="200" customFormat="1" ht="15.75" customHeight="1">
      <c r="A2" s="1" t="s">
        <v>182</v>
      </c>
      <c r="R2" s="1" t="s">
        <v>125</v>
      </c>
      <c r="AI2" s="1" t="s">
        <v>126</v>
      </c>
    </row>
    <row r="3" spans="1:50" ht="15.75" thickBot="1"/>
    <row r="4" spans="1:50" ht="15.75" customHeight="1">
      <c r="A4" s="314" t="s">
        <v>29</v>
      </c>
      <c r="B4" s="317" t="s">
        <v>1</v>
      </c>
      <c r="C4" s="318"/>
      <c r="D4" s="318"/>
      <c r="E4" s="318"/>
      <c r="F4" s="319"/>
      <c r="G4" s="318" t="s">
        <v>2</v>
      </c>
      <c r="H4" s="318"/>
      <c r="I4" s="318"/>
      <c r="J4" s="318"/>
      <c r="K4" s="318"/>
      <c r="L4" s="317" t="s">
        <v>3</v>
      </c>
      <c r="M4" s="318"/>
      <c r="N4" s="318"/>
      <c r="O4" s="318"/>
      <c r="P4" s="319"/>
      <c r="R4" s="314" t="s">
        <v>29</v>
      </c>
      <c r="S4" s="317" t="s">
        <v>1</v>
      </c>
      <c r="T4" s="318"/>
      <c r="U4" s="318"/>
      <c r="V4" s="318"/>
      <c r="W4" s="319"/>
      <c r="X4" s="318" t="s">
        <v>2</v>
      </c>
      <c r="Y4" s="318"/>
      <c r="Z4" s="318"/>
      <c r="AA4" s="318"/>
      <c r="AB4" s="318"/>
      <c r="AC4" s="317" t="s">
        <v>3</v>
      </c>
      <c r="AD4" s="318"/>
      <c r="AE4" s="318"/>
      <c r="AF4" s="318"/>
      <c r="AG4" s="319"/>
      <c r="AI4" s="314" t="s">
        <v>29</v>
      </c>
      <c r="AJ4" s="317" t="s">
        <v>1</v>
      </c>
      <c r="AK4" s="318"/>
      <c r="AL4" s="318"/>
      <c r="AM4" s="318"/>
      <c r="AN4" s="319"/>
      <c r="AO4" s="318" t="s">
        <v>2</v>
      </c>
      <c r="AP4" s="318"/>
      <c r="AQ4" s="318"/>
      <c r="AR4" s="318"/>
      <c r="AS4" s="318"/>
      <c r="AT4" s="317" t="s">
        <v>3</v>
      </c>
      <c r="AU4" s="318"/>
      <c r="AV4" s="318"/>
      <c r="AW4" s="318"/>
      <c r="AX4" s="319"/>
    </row>
    <row r="5" spans="1:50" ht="42.75" customHeight="1">
      <c r="A5" s="315"/>
      <c r="B5" s="320" t="s">
        <v>3</v>
      </c>
      <c r="C5" s="310"/>
      <c r="D5" s="309" t="s">
        <v>54</v>
      </c>
      <c r="E5" s="310"/>
      <c r="F5" s="321" t="s">
        <v>106</v>
      </c>
      <c r="G5" s="320" t="s">
        <v>3</v>
      </c>
      <c r="H5" s="310"/>
      <c r="I5" s="309" t="s">
        <v>54</v>
      </c>
      <c r="J5" s="310"/>
      <c r="K5" s="321" t="s">
        <v>106</v>
      </c>
      <c r="L5" s="320" t="s">
        <v>3</v>
      </c>
      <c r="M5" s="310"/>
      <c r="N5" s="309" t="s">
        <v>54</v>
      </c>
      <c r="O5" s="310"/>
      <c r="P5" s="321" t="s">
        <v>106</v>
      </c>
      <c r="R5" s="315"/>
      <c r="S5" s="320" t="s">
        <v>3</v>
      </c>
      <c r="T5" s="310"/>
      <c r="U5" s="309" t="s">
        <v>54</v>
      </c>
      <c r="V5" s="310"/>
      <c r="W5" s="321" t="s">
        <v>106</v>
      </c>
      <c r="X5" s="320" t="s">
        <v>3</v>
      </c>
      <c r="Y5" s="310"/>
      <c r="Z5" s="309" t="s">
        <v>54</v>
      </c>
      <c r="AA5" s="310"/>
      <c r="AB5" s="321" t="s">
        <v>106</v>
      </c>
      <c r="AC5" s="320" t="s">
        <v>3</v>
      </c>
      <c r="AD5" s="310"/>
      <c r="AE5" s="309" t="s">
        <v>54</v>
      </c>
      <c r="AF5" s="310"/>
      <c r="AG5" s="321" t="s">
        <v>106</v>
      </c>
      <c r="AI5" s="315"/>
      <c r="AJ5" s="320" t="s">
        <v>3</v>
      </c>
      <c r="AK5" s="310"/>
      <c r="AL5" s="309" t="s">
        <v>54</v>
      </c>
      <c r="AM5" s="310"/>
      <c r="AN5" s="321" t="s">
        <v>106</v>
      </c>
      <c r="AO5" s="320" t="s">
        <v>3</v>
      </c>
      <c r="AP5" s="310"/>
      <c r="AQ5" s="309" t="s">
        <v>54</v>
      </c>
      <c r="AR5" s="310"/>
      <c r="AS5" s="321" t="s">
        <v>106</v>
      </c>
      <c r="AT5" s="320" t="s">
        <v>3</v>
      </c>
      <c r="AU5" s="310"/>
      <c r="AV5" s="309" t="s">
        <v>54</v>
      </c>
      <c r="AW5" s="310"/>
      <c r="AX5" s="321" t="s">
        <v>106</v>
      </c>
    </row>
    <row r="6" spans="1:50" ht="44.25" customHeight="1" thickBot="1">
      <c r="A6" s="316"/>
      <c r="B6" s="203" t="s">
        <v>26</v>
      </c>
      <c r="C6" s="108" t="s">
        <v>49</v>
      </c>
      <c r="D6" s="69" t="s">
        <v>31</v>
      </c>
      <c r="E6" s="69" t="s">
        <v>32</v>
      </c>
      <c r="F6" s="322"/>
      <c r="G6" s="203" t="s">
        <v>26</v>
      </c>
      <c r="H6" s="108" t="s">
        <v>49</v>
      </c>
      <c r="I6" s="69" t="s">
        <v>31</v>
      </c>
      <c r="J6" s="69" t="s">
        <v>32</v>
      </c>
      <c r="K6" s="322"/>
      <c r="L6" s="203" t="s">
        <v>26</v>
      </c>
      <c r="M6" s="108" t="s">
        <v>49</v>
      </c>
      <c r="N6" s="69" t="s">
        <v>31</v>
      </c>
      <c r="O6" s="69" t="s">
        <v>32</v>
      </c>
      <c r="P6" s="322"/>
      <c r="R6" s="316"/>
      <c r="S6" s="107" t="s">
        <v>26</v>
      </c>
      <c r="T6" s="108" t="s">
        <v>49</v>
      </c>
      <c r="U6" s="69" t="s">
        <v>31</v>
      </c>
      <c r="V6" s="69" t="s">
        <v>32</v>
      </c>
      <c r="W6" s="322"/>
      <c r="X6" s="107" t="s">
        <v>26</v>
      </c>
      <c r="Y6" s="108" t="s">
        <v>49</v>
      </c>
      <c r="Z6" s="69" t="s">
        <v>31</v>
      </c>
      <c r="AA6" s="69" t="s">
        <v>32</v>
      </c>
      <c r="AB6" s="322"/>
      <c r="AC6" s="107" t="s">
        <v>26</v>
      </c>
      <c r="AD6" s="108" t="s">
        <v>49</v>
      </c>
      <c r="AE6" s="69" t="s">
        <v>31</v>
      </c>
      <c r="AF6" s="69" t="s">
        <v>32</v>
      </c>
      <c r="AG6" s="322"/>
      <c r="AI6" s="316"/>
      <c r="AJ6" s="107" t="s">
        <v>26</v>
      </c>
      <c r="AK6" s="108" t="s">
        <v>49</v>
      </c>
      <c r="AL6" s="69" t="s">
        <v>31</v>
      </c>
      <c r="AM6" s="69" t="s">
        <v>32</v>
      </c>
      <c r="AN6" s="322"/>
      <c r="AO6" s="107" t="s">
        <v>26</v>
      </c>
      <c r="AP6" s="108" t="s">
        <v>49</v>
      </c>
      <c r="AQ6" s="69" t="s">
        <v>31</v>
      </c>
      <c r="AR6" s="69" t="s">
        <v>32</v>
      </c>
      <c r="AS6" s="322"/>
      <c r="AT6" s="107" t="s">
        <v>26</v>
      </c>
      <c r="AU6" s="108" t="s">
        <v>49</v>
      </c>
      <c r="AV6" s="69" t="s">
        <v>31</v>
      </c>
      <c r="AW6" s="69" t="s">
        <v>32</v>
      </c>
      <c r="AX6" s="322"/>
    </row>
    <row r="7" spans="1:50">
      <c r="A7" s="74" t="s">
        <v>33</v>
      </c>
      <c r="B7" s="109">
        <v>15987</v>
      </c>
      <c r="C7" s="110">
        <v>3935.3326843867039</v>
      </c>
      <c r="D7" s="75">
        <v>104</v>
      </c>
      <c r="E7" s="76">
        <v>34.846139696623119</v>
      </c>
      <c r="F7" s="78">
        <v>26.47787479444397</v>
      </c>
      <c r="G7" s="77">
        <v>985</v>
      </c>
      <c r="H7" s="77">
        <v>236.35961317325913</v>
      </c>
      <c r="I7" s="75">
        <v>44</v>
      </c>
      <c r="J7" s="76">
        <v>9.6883000000000035</v>
      </c>
      <c r="K7" s="77">
        <v>2.6989999999999963</v>
      </c>
      <c r="L7" s="111">
        <f>B7+G7</f>
        <v>16972</v>
      </c>
      <c r="M7" s="77">
        <f t="shared" ref="M7:P7" si="0">C7+H7</f>
        <v>4171.6922975599628</v>
      </c>
      <c r="N7" s="75">
        <f t="shared" si="0"/>
        <v>148</v>
      </c>
      <c r="O7" s="76">
        <f t="shared" si="0"/>
        <v>44.534439696623124</v>
      </c>
      <c r="P7" s="78">
        <f t="shared" si="0"/>
        <v>29.176874794443968</v>
      </c>
      <c r="R7" s="74" t="s">
        <v>33</v>
      </c>
      <c r="S7" s="109">
        <v>24525</v>
      </c>
      <c r="T7" s="110">
        <v>5419.2638361821264</v>
      </c>
      <c r="U7" s="75">
        <v>90</v>
      </c>
      <c r="V7" s="76">
        <v>30.808014097326076</v>
      </c>
      <c r="W7" s="78">
        <v>29.156624171881621</v>
      </c>
      <c r="X7" s="77">
        <v>1142</v>
      </c>
      <c r="Y7" s="77">
        <v>296.26461856791479</v>
      </c>
      <c r="Z7" s="75">
        <v>7</v>
      </c>
      <c r="AA7" s="76">
        <v>2.5382536052167066</v>
      </c>
      <c r="AB7" s="77">
        <v>2.0719760730521042</v>
      </c>
      <c r="AC7" s="111">
        <v>25667</v>
      </c>
      <c r="AD7" s="77">
        <v>5715.5284547500141</v>
      </c>
      <c r="AE7" s="75">
        <v>97</v>
      </c>
      <c r="AF7" s="76">
        <v>33.346267702542775</v>
      </c>
      <c r="AG7" s="78">
        <v>31.228600244933727</v>
      </c>
      <c r="AI7" s="74" t="s">
        <v>33</v>
      </c>
      <c r="AJ7" s="109">
        <v>9489</v>
      </c>
      <c r="AK7" s="110">
        <v>2533.5218800000189</v>
      </c>
      <c r="AL7" s="75">
        <v>36</v>
      </c>
      <c r="AM7" s="76">
        <v>12.316500000000001</v>
      </c>
      <c r="AN7" s="78">
        <v>14.22588</v>
      </c>
      <c r="AO7" s="77">
        <v>362</v>
      </c>
      <c r="AP7" s="77">
        <v>103.17764499999994</v>
      </c>
      <c r="AQ7" s="75">
        <v>3</v>
      </c>
      <c r="AR7" s="76">
        <v>0.71000000000000008</v>
      </c>
      <c r="AS7" s="77">
        <v>0.45</v>
      </c>
      <c r="AT7" s="111">
        <v>9851</v>
      </c>
      <c r="AU7" s="77">
        <v>2636.6995250000186</v>
      </c>
      <c r="AV7" s="75">
        <v>39</v>
      </c>
      <c r="AW7" s="76">
        <v>13.0265</v>
      </c>
      <c r="AX7" s="78">
        <v>14.675879999999999</v>
      </c>
    </row>
    <row r="8" spans="1:50">
      <c r="A8" s="74" t="s">
        <v>34</v>
      </c>
      <c r="B8" s="109">
        <v>10281</v>
      </c>
      <c r="C8" s="110">
        <v>7651.7666023835736</v>
      </c>
      <c r="D8" s="79">
        <v>130</v>
      </c>
      <c r="E8" s="80">
        <v>98.111021183734351</v>
      </c>
      <c r="F8" s="78">
        <v>55.453667341997139</v>
      </c>
      <c r="G8" s="77">
        <v>571</v>
      </c>
      <c r="H8" s="77">
        <v>424.85219887753857</v>
      </c>
      <c r="I8" s="79">
        <v>10</v>
      </c>
      <c r="J8" s="80">
        <v>8.1928571428571448</v>
      </c>
      <c r="K8" s="77">
        <v>5.0897619047619038</v>
      </c>
      <c r="L8" s="111">
        <f t="shared" ref="L8:L16" si="1">B8+G8</f>
        <v>10852</v>
      </c>
      <c r="M8" s="77">
        <f t="shared" ref="M8:M16" si="2">C8+H8</f>
        <v>8076.6188012611119</v>
      </c>
      <c r="N8" s="79">
        <f t="shared" ref="N8:N16" si="3">D8+I8</f>
        <v>140</v>
      </c>
      <c r="O8" s="80">
        <f t="shared" ref="O8:O16" si="4">E8+J8</f>
        <v>106.3038783265915</v>
      </c>
      <c r="P8" s="78">
        <f t="shared" ref="P8:P16" si="5">F8+K8</f>
        <v>60.543429246759047</v>
      </c>
      <c r="R8" s="74" t="s">
        <v>34</v>
      </c>
      <c r="S8" s="109">
        <v>9769</v>
      </c>
      <c r="T8" s="110">
        <v>7314.5315620636684</v>
      </c>
      <c r="U8" s="79">
        <v>143</v>
      </c>
      <c r="V8" s="80">
        <v>105.85834656020423</v>
      </c>
      <c r="W8" s="78">
        <v>73.807429719815303</v>
      </c>
      <c r="X8" s="77">
        <v>580</v>
      </c>
      <c r="Y8" s="77">
        <v>433.7064965159845</v>
      </c>
      <c r="Z8" s="79">
        <v>5</v>
      </c>
      <c r="AA8" s="80">
        <v>3.6788788426763279</v>
      </c>
      <c r="AB8" s="77">
        <v>2.2468896925859001</v>
      </c>
      <c r="AC8" s="111">
        <v>10349</v>
      </c>
      <c r="AD8" s="77">
        <v>7748.2380585796518</v>
      </c>
      <c r="AE8" s="79">
        <v>148</v>
      </c>
      <c r="AF8" s="80">
        <v>109.53722540288057</v>
      </c>
      <c r="AG8" s="78">
        <v>76.054319412401199</v>
      </c>
      <c r="AI8" s="74" t="s">
        <v>34</v>
      </c>
      <c r="AJ8" s="109">
        <v>7467</v>
      </c>
      <c r="AK8" s="110">
        <v>5365.5054850000179</v>
      </c>
      <c r="AL8" s="79">
        <v>95</v>
      </c>
      <c r="AM8" s="80">
        <v>72.129699999999971</v>
      </c>
      <c r="AN8" s="78">
        <v>47.039609999999996</v>
      </c>
      <c r="AO8" s="77">
        <v>306</v>
      </c>
      <c r="AP8" s="77">
        <v>226.79174600000013</v>
      </c>
      <c r="AQ8" s="79">
        <v>4</v>
      </c>
      <c r="AR8" s="80">
        <v>3</v>
      </c>
      <c r="AS8" s="77">
        <v>2.6</v>
      </c>
      <c r="AT8" s="111">
        <v>7773</v>
      </c>
      <c r="AU8" s="77">
        <v>5592.2972310000177</v>
      </c>
      <c r="AV8" s="79">
        <v>99</v>
      </c>
      <c r="AW8" s="80">
        <v>75.129699999999957</v>
      </c>
      <c r="AX8" s="78">
        <v>49.639609999999998</v>
      </c>
    </row>
    <row r="9" spans="1:50">
      <c r="A9" s="74" t="s">
        <v>35</v>
      </c>
      <c r="B9" s="109">
        <v>14287</v>
      </c>
      <c r="C9" s="110">
        <v>21009.633134741307</v>
      </c>
      <c r="D9" s="79">
        <v>351</v>
      </c>
      <c r="E9" s="80">
        <v>526.24453572621587</v>
      </c>
      <c r="F9" s="78">
        <v>301.43698947528168</v>
      </c>
      <c r="G9" s="77">
        <v>703</v>
      </c>
      <c r="H9" s="77">
        <v>1026.8800822307139</v>
      </c>
      <c r="I9" s="112">
        <v>21</v>
      </c>
      <c r="J9" s="80">
        <v>33.5594008114766</v>
      </c>
      <c r="K9" s="77">
        <v>22.167078925759554</v>
      </c>
      <c r="L9" s="111">
        <f t="shared" si="1"/>
        <v>14990</v>
      </c>
      <c r="M9" s="77">
        <f t="shared" si="2"/>
        <v>22036.51321697202</v>
      </c>
      <c r="N9" s="79">
        <f t="shared" si="3"/>
        <v>372</v>
      </c>
      <c r="O9" s="80">
        <f t="shared" si="4"/>
        <v>559.80393653769249</v>
      </c>
      <c r="P9" s="78">
        <f t="shared" si="5"/>
        <v>323.60406840104122</v>
      </c>
      <c r="R9" s="74" t="s">
        <v>35</v>
      </c>
      <c r="S9" s="109">
        <v>13489</v>
      </c>
      <c r="T9" s="110">
        <v>20013.000537519918</v>
      </c>
      <c r="U9" s="79">
        <v>391</v>
      </c>
      <c r="V9" s="80">
        <v>592.57611364549598</v>
      </c>
      <c r="W9" s="78">
        <v>324.10411290683783</v>
      </c>
      <c r="X9" s="77">
        <v>663</v>
      </c>
      <c r="Y9" s="77">
        <v>985.44980979850186</v>
      </c>
      <c r="Z9" s="112">
        <v>14</v>
      </c>
      <c r="AA9" s="80">
        <v>19.139706426259838</v>
      </c>
      <c r="AB9" s="77">
        <v>12.162690707350908</v>
      </c>
      <c r="AC9" s="111">
        <v>14152</v>
      </c>
      <c r="AD9" s="77">
        <v>20998.450347318401</v>
      </c>
      <c r="AE9" s="79">
        <v>405</v>
      </c>
      <c r="AF9" s="80">
        <v>611.71582007175573</v>
      </c>
      <c r="AG9" s="78">
        <v>336.2668036141888</v>
      </c>
      <c r="AI9" s="74" t="s">
        <v>35</v>
      </c>
      <c r="AJ9" s="109">
        <v>12265</v>
      </c>
      <c r="AK9" s="110">
        <v>17904.426621999988</v>
      </c>
      <c r="AL9" s="79">
        <v>271</v>
      </c>
      <c r="AM9" s="80">
        <v>411.88430000000017</v>
      </c>
      <c r="AN9" s="78">
        <v>173.8862499999999</v>
      </c>
      <c r="AO9" s="77">
        <v>433</v>
      </c>
      <c r="AP9" s="77">
        <v>626.99752399999988</v>
      </c>
      <c r="AQ9" s="112">
        <v>12</v>
      </c>
      <c r="AR9" s="80">
        <v>17.357399999999998</v>
      </c>
      <c r="AS9" s="77">
        <v>12.55584</v>
      </c>
      <c r="AT9" s="111">
        <v>12698</v>
      </c>
      <c r="AU9" s="77">
        <v>18531.424145999987</v>
      </c>
      <c r="AV9" s="79">
        <v>283</v>
      </c>
      <c r="AW9" s="80">
        <v>429.24170000000009</v>
      </c>
      <c r="AX9" s="78">
        <v>186.44208999999987</v>
      </c>
    </row>
    <row r="10" spans="1:50">
      <c r="A10" s="74" t="s">
        <v>36</v>
      </c>
      <c r="B10" s="109">
        <v>22620</v>
      </c>
      <c r="C10" s="110">
        <v>75018.508646219489</v>
      </c>
      <c r="D10" s="79">
        <v>1064</v>
      </c>
      <c r="E10" s="80">
        <v>3690.1707209425622</v>
      </c>
      <c r="F10" s="78">
        <v>1399.2710152231514</v>
      </c>
      <c r="G10" s="77">
        <v>1110</v>
      </c>
      <c r="H10" s="77">
        <v>3618.9939505445705</v>
      </c>
      <c r="I10" s="79">
        <v>83</v>
      </c>
      <c r="J10" s="80">
        <v>282.69080622606037</v>
      </c>
      <c r="K10" s="77">
        <v>138.97104477611941</v>
      </c>
      <c r="L10" s="111">
        <f t="shared" si="1"/>
        <v>23730</v>
      </c>
      <c r="M10" s="77">
        <f t="shared" si="2"/>
        <v>78637.502596764054</v>
      </c>
      <c r="N10" s="79">
        <f t="shared" si="3"/>
        <v>1147</v>
      </c>
      <c r="O10" s="80">
        <f t="shared" si="4"/>
        <v>3972.8615271686226</v>
      </c>
      <c r="P10" s="78">
        <f t="shared" si="5"/>
        <v>1538.2420599992709</v>
      </c>
      <c r="R10" s="74" t="s">
        <v>36</v>
      </c>
      <c r="S10" s="109">
        <v>22282</v>
      </c>
      <c r="T10" s="110">
        <v>74741.936986893052</v>
      </c>
      <c r="U10" s="79">
        <v>1163</v>
      </c>
      <c r="V10" s="80">
        <v>4009.2999258629761</v>
      </c>
      <c r="W10" s="78">
        <v>1554.8306715082865</v>
      </c>
      <c r="X10" s="77">
        <v>965</v>
      </c>
      <c r="Y10" s="77">
        <v>3192.6910682537291</v>
      </c>
      <c r="Z10" s="79">
        <v>52</v>
      </c>
      <c r="AA10" s="80">
        <v>185.38196425551897</v>
      </c>
      <c r="AB10" s="77">
        <v>94.425810239549065</v>
      </c>
      <c r="AC10" s="111">
        <v>23247</v>
      </c>
      <c r="AD10" s="77">
        <v>77934.628055147041</v>
      </c>
      <c r="AE10" s="79">
        <v>1215</v>
      </c>
      <c r="AF10" s="80">
        <v>4194.6818901184915</v>
      </c>
      <c r="AG10" s="78">
        <v>1649.2564817478349</v>
      </c>
      <c r="AI10" s="74" t="s">
        <v>36</v>
      </c>
      <c r="AJ10" s="109">
        <v>22755</v>
      </c>
      <c r="AK10" s="110">
        <v>75450.064631000379</v>
      </c>
      <c r="AL10" s="79">
        <v>947</v>
      </c>
      <c r="AM10" s="80">
        <v>3273.0675000000033</v>
      </c>
      <c r="AN10" s="78">
        <v>1009.1597400000002</v>
      </c>
      <c r="AO10" s="77">
        <v>733</v>
      </c>
      <c r="AP10" s="77">
        <v>2413.4719749999981</v>
      </c>
      <c r="AQ10" s="79">
        <v>33</v>
      </c>
      <c r="AR10" s="80">
        <v>118.33639999999998</v>
      </c>
      <c r="AS10" s="77">
        <v>68.349950000000007</v>
      </c>
      <c r="AT10" s="111">
        <v>23488</v>
      </c>
      <c r="AU10" s="77">
        <v>77863.536606000373</v>
      </c>
      <c r="AV10" s="79">
        <v>980</v>
      </c>
      <c r="AW10" s="80">
        <v>3391.4039000000025</v>
      </c>
      <c r="AX10" s="78">
        <v>1077.5096899999999</v>
      </c>
    </row>
    <row r="11" spans="1:50">
      <c r="A11" s="74" t="s">
        <v>37</v>
      </c>
      <c r="B11" s="109">
        <v>16703</v>
      </c>
      <c r="C11" s="110">
        <v>119792.81190779005</v>
      </c>
      <c r="D11" s="79">
        <v>1309</v>
      </c>
      <c r="E11" s="80">
        <v>9792.2141403089518</v>
      </c>
      <c r="F11" s="78">
        <v>2830.4790797407099</v>
      </c>
      <c r="G11" s="77">
        <v>878</v>
      </c>
      <c r="H11" s="77">
        <v>6395.1447113571649</v>
      </c>
      <c r="I11" s="79">
        <v>95</v>
      </c>
      <c r="J11" s="80">
        <v>689.48228098993036</v>
      </c>
      <c r="K11" s="77">
        <v>224.54454576353791</v>
      </c>
      <c r="L11" s="111">
        <f t="shared" si="1"/>
        <v>17581</v>
      </c>
      <c r="M11" s="77">
        <f t="shared" si="2"/>
        <v>126187.95661914721</v>
      </c>
      <c r="N11" s="79">
        <f t="shared" si="3"/>
        <v>1404</v>
      </c>
      <c r="O11" s="80">
        <f t="shared" si="4"/>
        <v>10481.696421298882</v>
      </c>
      <c r="P11" s="78">
        <f t="shared" si="5"/>
        <v>3055.0236255042478</v>
      </c>
      <c r="R11" s="74" t="s">
        <v>37</v>
      </c>
      <c r="S11" s="109">
        <v>17245</v>
      </c>
      <c r="T11" s="110">
        <v>123960.58132972867</v>
      </c>
      <c r="U11" s="79">
        <v>1493</v>
      </c>
      <c r="V11" s="80">
        <v>10955.66541612702</v>
      </c>
      <c r="W11" s="78">
        <v>2958.1381810577959</v>
      </c>
      <c r="X11" s="77">
        <v>842</v>
      </c>
      <c r="Y11" s="77">
        <v>6161.4345728447679</v>
      </c>
      <c r="Z11" s="79">
        <v>69</v>
      </c>
      <c r="AA11" s="80">
        <v>556.19310660370832</v>
      </c>
      <c r="AB11" s="77">
        <v>154.74841371728343</v>
      </c>
      <c r="AC11" s="111">
        <v>18087</v>
      </c>
      <c r="AD11" s="77">
        <v>130122.01590257339</v>
      </c>
      <c r="AE11" s="79">
        <v>1562</v>
      </c>
      <c r="AF11" s="80">
        <v>11511.858522730729</v>
      </c>
      <c r="AG11" s="78">
        <v>3112.8865947750796</v>
      </c>
      <c r="AI11" s="74" t="s">
        <v>37</v>
      </c>
      <c r="AJ11" s="109">
        <v>18809</v>
      </c>
      <c r="AK11" s="110">
        <v>134306.09833300029</v>
      </c>
      <c r="AL11" s="79">
        <v>1317</v>
      </c>
      <c r="AM11" s="80">
        <v>9645.5296000000017</v>
      </c>
      <c r="AN11" s="78">
        <v>2091.8437399999993</v>
      </c>
      <c r="AO11" s="77">
        <v>763</v>
      </c>
      <c r="AP11" s="77">
        <v>5524.1986930000039</v>
      </c>
      <c r="AQ11" s="79">
        <v>52</v>
      </c>
      <c r="AR11" s="80">
        <v>385.74999999999989</v>
      </c>
      <c r="AS11" s="77">
        <v>125.59999999999997</v>
      </c>
      <c r="AT11" s="111">
        <v>19572</v>
      </c>
      <c r="AU11" s="77">
        <v>139830.29702600031</v>
      </c>
      <c r="AV11" s="79">
        <v>1369</v>
      </c>
      <c r="AW11" s="80">
        <v>10031.279600000005</v>
      </c>
      <c r="AX11" s="78">
        <v>2217.4437400000002</v>
      </c>
    </row>
    <row r="12" spans="1:50">
      <c r="A12" s="74" t="s">
        <v>38</v>
      </c>
      <c r="B12" s="109">
        <v>11563</v>
      </c>
      <c r="C12" s="110">
        <v>161548.61833999836</v>
      </c>
      <c r="D12" s="79">
        <v>1491</v>
      </c>
      <c r="E12" s="80">
        <v>21422.618109988838</v>
      </c>
      <c r="F12" s="78">
        <v>3937.3576151472803</v>
      </c>
      <c r="G12" s="77">
        <v>623</v>
      </c>
      <c r="H12" s="77">
        <v>8739.1219808612277</v>
      </c>
      <c r="I12" s="79">
        <v>105</v>
      </c>
      <c r="J12" s="80">
        <v>1494.7137355407453</v>
      </c>
      <c r="K12" s="77">
        <v>337.43324090036492</v>
      </c>
      <c r="L12" s="111">
        <f t="shared" si="1"/>
        <v>12186</v>
      </c>
      <c r="M12" s="77">
        <f t="shared" si="2"/>
        <v>170287.74032085959</v>
      </c>
      <c r="N12" s="79">
        <f t="shared" si="3"/>
        <v>1596</v>
      </c>
      <c r="O12" s="80">
        <f t="shared" si="4"/>
        <v>22917.331845529585</v>
      </c>
      <c r="P12" s="78">
        <f t="shared" si="5"/>
        <v>4274.7908560476453</v>
      </c>
      <c r="R12" s="74" t="s">
        <v>38</v>
      </c>
      <c r="S12" s="109">
        <v>12449</v>
      </c>
      <c r="T12" s="110">
        <v>173838.186021286</v>
      </c>
      <c r="U12" s="79">
        <v>1639</v>
      </c>
      <c r="V12" s="80">
        <v>23589.03348268722</v>
      </c>
      <c r="W12" s="78">
        <v>4409.9551678049775</v>
      </c>
      <c r="X12" s="77">
        <v>593</v>
      </c>
      <c r="Y12" s="77">
        <v>8365.7763759033314</v>
      </c>
      <c r="Z12" s="79">
        <v>84</v>
      </c>
      <c r="AA12" s="80">
        <v>1201.75734891514</v>
      </c>
      <c r="AB12" s="77">
        <v>251.99782531212551</v>
      </c>
      <c r="AC12" s="111">
        <v>13042</v>
      </c>
      <c r="AD12" s="77">
        <v>182203.96239718955</v>
      </c>
      <c r="AE12" s="79">
        <v>1723</v>
      </c>
      <c r="AF12" s="80">
        <v>24790.790831602371</v>
      </c>
      <c r="AG12" s="78">
        <v>4661.9529931170991</v>
      </c>
      <c r="AI12" s="74" t="s">
        <v>38</v>
      </c>
      <c r="AJ12" s="109">
        <v>14047</v>
      </c>
      <c r="AK12" s="110">
        <v>195624.00247500066</v>
      </c>
      <c r="AL12" s="79">
        <v>1587</v>
      </c>
      <c r="AM12" s="80">
        <v>22941.475799999975</v>
      </c>
      <c r="AN12" s="78">
        <v>3380.1718699999974</v>
      </c>
      <c r="AO12" s="77">
        <v>543</v>
      </c>
      <c r="AP12" s="77">
        <v>7610.82762</v>
      </c>
      <c r="AQ12" s="79">
        <v>75</v>
      </c>
      <c r="AR12" s="80">
        <v>1123.0064000000002</v>
      </c>
      <c r="AS12" s="77">
        <v>212.68439999999998</v>
      </c>
      <c r="AT12" s="111">
        <v>14590</v>
      </c>
      <c r="AU12" s="77">
        <v>203234.83009500065</v>
      </c>
      <c r="AV12" s="79">
        <v>1662</v>
      </c>
      <c r="AW12" s="80">
        <v>24064.482199999984</v>
      </c>
      <c r="AX12" s="78">
        <v>3592.8562699999984</v>
      </c>
    </row>
    <row r="13" spans="1:50">
      <c r="A13" s="74" t="s">
        <v>39</v>
      </c>
      <c r="B13" s="109">
        <v>5970</v>
      </c>
      <c r="C13" s="110">
        <v>173553.51345857439</v>
      </c>
      <c r="D13" s="79">
        <v>1307</v>
      </c>
      <c r="E13" s="80">
        <v>40373.015141927339</v>
      </c>
      <c r="F13" s="78">
        <v>4671.8760628331456</v>
      </c>
      <c r="G13" s="77">
        <v>538</v>
      </c>
      <c r="H13" s="77">
        <v>16559.278285140201</v>
      </c>
      <c r="I13" s="79">
        <v>175</v>
      </c>
      <c r="J13" s="80">
        <v>5764.0747268337673</v>
      </c>
      <c r="K13" s="77">
        <v>749.51379827455639</v>
      </c>
      <c r="L13" s="111">
        <f t="shared" si="1"/>
        <v>6508</v>
      </c>
      <c r="M13" s="77">
        <f t="shared" si="2"/>
        <v>190112.7917437146</v>
      </c>
      <c r="N13" s="79">
        <f t="shared" si="3"/>
        <v>1482</v>
      </c>
      <c r="O13" s="80">
        <f t="shared" si="4"/>
        <v>46137.089868761104</v>
      </c>
      <c r="P13" s="78">
        <f t="shared" si="5"/>
        <v>5421.389861107702</v>
      </c>
      <c r="R13" s="74" t="s">
        <v>39</v>
      </c>
      <c r="S13" s="109">
        <v>6370</v>
      </c>
      <c r="T13" s="110">
        <v>185069.1353494229</v>
      </c>
      <c r="U13" s="79">
        <v>1403</v>
      </c>
      <c r="V13" s="80">
        <v>43214.640179704453</v>
      </c>
      <c r="W13" s="78">
        <v>4643.6501782788919</v>
      </c>
      <c r="X13" s="77">
        <v>490</v>
      </c>
      <c r="Y13" s="77">
        <v>15210.287354434427</v>
      </c>
      <c r="Z13" s="79">
        <v>144</v>
      </c>
      <c r="AA13" s="80">
        <v>4642.078964092816</v>
      </c>
      <c r="AB13" s="77">
        <v>700.85150476918136</v>
      </c>
      <c r="AC13" s="111">
        <v>6860</v>
      </c>
      <c r="AD13" s="77">
        <v>200279.42270385736</v>
      </c>
      <c r="AE13" s="79">
        <v>1547</v>
      </c>
      <c r="AF13" s="80">
        <v>47856.71914379728</v>
      </c>
      <c r="AG13" s="78">
        <v>5344.5016830480772</v>
      </c>
      <c r="AI13" s="74" t="s">
        <v>39</v>
      </c>
      <c r="AJ13" s="109">
        <v>7273</v>
      </c>
      <c r="AK13" s="110">
        <v>211000.99922699985</v>
      </c>
      <c r="AL13" s="79">
        <v>1484</v>
      </c>
      <c r="AM13" s="80">
        <v>45657.817599999995</v>
      </c>
      <c r="AN13" s="78">
        <v>4141.9608400000043</v>
      </c>
      <c r="AO13" s="77">
        <v>450</v>
      </c>
      <c r="AP13" s="77">
        <v>13911.858295999997</v>
      </c>
      <c r="AQ13" s="79">
        <v>109</v>
      </c>
      <c r="AR13" s="80">
        <v>3621.7006000000015</v>
      </c>
      <c r="AS13" s="77">
        <v>551.17226000000016</v>
      </c>
      <c r="AT13" s="111">
        <v>7723</v>
      </c>
      <c r="AU13" s="77">
        <v>224912.85752299984</v>
      </c>
      <c r="AV13" s="79">
        <v>1593</v>
      </c>
      <c r="AW13" s="80">
        <v>49279.518200000006</v>
      </c>
      <c r="AX13" s="78">
        <v>4693.1331000000073</v>
      </c>
    </row>
    <row r="14" spans="1:50">
      <c r="A14" s="74" t="s">
        <v>40</v>
      </c>
      <c r="B14" s="109">
        <v>790</v>
      </c>
      <c r="C14" s="110">
        <v>51373.245300328344</v>
      </c>
      <c r="D14" s="79">
        <v>320</v>
      </c>
      <c r="E14" s="80">
        <v>21270.890611411989</v>
      </c>
      <c r="F14" s="78">
        <v>1486.6644913179439</v>
      </c>
      <c r="G14" s="77">
        <v>189</v>
      </c>
      <c r="H14" s="77">
        <v>13365.853539720749</v>
      </c>
      <c r="I14" s="79">
        <v>102</v>
      </c>
      <c r="J14" s="80">
        <v>7251.01429166048</v>
      </c>
      <c r="K14" s="77">
        <v>731.3553759124211</v>
      </c>
      <c r="L14" s="111">
        <f t="shared" si="1"/>
        <v>979</v>
      </c>
      <c r="M14" s="77">
        <f t="shared" si="2"/>
        <v>64739.09884004909</v>
      </c>
      <c r="N14" s="79">
        <f t="shared" si="3"/>
        <v>422</v>
      </c>
      <c r="O14" s="80">
        <f t="shared" si="4"/>
        <v>28521.904903072471</v>
      </c>
      <c r="P14" s="78">
        <f t="shared" si="5"/>
        <v>2218.019867230365</v>
      </c>
      <c r="R14" s="74" t="s">
        <v>40</v>
      </c>
      <c r="S14" s="109">
        <v>820</v>
      </c>
      <c r="T14" s="110">
        <v>53895.176741704963</v>
      </c>
      <c r="U14" s="79">
        <v>324</v>
      </c>
      <c r="V14" s="80">
        <v>21842.187434855652</v>
      </c>
      <c r="W14" s="78">
        <v>1348.6876356589139</v>
      </c>
      <c r="X14" s="77">
        <v>187</v>
      </c>
      <c r="Y14" s="77">
        <v>13240.751944309677</v>
      </c>
      <c r="Z14" s="79">
        <v>88</v>
      </c>
      <c r="AA14" s="80">
        <v>6363.3492305263808</v>
      </c>
      <c r="AB14" s="77">
        <v>638.29092128308025</v>
      </c>
      <c r="AC14" s="111">
        <v>1007</v>
      </c>
      <c r="AD14" s="77">
        <v>67135.928686014697</v>
      </c>
      <c r="AE14" s="79">
        <v>412</v>
      </c>
      <c r="AF14" s="80">
        <v>28205.536665382042</v>
      </c>
      <c r="AG14" s="78">
        <v>1986.9785569419944</v>
      </c>
      <c r="AI14" s="74" t="s">
        <v>40</v>
      </c>
      <c r="AJ14" s="109">
        <v>942</v>
      </c>
      <c r="AK14" s="110">
        <v>61869.499383999995</v>
      </c>
      <c r="AL14" s="79">
        <v>379</v>
      </c>
      <c r="AM14" s="80">
        <v>25442.619400000003</v>
      </c>
      <c r="AN14" s="78">
        <v>1515.4398000000012</v>
      </c>
      <c r="AO14" s="77">
        <v>179</v>
      </c>
      <c r="AP14" s="77">
        <v>12423.806950999995</v>
      </c>
      <c r="AQ14" s="79">
        <v>91</v>
      </c>
      <c r="AR14" s="80">
        <v>6486.0570999999991</v>
      </c>
      <c r="AS14" s="77">
        <v>661.05059999999992</v>
      </c>
      <c r="AT14" s="111">
        <v>1121</v>
      </c>
      <c r="AU14" s="77">
        <v>74293.306334999987</v>
      </c>
      <c r="AV14" s="79">
        <v>470</v>
      </c>
      <c r="AW14" s="80">
        <v>31928.676500000009</v>
      </c>
      <c r="AX14" s="78">
        <v>2176.490400000001</v>
      </c>
    </row>
    <row r="15" spans="1:50">
      <c r="A15" s="74" t="s">
        <v>41</v>
      </c>
      <c r="B15" s="109">
        <v>183</v>
      </c>
      <c r="C15" s="110">
        <v>29226.858545402825</v>
      </c>
      <c r="D15" s="79">
        <v>125</v>
      </c>
      <c r="E15" s="80">
        <v>20500.981945367756</v>
      </c>
      <c r="F15" s="78">
        <v>1042.9391718585953</v>
      </c>
      <c r="G15" s="77">
        <v>214</v>
      </c>
      <c r="H15" s="77">
        <v>45640.647660722854</v>
      </c>
      <c r="I15" s="79">
        <v>164</v>
      </c>
      <c r="J15" s="80">
        <v>37441.388848932213</v>
      </c>
      <c r="K15" s="77">
        <v>2673.290343278708</v>
      </c>
      <c r="L15" s="111">
        <f t="shared" si="1"/>
        <v>397</v>
      </c>
      <c r="M15" s="77">
        <f t="shared" si="2"/>
        <v>74867.506206125676</v>
      </c>
      <c r="N15" s="79">
        <f t="shared" si="3"/>
        <v>289</v>
      </c>
      <c r="O15" s="80">
        <f t="shared" si="4"/>
        <v>57942.370794299968</v>
      </c>
      <c r="P15" s="78">
        <f t="shared" si="5"/>
        <v>3716.2295151373032</v>
      </c>
      <c r="R15" s="74" t="s">
        <v>41</v>
      </c>
      <c r="S15" s="109">
        <v>209</v>
      </c>
      <c r="T15" s="110">
        <v>34308.634962820273</v>
      </c>
      <c r="U15" s="79">
        <v>137</v>
      </c>
      <c r="V15" s="80">
        <v>24620.569080993446</v>
      </c>
      <c r="W15" s="78">
        <v>1002.3508530102791</v>
      </c>
      <c r="X15" s="77">
        <v>197</v>
      </c>
      <c r="Y15" s="77">
        <v>41652.99490512687</v>
      </c>
      <c r="Z15" s="79">
        <v>141</v>
      </c>
      <c r="AA15" s="80">
        <v>32034.928199191556</v>
      </c>
      <c r="AB15" s="77">
        <v>2483.846340719067</v>
      </c>
      <c r="AC15" s="111">
        <v>406</v>
      </c>
      <c r="AD15" s="77">
        <v>75961.629867947122</v>
      </c>
      <c r="AE15" s="79">
        <v>278</v>
      </c>
      <c r="AF15" s="80">
        <v>56655.497280184951</v>
      </c>
      <c r="AG15" s="78">
        <v>3486.197193729347</v>
      </c>
      <c r="AI15" s="74" t="s">
        <v>41</v>
      </c>
      <c r="AJ15" s="109">
        <v>214</v>
      </c>
      <c r="AK15" s="110">
        <v>36466.172359000011</v>
      </c>
      <c r="AL15" s="79">
        <v>147</v>
      </c>
      <c r="AM15" s="80">
        <v>26640.646900000003</v>
      </c>
      <c r="AN15" s="78">
        <v>1209.7798900000005</v>
      </c>
      <c r="AO15" s="77">
        <v>165</v>
      </c>
      <c r="AP15" s="77">
        <v>36674.301281000007</v>
      </c>
      <c r="AQ15" s="79">
        <v>119</v>
      </c>
      <c r="AR15" s="80">
        <v>28230.757800000018</v>
      </c>
      <c r="AS15" s="77">
        <v>2441.8814099999995</v>
      </c>
      <c r="AT15" s="111">
        <v>379</v>
      </c>
      <c r="AU15" s="77">
        <v>73140.473640000011</v>
      </c>
      <c r="AV15" s="79">
        <v>266</v>
      </c>
      <c r="AW15" s="80">
        <v>54871.404699999963</v>
      </c>
      <c r="AX15" s="78">
        <v>3651.6613000000007</v>
      </c>
    </row>
    <row r="16" spans="1:50" ht="15.75" thickBot="1">
      <c r="A16" s="74" t="s">
        <v>42</v>
      </c>
      <c r="B16" s="109">
        <v>9</v>
      </c>
      <c r="C16" s="110">
        <v>6159.5293051076369</v>
      </c>
      <c r="D16" s="79">
        <v>8</v>
      </c>
      <c r="E16" s="80">
        <v>5652.159305107637</v>
      </c>
      <c r="F16" s="78">
        <v>267.38499999999999</v>
      </c>
      <c r="G16" s="77">
        <v>107</v>
      </c>
      <c r="H16" s="77">
        <v>369418.40856480197</v>
      </c>
      <c r="I16" s="79">
        <v>101</v>
      </c>
      <c r="J16" s="80">
        <v>365440.58122668968</v>
      </c>
      <c r="K16" s="77">
        <v>25926.604842531211</v>
      </c>
      <c r="L16" s="111">
        <f t="shared" si="1"/>
        <v>116</v>
      </c>
      <c r="M16" s="77">
        <f t="shared" si="2"/>
        <v>375577.93786990963</v>
      </c>
      <c r="N16" s="79">
        <f t="shared" si="3"/>
        <v>109</v>
      </c>
      <c r="O16" s="80">
        <f t="shared" si="4"/>
        <v>371092.74053179735</v>
      </c>
      <c r="P16" s="78">
        <f t="shared" si="5"/>
        <v>26193.989842531209</v>
      </c>
      <c r="R16" s="74" t="s">
        <v>42</v>
      </c>
      <c r="S16" s="109">
        <v>12</v>
      </c>
      <c r="T16" s="110">
        <v>9685.2452530703558</v>
      </c>
      <c r="U16" s="79">
        <v>12</v>
      </c>
      <c r="V16" s="80">
        <v>9685.245253070354</v>
      </c>
      <c r="W16" s="78">
        <v>276.17494563064395</v>
      </c>
      <c r="X16" s="77">
        <v>93</v>
      </c>
      <c r="Y16" s="77">
        <v>288207.69387193507</v>
      </c>
      <c r="Z16" s="79">
        <v>91</v>
      </c>
      <c r="AA16" s="80">
        <v>286712.74387193506</v>
      </c>
      <c r="AB16" s="77">
        <v>16297.001827738413</v>
      </c>
      <c r="AC16" s="111">
        <v>105</v>
      </c>
      <c r="AD16" s="77">
        <v>297892.93912500539</v>
      </c>
      <c r="AE16" s="79">
        <v>103</v>
      </c>
      <c r="AF16" s="80">
        <v>296397.98912500544</v>
      </c>
      <c r="AG16" s="78">
        <v>16573.176773369054</v>
      </c>
      <c r="AI16" s="74" t="s">
        <v>42</v>
      </c>
      <c r="AJ16" s="109">
        <v>10</v>
      </c>
      <c r="AK16" s="110">
        <v>7306.958274999999</v>
      </c>
      <c r="AL16" s="79">
        <v>8</v>
      </c>
      <c r="AM16" s="80">
        <v>5508.6682999999994</v>
      </c>
      <c r="AN16" s="78">
        <v>192.58165</v>
      </c>
      <c r="AO16" s="77">
        <v>67</v>
      </c>
      <c r="AP16" s="77">
        <v>183444.93797299999</v>
      </c>
      <c r="AQ16" s="79">
        <v>64</v>
      </c>
      <c r="AR16" s="80">
        <v>181447.70819999999</v>
      </c>
      <c r="AS16" s="77">
        <v>10780.252849999999</v>
      </c>
      <c r="AT16" s="111">
        <v>77</v>
      </c>
      <c r="AU16" s="77">
        <v>190751.896248</v>
      </c>
      <c r="AV16" s="79">
        <v>72</v>
      </c>
      <c r="AW16" s="80">
        <v>186956.37649999998</v>
      </c>
      <c r="AX16" s="78">
        <v>10972.834499999999</v>
      </c>
    </row>
    <row r="17" spans="1:50" ht="15.75" thickBot="1">
      <c r="A17" s="81" t="s">
        <v>3</v>
      </c>
      <c r="B17" s="113">
        <f>SUM(B7:B16)</f>
        <v>98393</v>
      </c>
      <c r="C17" s="114">
        <f t="shared" ref="C17:P17" si="6">SUM(C7:C16)</f>
        <v>649269.81792493281</v>
      </c>
      <c r="D17" s="82">
        <f t="shared" si="6"/>
        <v>6209</v>
      </c>
      <c r="E17" s="83">
        <f t="shared" si="6"/>
        <v>123361.25167166165</v>
      </c>
      <c r="F17" s="85">
        <f t="shared" si="6"/>
        <v>16019.340967732551</v>
      </c>
      <c r="G17" s="84">
        <f t="shared" si="6"/>
        <v>5918</v>
      </c>
      <c r="H17" s="84">
        <f t="shared" si="6"/>
        <v>465425.54058743024</v>
      </c>
      <c r="I17" s="82">
        <f t="shared" si="6"/>
        <v>900</v>
      </c>
      <c r="J17" s="83">
        <f t="shared" si="6"/>
        <v>418415.38647482719</v>
      </c>
      <c r="K17" s="84">
        <f t="shared" si="6"/>
        <v>30811.66903226744</v>
      </c>
      <c r="L17" s="115">
        <f t="shared" si="6"/>
        <v>104311</v>
      </c>
      <c r="M17" s="84">
        <f t="shared" si="6"/>
        <v>1114695.3585123629</v>
      </c>
      <c r="N17" s="82">
        <f t="shared" si="6"/>
        <v>7109</v>
      </c>
      <c r="O17" s="83">
        <f t="shared" si="6"/>
        <v>541776.63814648893</v>
      </c>
      <c r="P17" s="85">
        <f t="shared" si="6"/>
        <v>46831.009999999995</v>
      </c>
      <c r="R17" s="81" t="s">
        <v>3</v>
      </c>
      <c r="S17" s="113">
        <v>107170</v>
      </c>
      <c r="T17" s="114">
        <v>688245.69258068455</v>
      </c>
      <c r="U17" s="82">
        <v>6795</v>
      </c>
      <c r="V17" s="83">
        <v>138645.88324760392</v>
      </c>
      <c r="W17" s="85">
        <v>16620.855799748257</v>
      </c>
      <c r="X17" s="84">
        <v>5752</v>
      </c>
      <c r="Y17" s="84">
        <v>377747.05101769028</v>
      </c>
      <c r="Z17" s="82">
        <v>695</v>
      </c>
      <c r="AA17" s="83">
        <v>331721.78952439432</v>
      </c>
      <c r="AB17" s="84">
        <v>20637.644200251674</v>
      </c>
      <c r="AC17" s="115">
        <v>112922</v>
      </c>
      <c r="AD17" s="84">
        <v>1065992.7435983827</v>
      </c>
      <c r="AE17" s="82">
        <v>7490</v>
      </c>
      <c r="AF17" s="83">
        <v>470367.67277199845</v>
      </c>
      <c r="AG17" s="85">
        <v>37258.500000000015</v>
      </c>
      <c r="AI17" s="81" t="s">
        <v>3</v>
      </c>
      <c r="AJ17" s="113">
        <v>93271</v>
      </c>
      <c r="AK17" s="114">
        <v>747827.24867100106</v>
      </c>
      <c r="AL17" s="82">
        <v>6271</v>
      </c>
      <c r="AM17" s="83">
        <v>139606.15559999994</v>
      </c>
      <c r="AN17" s="85">
        <v>13776.089269999971</v>
      </c>
      <c r="AO17" s="84">
        <v>4001</v>
      </c>
      <c r="AP17" s="84">
        <v>262960.36970400001</v>
      </c>
      <c r="AQ17" s="82">
        <v>562</v>
      </c>
      <c r="AR17" s="83">
        <v>221434.38389999996</v>
      </c>
      <c r="AS17" s="84">
        <v>14856.597310000003</v>
      </c>
      <c r="AT17" s="115">
        <v>97272</v>
      </c>
      <c r="AU17" s="84">
        <v>1010787.6183750011</v>
      </c>
      <c r="AV17" s="82">
        <v>6833</v>
      </c>
      <c r="AW17" s="83">
        <v>361040.53949999996</v>
      </c>
      <c r="AX17" s="85">
        <v>28632.686580000009</v>
      </c>
    </row>
    <row r="18" spans="1:50" ht="15.75" thickBot="1">
      <c r="A18" s="86" t="s">
        <v>188</v>
      </c>
      <c r="B18" s="116">
        <f>S17</f>
        <v>107170</v>
      </c>
      <c r="C18" s="117">
        <f t="shared" ref="C18:P18" si="7">T17</f>
        <v>688245.69258068455</v>
      </c>
      <c r="D18" s="87">
        <f t="shared" si="7"/>
        <v>6795</v>
      </c>
      <c r="E18" s="88">
        <f t="shared" si="7"/>
        <v>138645.88324760392</v>
      </c>
      <c r="F18" s="90">
        <f t="shared" si="7"/>
        <v>16620.855799748257</v>
      </c>
      <c r="G18" s="89">
        <f t="shared" si="7"/>
        <v>5752</v>
      </c>
      <c r="H18" s="89">
        <f t="shared" si="7"/>
        <v>377747.05101769028</v>
      </c>
      <c r="I18" s="87">
        <f t="shared" si="7"/>
        <v>695</v>
      </c>
      <c r="J18" s="88">
        <f t="shared" si="7"/>
        <v>331721.78952439432</v>
      </c>
      <c r="K18" s="89">
        <f t="shared" si="7"/>
        <v>20637.644200251674</v>
      </c>
      <c r="L18" s="118">
        <f t="shared" si="7"/>
        <v>112922</v>
      </c>
      <c r="M18" s="89">
        <f t="shared" si="7"/>
        <v>1065992.7435983827</v>
      </c>
      <c r="N18" s="87">
        <f t="shared" si="7"/>
        <v>7490</v>
      </c>
      <c r="O18" s="88">
        <f t="shared" si="7"/>
        <v>470367.67277199845</v>
      </c>
      <c r="P18" s="90">
        <f t="shared" si="7"/>
        <v>37258.500000000015</v>
      </c>
      <c r="R18" s="86" t="s">
        <v>43</v>
      </c>
      <c r="S18" s="116">
        <v>93271</v>
      </c>
      <c r="T18" s="117">
        <v>747827.24867100106</v>
      </c>
      <c r="U18" s="87">
        <v>6271</v>
      </c>
      <c r="V18" s="88">
        <v>139606.15559999994</v>
      </c>
      <c r="W18" s="90">
        <v>13776.089269999971</v>
      </c>
      <c r="X18" s="89">
        <v>4001</v>
      </c>
      <c r="Y18" s="89">
        <v>262960.36970400001</v>
      </c>
      <c r="Z18" s="87">
        <v>562</v>
      </c>
      <c r="AA18" s="88">
        <v>221434.38389999996</v>
      </c>
      <c r="AB18" s="89">
        <v>14856.597310000003</v>
      </c>
      <c r="AC18" s="118">
        <v>97272</v>
      </c>
      <c r="AD18" s="89">
        <v>1010787.6183750011</v>
      </c>
      <c r="AE18" s="87">
        <v>6833</v>
      </c>
      <c r="AF18" s="88">
        <v>361040.53949999996</v>
      </c>
      <c r="AG18" s="90">
        <v>28632.686580000009</v>
      </c>
      <c r="AI18" s="93"/>
      <c r="AJ18" s="94"/>
      <c r="AK18" s="94"/>
    </row>
    <row r="19" spans="1:50" ht="15.75" thickBot="1">
      <c r="A19" s="323" t="s">
        <v>55</v>
      </c>
      <c r="B19" s="324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5"/>
      <c r="R19" s="323" t="s">
        <v>55</v>
      </c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5"/>
      <c r="AI19" s="323" t="s">
        <v>55</v>
      </c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5"/>
    </row>
    <row r="20" spans="1:50">
      <c r="A20" s="74" t="s">
        <v>33</v>
      </c>
      <c r="B20" s="109">
        <f>IF(ISBLANK(B7),"",B7*100/B7)</f>
        <v>100</v>
      </c>
      <c r="C20" s="110">
        <f t="shared" ref="C20:M20" si="8">IF(ISBLANK(C7),"",C7*100/C7)</f>
        <v>100</v>
      </c>
      <c r="D20" s="95">
        <f>IF(ISBLANK(D7),"",D7*100/B7)</f>
        <v>0.65052855445049107</v>
      </c>
      <c r="E20" s="96">
        <f>IF(ISBLANK(E7),"",E7*100/C7)</f>
        <v>0.88546871360772039</v>
      </c>
      <c r="F20" s="98">
        <f>IF(ISBLANK(F7),"",F7*100/C7)</f>
        <v>0.67282430528666659</v>
      </c>
      <c r="G20" s="77">
        <f t="shared" ref="G20:H30" si="9">IF(ISBLANK(G7),"",G7*100/G7)</f>
        <v>100</v>
      </c>
      <c r="H20" s="77">
        <f t="shared" si="8"/>
        <v>100</v>
      </c>
      <c r="I20" s="95">
        <f t="shared" ref="I20:J30" si="10">IF(ISBLANK(I7),"",I7*100/G7)</f>
        <v>4.467005076142132</v>
      </c>
      <c r="J20" s="96">
        <f t="shared" si="10"/>
        <v>4.0989659231241724</v>
      </c>
      <c r="K20" s="97">
        <f t="shared" ref="K20:K30" si="11">IF(ISBLANK(K7),"",K7*100/H7)</f>
        <v>1.1419040519505095</v>
      </c>
      <c r="L20" s="111">
        <f t="shared" ref="L20:M30" si="12">IF(ISBLANK(L7),"",L7*100/L7)</f>
        <v>100</v>
      </c>
      <c r="M20" s="77">
        <f t="shared" si="8"/>
        <v>100</v>
      </c>
      <c r="N20" s="95">
        <f t="shared" ref="N20:O30" si="13">IF(ISBLANK(N7),"",N7*100/L7)</f>
        <v>0.87202451095922695</v>
      </c>
      <c r="O20" s="96">
        <f t="shared" si="13"/>
        <v>1.0675389391176207</v>
      </c>
      <c r="P20" s="98">
        <f t="shared" ref="P20:P30" si="14">IF(ISBLANK(P7),"",P7*100/M7)</f>
        <v>0.6994014110654716</v>
      </c>
      <c r="R20" s="74" t="s">
        <v>33</v>
      </c>
      <c r="S20" s="109">
        <f>S7*100/$S7</f>
        <v>100</v>
      </c>
      <c r="T20" s="110">
        <f>T7*100/$T7</f>
        <v>100</v>
      </c>
      <c r="U20" s="95">
        <f t="shared" ref="U20:U30" si="15">U7*100/$S7</f>
        <v>0.3669724770642202</v>
      </c>
      <c r="V20" s="96">
        <f t="shared" ref="V20:W30" si="16">V7*100/$T7</f>
        <v>0.56849075868264676</v>
      </c>
      <c r="W20" s="98">
        <f>W7*100/$T7</f>
        <v>0.53801817097767424</v>
      </c>
      <c r="X20" s="77">
        <f>X7*100/$X7</f>
        <v>100</v>
      </c>
      <c r="Y20" s="77">
        <f>Y7*100/$Y7</f>
        <v>100</v>
      </c>
      <c r="Z20" s="95">
        <f t="shared" ref="Z20:Z30" si="17">Z7*100/$X7</f>
        <v>0.61295971978984243</v>
      </c>
      <c r="AA20" s="96">
        <f>AA7*100/$Y7</f>
        <v>0.8567521891362283</v>
      </c>
      <c r="AB20" s="97">
        <f>AB7*100/$Y7</f>
        <v>0.69936669558033326</v>
      </c>
      <c r="AC20" s="111">
        <f>AC7*100/$AC7</f>
        <v>100</v>
      </c>
      <c r="AD20" s="77">
        <f>AD7*100/$AD7</f>
        <v>100</v>
      </c>
      <c r="AE20" s="95">
        <f>AE7*100/$AC7</f>
        <v>0.37791716990688434</v>
      </c>
      <c r="AF20" s="96">
        <f>AF7*100/$AD7</f>
        <v>0.58343280007344955</v>
      </c>
      <c r="AG20" s="98">
        <f>AG7*100/$AD7</f>
        <v>0.5463816774279292</v>
      </c>
      <c r="AI20" s="74" t="s">
        <v>33</v>
      </c>
      <c r="AJ20" s="109">
        <v>100</v>
      </c>
      <c r="AK20" s="110">
        <v>100</v>
      </c>
      <c r="AL20" s="95">
        <v>0.37938665823585205</v>
      </c>
      <c r="AM20" s="96">
        <v>0.48614144986187802</v>
      </c>
      <c r="AN20" s="98">
        <v>0.5615061039062309</v>
      </c>
      <c r="AO20" s="77">
        <v>100</v>
      </c>
      <c r="AP20" s="77">
        <v>100</v>
      </c>
      <c r="AQ20" s="95">
        <v>0.82872928176795579</v>
      </c>
      <c r="AR20" s="96">
        <v>0.68813355838854484</v>
      </c>
      <c r="AS20" s="97">
        <v>0.43614098771104948</v>
      </c>
      <c r="AT20" s="111">
        <v>100</v>
      </c>
      <c r="AU20" s="77">
        <v>100</v>
      </c>
      <c r="AV20" s="95">
        <v>0.39589889351334889</v>
      </c>
      <c r="AW20" s="96">
        <v>0.49404567628918233</v>
      </c>
      <c r="AX20" s="98">
        <v>0.55660039609556555</v>
      </c>
    </row>
    <row r="21" spans="1:50">
      <c r="A21" s="74" t="s">
        <v>34</v>
      </c>
      <c r="B21" s="109">
        <f t="shared" ref="B21:C30" si="18">IF(ISBLANK(B8),"",B8*100/B8)</f>
        <v>100</v>
      </c>
      <c r="C21" s="110">
        <f t="shared" si="18"/>
        <v>100</v>
      </c>
      <c r="D21" s="99">
        <f t="shared" ref="D21:E30" si="19">IF(ISBLANK(D8),"",D8*100/B8)</f>
        <v>1.2644684369224783</v>
      </c>
      <c r="E21" s="100">
        <f t="shared" si="19"/>
        <v>1.2822009123118334</v>
      </c>
      <c r="F21" s="98">
        <f t="shared" ref="F21:F30" si="20">IF(ISBLANK(F8),"",F8*100/C8)</f>
        <v>0.72471718262712004</v>
      </c>
      <c r="G21" s="77">
        <f t="shared" si="9"/>
        <v>100</v>
      </c>
      <c r="H21" s="77">
        <f t="shared" si="9"/>
        <v>100</v>
      </c>
      <c r="I21" s="99">
        <f t="shared" si="10"/>
        <v>1.7513134851138354</v>
      </c>
      <c r="J21" s="100">
        <f t="shared" si="10"/>
        <v>1.9284017275896677</v>
      </c>
      <c r="K21" s="97">
        <f t="shared" si="11"/>
        <v>1.198007664361648</v>
      </c>
      <c r="L21" s="111">
        <f t="shared" si="12"/>
        <v>100</v>
      </c>
      <c r="M21" s="77">
        <f t="shared" si="12"/>
        <v>100</v>
      </c>
      <c r="N21" s="99">
        <f t="shared" si="13"/>
        <v>1.2900847769996313</v>
      </c>
      <c r="O21" s="100">
        <f t="shared" si="13"/>
        <v>1.3161928393846301</v>
      </c>
      <c r="P21" s="98">
        <f t="shared" si="14"/>
        <v>0.74961355409401742</v>
      </c>
      <c r="R21" s="74" t="s">
        <v>34</v>
      </c>
      <c r="S21" s="109">
        <f t="shared" ref="S21:S30" si="21">S8*100/$S8</f>
        <v>100</v>
      </c>
      <c r="T21" s="110">
        <f t="shared" ref="T21:T30" si="22">T8*100/$T8</f>
        <v>100</v>
      </c>
      <c r="U21" s="99">
        <f t="shared" si="15"/>
        <v>1.46381410584502</v>
      </c>
      <c r="V21" s="100">
        <f t="shared" si="16"/>
        <v>1.4472334374662008</v>
      </c>
      <c r="W21" s="98">
        <f t="shared" si="16"/>
        <v>1.0090520369426339</v>
      </c>
      <c r="X21" s="77">
        <f t="shared" ref="X21:X30" si="23">X8*100/$X8</f>
        <v>100</v>
      </c>
      <c r="Y21" s="77">
        <f t="shared" ref="Y21:Y30" si="24">Y8*100/$Y8</f>
        <v>100</v>
      </c>
      <c r="Z21" s="99">
        <f t="shared" si="17"/>
        <v>0.86206896551724133</v>
      </c>
      <c r="AA21" s="100">
        <f t="shared" ref="AA21:AB30" si="25">AA8*100/$Y8</f>
        <v>0.8482415809376147</v>
      </c>
      <c r="AB21" s="97">
        <f t="shared" si="25"/>
        <v>0.51806687486478309</v>
      </c>
      <c r="AC21" s="111">
        <f t="shared" ref="AC21:AC30" si="26">AC8*100/$AC8</f>
        <v>100</v>
      </c>
      <c r="AD21" s="77">
        <f t="shared" ref="AD21:AD30" si="27">AD8*100/$AD8</f>
        <v>100</v>
      </c>
      <c r="AE21" s="99">
        <f t="shared" ref="AE21:AE30" si="28">AE8*100/$AC8</f>
        <v>1.4300898637549522</v>
      </c>
      <c r="AF21" s="100">
        <f t="shared" ref="AF21:AG30" si="29">AF8*100/$AD8</f>
        <v>1.4137049555619887</v>
      </c>
      <c r="AG21" s="98">
        <f t="shared" si="29"/>
        <v>0.98156921402519348</v>
      </c>
      <c r="AI21" s="74" t="s">
        <v>34</v>
      </c>
      <c r="AJ21" s="109">
        <v>100</v>
      </c>
      <c r="AK21" s="110">
        <v>100</v>
      </c>
      <c r="AL21" s="99">
        <v>1.272264631043257</v>
      </c>
      <c r="AM21" s="100">
        <v>1.3443225470861622</v>
      </c>
      <c r="AN21" s="98">
        <v>0.87670416387618022</v>
      </c>
      <c r="AO21" s="77">
        <v>100</v>
      </c>
      <c r="AP21" s="77">
        <v>100</v>
      </c>
      <c r="AQ21" s="99">
        <v>1.3071895424836601</v>
      </c>
      <c r="AR21" s="100">
        <v>1.3227994637864811</v>
      </c>
      <c r="AS21" s="97">
        <v>1.1464262019482836</v>
      </c>
      <c r="AT21" s="111">
        <v>100</v>
      </c>
      <c r="AU21" s="77">
        <v>100</v>
      </c>
      <c r="AV21" s="99">
        <v>1.2736395214203011</v>
      </c>
      <c r="AW21" s="100">
        <v>1.3434496933305031</v>
      </c>
      <c r="AX21" s="98">
        <v>0.88764255456291996</v>
      </c>
    </row>
    <row r="22" spans="1:50">
      <c r="A22" s="74" t="s">
        <v>35</v>
      </c>
      <c r="B22" s="109">
        <f t="shared" si="18"/>
        <v>100</v>
      </c>
      <c r="C22" s="110">
        <f t="shared" si="18"/>
        <v>100</v>
      </c>
      <c r="D22" s="99">
        <f t="shared" si="19"/>
        <v>2.4567788898999092</v>
      </c>
      <c r="E22" s="100">
        <f t="shared" si="19"/>
        <v>2.5047773673687974</v>
      </c>
      <c r="F22" s="98">
        <f t="shared" si="20"/>
        <v>1.4347560832789061</v>
      </c>
      <c r="G22" s="77">
        <f t="shared" si="9"/>
        <v>100</v>
      </c>
      <c r="H22" s="77">
        <f t="shared" si="9"/>
        <v>100</v>
      </c>
      <c r="I22" s="99">
        <f t="shared" si="10"/>
        <v>2.9871977240398291</v>
      </c>
      <c r="J22" s="100">
        <f t="shared" si="10"/>
        <v>3.2680934601998302</v>
      </c>
      <c r="K22" s="97">
        <f t="shared" si="11"/>
        <v>2.1586823339299297</v>
      </c>
      <c r="L22" s="111">
        <f t="shared" si="12"/>
        <v>100</v>
      </c>
      <c r="M22" s="77">
        <f t="shared" si="12"/>
        <v>100</v>
      </c>
      <c r="N22" s="99">
        <f t="shared" si="13"/>
        <v>2.4816544362908606</v>
      </c>
      <c r="O22" s="100">
        <f t="shared" si="13"/>
        <v>2.5403471548599814</v>
      </c>
      <c r="P22" s="98">
        <f t="shared" si="14"/>
        <v>1.4684903424367914</v>
      </c>
      <c r="R22" s="74" t="s">
        <v>35</v>
      </c>
      <c r="S22" s="109">
        <f t="shared" si="21"/>
        <v>100</v>
      </c>
      <c r="T22" s="110">
        <f t="shared" si="22"/>
        <v>100</v>
      </c>
      <c r="U22" s="99">
        <f t="shared" si="15"/>
        <v>2.8986581659129662</v>
      </c>
      <c r="V22" s="100">
        <f t="shared" si="16"/>
        <v>2.9609558673350747</v>
      </c>
      <c r="W22" s="98">
        <f t="shared" si="16"/>
        <v>1.6194678668958951</v>
      </c>
      <c r="X22" s="77">
        <f t="shared" si="23"/>
        <v>100</v>
      </c>
      <c r="Y22" s="77">
        <f t="shared" si="24"/>
        <v>100</v>
      </c>
      <c r="Z22" s="99">
        <f t="shared" si="17"/>
        <v>2.1116138763197587</v>
      </c>
      <c r="AA22" s="100">
        <f t="shared" si="25"/>
        <v>1.9422304653114091</v>
      </c>
      <c r="AB22" s="97">
        <f t="shared" si="25"/>
        <v>1.2342273128895171</v>
      </c>
      <c r="AC22" s="111">
        <f t="shared" si="26"/>
        <v>100</v>
      </c>
      <c r="AD22" s="77">
        <f t="shared" si="27"/>
        <v>100</v>
      </c>
      <c r="AE22" s="99">
        <f t="shared" si="28"/>
        <v>2.8617863199547768</v>
      </c>
      <c r="AF22" s="100">
        <f t="shared" si="29"/>
        <v>2.9131474463775118</v>
      </c>
      <c r="AG22" s="98">
        <f t="shared" si="29"/>
        <v>1.6013886646503495</v>
      </c>
      <c r="AI22" s="74" t="s">
        <v>35</v>
      </c>
      <c r="AJ22" s="109">
        <v>100</v>
      </c>
      <c r="AK22" s="110">
        <v>100</v>
      </c>
      <c r="AL22" s="99">
        <v>2.2095393395841825</v>
      </c>
      <c r="AM22" s="100">
        <v>2.30046071117351</v>
      </c>
      <c r="AN22" s="98">
        <v>0.97119139121907372</v>
      </c>
      <c r="AO22" s="77">
        <v>100</v>
      </c>
      <c r="AP22" s="77">
        <v>100</v>
      </c>
      <c r="AQ22" s="99">
        <v>2.7713625866050808</v>
      </c>
      <c r="AR22" s="100">
        <v>2.7683362909101379</v>
      </c>
      <c r="AS22" s="97">
        <v>2.0025342237236656</v>
      </c>
      <c r="AT22" s="111">
        <v>100</v>
      </c>
      <c r="AU22" s="77">
        <v>100</v>
      </c>
      <c r="AV22" s="99">
        <v>2.2286974326665616</v>
      </c>
      <c r="AW22" s="100">
        <v>2.3162909478419773</v>
      </c>
      <c r="AX22" s="98">
        <v>1.0060861406609349</v>
      </c>
    </row>
    <row r="23" spans="1:50">
      <c r="A23" s="74" t="s">
        <v>36</v>
      </c>
      <c r="B23" s="109">
        <f t="shared" si="18"/>
        <v>100</v>
      </c>
      <c r="C23" s="110">
        <f t="shared" si="18"/>
        <v>100</v>
      </c>
      <c r="D23" s="99">
        <f t="shared" si="19"/>
        <v>4.7038019451812554</v>
      </c>
      <c r="E23" s="100">
        <f t="shared" si="19"/>
        <v>4.9190137041314355</v>
      </c>
      <c r="F23" s="98">
        <f t="shared" si="20"/>
        <v>1.8652343807872631</v>
      </c>
      <c r="G23" s="77">
        <f t="shared" si="9"/>
        <v>100</v>
      </c>
      <c r="H23" s="77">
        <f t="shared" si="9"/>
        <v>100</v>
      </c>
      <c r="I23" s="99">
        <f t="shared" si="10"/>
        <v>7.4774774774774775</v>
      </c>
      <c r="J23" s="100">
        <f t="shared" si="10"/>
        <v>7.8113091673867618</v>
      </c>
      <c r="K23" s="97">
        <f t="shared" si="11"/>
        <v>3.8400463409232186</v>
      </c>
      <c r="L23" s="111">
        <f t="shared" si="12"/>
        <v>100</v>
      </c>
      <c r="M23" s="77">
        <f t="shared" si="12"/>
        <v>100</v>
      </c>
      <c r="N23" s="99">
        <f t="shared" si="13"/>
        <v>4.8335440370838603</v>
      </c>
      <c r="O23" s="100">
        <f t="shared" si="13"/>
        <v>5.0521206752210706</v>
      </c>
      <c r="P23" s="98">
        <f t="shared" si="14"/>
        <v>1.9561176400616893</v>
      </c>
      <c r="R23" s="74" t="s">
        <v>36</v>
      </c>
      <c r="S23" s="109">
        <f t="shared" si="21"/>
        <v>100</v>
      </c>
      <c r="T23" s="110">
        <f t="shared" si="22"/>
        <v>100</v>
      </c>
      <c r="U23" s="99">
        <f t="shared" si="15"/>
        <v>5.2194596535319988</v>
      </c>
      <c r="V23" s="100">
        <f t="shared" si="16"/>
        <v>5.3641905568570669</v>
      </c>
      <c r="W23" s="98">
        <f t="shared" si="16"/>
        <v>2.0802654228521611</v>
      </c>
      <c r="X23" s="77">
        <f t="shared" si="23"/>
        <v>100</v>
      </c>
      <c r="Y23" s="77">
        <f t="shared" si="24"/>
        <v>100</v>
      </c>
      <c r="Z23" s="99">
        <f t="shared" si="17"/>
        <v>5.3886010362694297</v>
      </c>
      <c r="AA23" s="100">
        <f t="shared" si="25"/>
        <v>5.8064485505299857</v>
      </c>
      <c r="AB23" s="97">
        <f t="shared" si="25"/>
        <v>2.9575617628170989</v>
      </c>
      <c r="AC23" s="111">
        <f t="shared" si="26"/>
        <v>100</v>
      </c>
      <c r="AD23" s="77">
        <f t="shared" si="27"/>
        <v>100</v>
      </c>
      <c r="AE23" s="99">
        <f t="shared" si="28"/>
        <v>5.2264808362369335</v>
      </c>
      <c r="AF23" s="100">
        <f t="shared" si="29"/>
        <v>5.3823082175362513</v>
      </c>
      <c r="AG23" s="98">
        <f t="shared" si="29"/>
        <v>2.1162049821817464</v>
      </c>
      <c r="AI23" s="74" t="s">
        <v>36</v>
      </c>
      <c r="AJ23" s="109">
        <v>100</v>
      </c>
      <c r="AK23" s="110">
        <v>100</v>
      </c>
      <c r="AL23" s="99">
        <v>4.161722698308064</v>
      </c>
      <c r="AM23" s="100">
        <v>4.3380579142077886</v>
      </c>
      <c r="AN23" s="98">
        <v>1.337520047113868</v>
      </c>
      <c r="AO23" s="77">
        <v>100</v>
      </c>
      <c r="AP23" s="77">
        <v>100</v>
      </c>
      <c r="AQ23" s="99">
        <v>4.5020463847203276</v>
      </c>
      <c r="AR23" s="100">
        <v>4.9031603111944184</v>
      </c>
      <c r="AS23" s="97">
        <v>2.8320175542954074</v>
      </c>
      <c r="AT23" s="111">
        <v>100</v>
      </c>
      <c r="AU23" s="77">
        <v>100</v>
      </c>
      <c r="AV23" s="99">
        <v>4.1723433242506811</v>
      </c>
      <c r="AW23" s="100">
        <v>4.3555739282187345</v>
      </c>
      <c r="AX23" s="98">
        <v>1.3838437566127251</v>
      </c>
    </row>
    <row r="24" spans="1:50">
      <c r="A24" s="74" t="s">
        <v>37</v>
      </c>
      <c r="B24" s="109">
        <f t="shared" si="18"/>
        <v>100</v>
      </c>
      <c r="C24" s="110">
        <f t="shared" si="18"/>
        <v>100</v>
      </c>
      <c r="D24" s="99">
        <f t="shared" si="19"/>
        <v>7.8369155241573374</v>
      </c>
      <c r="E24" s="100">
        <f t="shared" si="19"/>
        <v>8.1742919164853252</v>
      </c>
      <c r="F24" s="98">
        <f t="shared" si="20"/>
        <v>2.3628121209137807</v>
      </c>
      <c r="G24" s="77">
        <f t="shared" si="9"/>
        <v>100</v>
      </c>
      <c r="H24" s="77">
        <f t="shared" si="9"/>
        <v>100.00000000000001</v>
      </c>
      <c r="I24" s="99">
        <f t="shared" si="10"/>
        <v>10.82004555808656</v>
      </c>
      <c r="J24" s="100">
        <f t="shared" si="10"/>
        <v>10.781339783687393</v>
      </c>
      <c r="K24" s="97">
        <f t="shared" si="11"/>
        <v>3.5111722392265539</v>
      </c>
      <c r="L24" s="111">
        <f t="shared" si="12"/>
        <v>100</v>
      </c>
      <c r="M24" s="77">
        <f t="shared" si="12"/>
        <v>100</v>
      </c>
      <c r="N24" s="99">
        <f t="shared" si="13"/>
        <v>7.9858938626926799</v>
      </c>
      <c r="O24" s="100">
        <f t="shared" si="13"/>
        <v>8.3064158435769748</v>
      </c>
      <c r="P24" s="98">
        <f t="shared" si="14"/>
        <v>2.4210104572219469</v>
      </c>
      <c r="R24" s="74" t="s">
        <v>37</v>
      </c>
      <c r="S24" s="109">
        <f t="shared" si="21"/>
        <v>100</v>
      </c>
      <c r="T24" s="110">
        <f t="shared" si="22"/>
        <v>100</v>
      </c>
      <c r="U24" s="99">
        <f t="shared" si="15"/>
        <v>8.6575819077993614</v>
      </c>
      <c r="V24" s="100">
        <f t="shared" si="16"/>
        <v>8.8380235866960977</v>
      </c>
      <c r="W24" s="98">
        <f t="shared" si="16"/>
        <v>2.3863539113206502</v>
      </c>
      <c r="X24" s="77">
        <f t="shared" si="23"/>
        <v>100</v>
      </c>
      <c r="Y24" s="77">
        <f t="shared" si="24"/>
        <v>100.00000000000001</v>
      </c>
      <c r="Z24" s="99">
        <f t="shared" si="17"/>
        <v>8.1947743467933485</v>
      </c>
      <c r="AA24" s="100">
        <f t="shared" si="25"/>
        <v>9.0270066171766707</v>
      </c>
      <c r="AB24" s="97">
        <f t="shared" si="25"/>
        <v>2.5115646670875096</v>
      </c>
      <c r="AC24" s="111">
        <f t="shared" si="26"/>
        <v>100</v>
      </c>
      <c r="AD24" s="77">
        <f t="shared" si="27"/>
        <v>100</v>
      </c>
      <c r="AE24" s="99">
        <f t="shared" si="28"/>
        <v>8.6360369326035276</v>
      </c>
      <c r="AF24" s="100">
        <f t="shared" si="29"/>
        <v>8.8469721613827694</v>
      </c>
      <c r="AG24" s="98">
        <f t="shared" si="29"/>
        <v>2.3922827917958172</v>
      </c>
      <c r="AI24" s="74" t="s">
        <v>37</v>
      </c>
      <c r="AJ24" s="109">
        <v>100</v>
      </c>
      <c r="AK24" s="110">
        <v>100</v>
      </c>
      <c r="AL24" s="99">
        <v>7.0019671433888035</v>
      </c>
      <c r="AM24" s="100">
        <v>7.1817510297147864</v>
      </c>
      <c r="AN24" s="98">
        <v>1.5575195512071645</v>
      </c>
      <c r="AO24" s="77">
        <v>100</v>
      </c>
      <c r="AP24" s="77">
        <v>100</v>
      </c>
      <c r="AQ24" s="99">
        <v>6.8152031454783746</v>
      </c>
      <c r="AR24" s="100">
        <v>6.9829132049287708</v>
      </c>
      <c r="AS24" s="97">
        <v>2.2736329190902236</v>
      </c>
      <c r="AT24" s="111">
        <v>100</v>
      </c>
      <c r="AU24" s="77">
        <v>100</v>
      </c>
      <c r="AV24" s="99">
        <v>6.9946862865317803</v>
      </c>
      <c r="AW24" s="100">
        <v>7.1738956530534796</v>
      </c>
      <c r="AX24" s="98">
        <v>1.5858106484517331</v>
      </c>
    </row>
    <row r="25" spans="1:50">
      <c r="A25" s="74" t="s">
        <v>38</v>
      </c>
      <c r="B25" s="109">
        <f t="shared" si="18"/>
        <v>100</v>
      </c>
      <c r="C25" s="110">
        <f t="shared" si="18"/>
        <v>100</v>
      </c>
      <c r="D25" s="99">
        <f t="shared" si="19"/>
        <v>12.89457753178241</v>
      </c>
      <c r="E25" s="100">
        <f t="shared" si="19"/>
        <v>13.260786956965724</v>
      </c>
      <c r="F25" s="98">
        <f t="shared" si="20"/>
        <v>2.4372586132928982</v>
      </c>
      <c r="G25" s="77">
        <f t="shared" si="9"/>
        <v>100</v>
      </c>
      <c r="H25" s="77">
        <f t="shared" si="9"/>
        <v>100</v>
      </c>
      <c r="I25" s="99">
        <f t="shared" si="10"/>
        <v>16.853932584269664</v>
      </c>
      <c r="J25" s="100">
        <f t="shared" si="10"/>
        <v>17.103706056674625</v>
      </c>
      <c r="K25" s="97">
        <f t="shared" si="11"/>
        <v>3.8611801235793179</v>
      </c>
      <c r="L25" s="111">
        <f t="shared" si="12"/>
        <v>100</v>
      </c>
      <c r="M25" s="77">
        <f t="shared" si="12"/>
        <v>100</v>
      </c>
      <c r="N25" s="99">
        <f t="shared" si="13"/>
        <v>13.09699655342196</v>
      </c>
      <c r="O25" s="100">
        <f t="shared" si="13"/>
        <v>13.458004552969161</v>
      </c>
      <c r="P25" s="98">
        <f t="shared" si="14"/>
        <v>2.5103338901514567</v>
      </c>
      <c r="R25" s="74" t="s">
        <v>38</v>
      </c>
      <c r="S25" s="109">
        <f t="shared" si="21"/>
        <v>100</v>
      </c>
      <c r="T25" s="110">
        <f t="shared" si="22"/>
        <v>99.999999999999986</v>
      </c>
      <c r="U25" s="99">
        <f t="shared" si="15"/>
        <v>13.16571612177685</v>
      </c>
      <c r="V25" s="100">
        <f t="shared" si="16"/>
        <v>13.569534992615955</v>
      </c>
      <c r="W25" s="98">
        <f t="shared" si="16"/>
        <v>2.5368161442187338</v>
      </c>
      <c r="X25" s="77">
        <f t="shared" si="23"/>
        <v>100</v>
      </c>
      <c r="Y25" s="77">
        <f t="shared" si="24"/>
        <v>100</v>
      </c>
      <c r="Z25" s="99">
        <f t="shared" si="17"/>
        <v>14.165261382799326</v>
      </c>
      <c r="AA25" s="100">
        <f t="shared" si="25"/>
        <v>14.365162238577946</v>
      </c>
      <c r="AB25" s="97">
        <f t="shared" si="25"/>
        <v>3.0122467298788504</v>
      </c>
      <c r="AC25" s="111">
        <f t="shared" si="26"/>
        <v>100</v>
      </c>
      <c r="AD25" s="77">
        <f t="shared" si="27"/>
        <v>100</v>
      </c>
      <c r="AE25" s="99">
        <f t="shared" si="28"/>
        <v>13.211163931912283</v>
      </c>
      <c r="AF25" s="100">
        <f t="shared" si="29"/>
        <v>13.606065699910795</v>
      </c>
      <c r="AG25" s="98">
        <f t="shared" si="29"/>
        <v>2.5586452302032971</v>
      </c>
      <c r="AI25" s="74" t="s">
        <v>38</v>
      </c>
      <c r="AJ25" s="109">
        <v>100</v>
      </c>
      <c r="AK25" s="110">
        <v>100</v>
      </c>
      <c r="AL25" s="99">
        <v>11.297786004128996</v>
      </c>
      <c r="AM25" s="100">
        <v>11.727331774091336</v>
      </c>
      <c r="AN25" s="98">
        <v>1.7278921948404358</v>
      </c>
      <c r="AO25" s="77">
        <v>100</v>
      </c>
      <c r="AP25" s="77">
        <v>100</v>
      </c>
      <c r="AQ25" s="99">
        <v>13.812154696132596</v>
      </c>
      <c r="AR25" s="100">
        <v>14.755378206818461</v>
      </c>
      <c r="AS25" s="97">
        <v>2.7944976633171987</v>
      </c>
      <c r="AT25" s="111">
        <v>100</v>
      </c>
      <c r="AU25" s="77">
        <v>100</v>
      </c>
      <c r="AV25" s="99">
        <v>11.391363947909527</v>
      </c>
      <c r="AW25" s="100">
        <v>11.840727393405556</v>
      </c>
      <c r="AX25" s="98">
        <v>1.7678349071960471</v>
      </c>
    </row>
    <row r="26" spans="1:50">
      <c r="A26" s="74" t="s">
        <v>39</v>
      </c>
      <c r="B26" s="109">
        <f t="shared" si="18"/>
        <v>100</v>
      </c>
      <c r="C26" s="110">
        <f t="shared" si="18"/>
        <v>99.999999999999986</v>
      </c>
      <c r="D26" s="99">
        <f t="shared" si="19"/>
        <v>21.892797319932999</v>
      </c>
      <c r="E26" s="100">
        <f t="shared" si="19"/>
        <v>23.262574371082383</v>
      </c>
      <c r="F26" s="98">
        <f t="shared" si="20"/>
        <v>2.6918936815118291</v>
      </c>
      <c r="G26" s="77">
        <f t="shared" si="9"/>
        <v>100</v>
      </c>
      <c r="H26" s="77">
        <f t="shared" si="9"/>
        <v>100</v>
      </c>
      <c r="I26" s="99">
        <f t="shared" si="10"/>
        <v>32.52788104089219</v>
      </c>
      <c r="J26" s="100">
        <f t="shared" si="10"/>
        <v>34.808731561726788</v>
      </c>
      <c r="K26" s="97">
        <f t="shared" si="11"/>
        <v>4.5262467685391075</v>
      </c>
      <c r="L26" s="111">
        <f t="shared" si="12"/>
        <v>100</v>
      </c>
      <c r="M26" s="77">
        <f t="shared" si="12"/>
        <v>100</v>
      </c>
      <c r="N26" s="99">
        <f t="shared" si="13"/>
        <v>22.771972956361402</v>
      </c>
      <c r="O26" s="100">
        <f t="shared" si="13"/>
        <v>24.268272242804759</v>
      </c>
      <c r="P26" s="98">
        <f t="shared" si="14"/>
        <v>2.8516702171288486</v>
      </c>
      <c r="R26" s="74" t="s">
        <v>39</v>
      </c>
      <c r="S26" s="109">
        <f t="shared" si="21"/>
        <v>100</v>
      </c>
      <c r="T26" s="110">
        <f t="shared" si="22"/>
        <v>99.999999999999986</v>
      </c>
      <c r="U26" s="99">
        <f t="shared" si="15"/>
        <v>22.025117739403452</v>
      </c>
      <c r="V26" s="100">
        <f t="shared" si="16"/>
        <v>23.350538758454956</v>
      </c>
      <c r="W26" s="98">
        <f t="shared" si="16"/>
        <v>2.5091434990018029</v>
      </c>
      <c r="X26" s="77">
        <f t="shared" si="23"/>
        <v>100</v>
      </c>
      <c r="Y26" s="77">
        <f t="shared" si="24"/>
        <v>100</v>
      </c>
      <c r="Z26" s="99">
        <f t="shared" si="17"/>
        <v>29.387755102040817</v>
      </c>
      <c r="AA26" s="100">
        <f t="shared" si="25"/>
        <v>30.519337708235064</v>
      </c>
      <c r="AB26" s="97">
        <f t="shared" si="25"/>
        <v>4.607746641715182</v>
      </c>
      <c r="AC26" s="111">
        <f t="shared" si="26"/>
        <v>100</v>
      </c>
      <c r="AD26" s="77">
        <f t="shared" si="27"/>
        <v>100</v>
      </c>
      <c r="AE26" s="99">
        <f t="shared" si="28"/>
        <v>22.551020408163264</v>
      </c>
      <c r="AF26" s="100">
        <f t="shared" si="29"/>
        <v>23.894975578474924</v>
      </c>
      <c r="AG26" s="98">
        <f t="shared" si="29"/>
        <v>2.6685226125055848</v>
      </c>
      <c r="AI26" s="74" t="s">
        <v>39</v>
      </c>
      <c r="AJ26" s="109">
        <v>100</v>
      </c>
      <c r="AK26" s="110">
        <v>100</v>
      </c>
      <c r="AL26" s="99">
        <v>20.404234841193457</v>
      </c>
      <c r="AM26" s="100">
        <v>21.638673640061885</v>
      </c>
      <c r="AN26" s="98">
        <v>1.9630053199624828</v>
      </c>
      <c r="AO26" s="77">
        <v>100</v>
      </c>
      <c r="AP26" s="77">
        <v>100</v>
      </c>
      <c r="AQ26" s="99">
        <v>24.222222222222221</v>
      </c>
      <c r="AR26" s="100">
        <v>26.033190699198901</v>
      </c>
      <c r="AS26" s="97">
        <v>3.9618881120897833</v>
      </c>
      <c r="AT26" s="111">
        <v>100</v>
      </c>
      <c r="AU26" s="77">
        <v>100</v>
      </c>
      <c r="AV26" s="99">
        <v>20.626699469118218</v>
      </c>
      <c r="AW26" s="100">
        <v>21.910494020983492</v>
      </c>
      <c r="AX26" s="98">
        <v>2.0866450907636893</v>
      </c>
    </row>
    <row r="27" spans="1:50">
      <c r="A27" s="74" t="s">
        <v>40</v>
      </c>
      <c r="B27" s="109">
        <f t="shared" si="18"/>
        <v>100</v>
      </c>
      <c r="C27" s="110">
        <f t="shared" si="18"/>
        <v>99.999999999999986</v>
      </c>
      <c r="D27" s="99">
        <f t="shared" si="19"/>
        <v>40.506329113924053</v>
      </c>
      <c r="E27" s="100">
        <f t="shared" si="19"/>
        <v>41.404607567737287</v>
      </c>
      <c r="F27" s="98">
        <f t="shared" si="20"/>
        <v>2.8938496733599233</v>
      </c>
      <c r="G27" s="77">
        <f t="shared" si="9"/>
        <v>100</v>
      </c>
      <c r="H27" s="77">
        <f t="shared" si="9"/>
        <v>100</v>
      </c>
      <c r="I27" s="99">
        <f t="shared" si="10"/>
        <v>53.968253968253968</v>
      </c>
      <c r="J27" s="100">
        <f t="shared" si="10"/>
        <v>54.250289890666977</v>
      </c>
      <c r="K27" s="97">
        <f t="shared" si="11"/>
        <v>5.4718194669646314</v>
      </c>
      <c r="L27" s="111">
        <f t="shared" si="12"/>
        <v>100</v>
      </c>
      <c r="M27" s="77">
        <f t="shared" si="12"/>
        <v>100</v>
      </c>
      <c r="N27" s="99">
        <f t="shared" si="13"/>
        <v>43.105209397344225</v>
      </c>
      <c r="O27" s="100">
        <f t="shared" si="13"/>
        <v>44.056691264025083</v>
      </c>
      <c r="P27" s="98">
        <f t="shared" si="14"/>
        <v>3.4260901170565061</v>
      </c>
      <c r="R27" s="74" t="s">
        <v>40</v>
      </c>
      <c r="S27" s="109">
        <f t="shared" si="21"/>
        <v>100</v>
      </c>
      <c r="T27" s="110">
        <f t="shared" si="22"/>
        <v>100</v>
      </c>
      <c r="U27" s="99">
        <f t="shared" si="15"/>
        <v>39.512195121951223</v>
      </c>
      <c r="V27" s="100">
        <f t="shared" si="16"/>
        <v>40.527165426203737</v>
      </c>
      <c r="W27" s="98">
        <f t="shared" si="16"/>
        <v>2.5024273361650886</v>
      </c>
      <c r="X27" s="77">
        <f t="shared" si="23"/>
        <v>100</v>
      </c>
      <c r="Y27" s="77">
        <f t="shared" si="24"/>
        <v>100</v>
      </c>
      <c r="Z27" s="99">
        <f t="shared" si="17"/>
        <v>47.058823529411768</v>
      </c>
      <c r="AA27" s="100">
        <f t="shared" si="25"/>
        <v>48.058820656791191</v>
      </c>
      <c r="AB27" s="97">
        <f t="shared" si="25"/>
        <v>4.8206546272275048</v>
      </c>
      <c r="AC27" s="111">
        <f t="shared" si="26"/>
        <v>100</v>
      </c>
      <c r="AD27" s="77">
        <f t="shared" si="27"/>
        <v>100</v>
      </c>
      <c r="AE27" s="99">
        <f t="shared" si="28"/>
        <v>40.913604766633568</v>
      </c>
      <c r="AF27" s="100">
        <f t="shared" si="29"/>
        <v>42.0125813665219</v>
      </c>
      <c r="AG27" s="98">
        <f t="shared" si="29"/>
        <v>2.9596351697685064</v>
      </c>
      <c r="AI27" s="74" t="s">
        <v>40</v>
      </c>
      <c r="AJ27" s="109">
        <v>100</v>
      </c>
      <c r="AK27" s="110">
        <v>100</v>
      </c>
      <c r="AL27" s="99">
        <v>40.233545647558387</v>
      </c>
      <c r="AM27" s="100">
        <v>41.123040679685367</v>
      </c>
      <c r="AN27" s="98">
        <v>2.449413386383255</v>
      </c>
      <c r="AO27" s="77">
        <v>100</v>
      </c>
      <c r="AP27" s="77">
        <v>100</v>
      </c>
      <c r="AQ27" s="99">
        <v>50.837988826815639</v>
      </c>
      <c r="AR27" s="100">
        <v>52.206679688289391</v>
      </c>
      <c r="AS27" s="97">
        <v>5.3208376676103448</v>
      </c>
      <c r="AT27" s="111">
        <v>100</v>
      </c>
      <c r="AU27" s="77">
        <v>100</v>
      </c>
      <c r="AV27" s="99">
        <v>41.926851025869759</v>
      </c>
      <c r="AW27" s="100">
        <v>42.976518444378662</v>
      </c>
      <c r="AX27" s="98">
        <v>2.9295915168802282</v>
      </c>
    </row>
    <row r="28" spans="1:50">
      <c r="A28" s="74" t="s">
        <v>41</v>
      </c>
      <c r="B28" s="109">
        <f t="shared" si="18"/>
        <v>100</v>
      </c>
      <c r="C28" s="110">
        <f t="shared" si="18"/>
        <v>100</v>
      </c>
      <c r="D28" s="99">
        <f t="shared" si="19"/>
        <v>68.306010928961754</v>
      </c>
      <c r="E28" s="100">
        <f t="shared" si="19"/>
        <v>70.14432260490895</v>
      </c>
      <c r="F28" s="98">
        <f t="shared" si="20"/>
        <v>3.5684272062234417</v>
      </c>
      <c r="G28" s="77">
        <f t="shared" si="9"/>
        <v>100</v>
      </c>
      <c r="H28" s="77">
        <f t="shared" si="9"/>
        <v>100</v>
      </c>
      <c r="I28" s="99">
        <f t="shared" si="10"/>
        <v>76.635514018691595</v>
      </c>
      <c r="J28" s="100">
        <f t="shared" si="10"/>
        <v>82.035183039598479</v>
      </c>
      <c r="K28" s="97">
        <f t="shared" si="11"/>
        <v>5.8572576865057764</v>
      </c>
      <c r="L28" s="111">
        <f t="shared" si="12"/>
        <v>100</v>
      </c>
      <c r="M28" s="77">
        <f t="shared" si="12"/>
        <v>100</v>
      </c>
      <c r="N28" s="99">
        <f t="shared" si="13"/>
        <v>72.795969773299745</v>
      </c>
      <c r="O28" s="100">
        <f t="shared" si="13"/>
        <v>77.39321600317858</v>
      </c>
      <c r="P28" s="98">
        <f t="shared" si="14"/>
        <v>4.9637415528517241</v>
      </c>
      <c r="R28" s="74" t="s">
        <v>41</v>
      </c>
      <c r="S28" s="109">
        <f t="shared" si="21"/>
        <v>100</v>
      </c>
      <c r="T28" s="110">
        <f t="shared" si="22"/>
        <v>100</v>
      </c>
      <c r="U28" s="99">
        <f t="shared" si="15"/>
        <v>65.550239234449762</v>
      </c>
      <c r="V28" s="100">
        <f t="shared" si="16"/>
        <v>71.762018826089601</v>
      </c>
      <c r="W28" s="98">
        <f t="shared" si="16"/>
        <v>2.9215701939074838</v>
      </c>
      <c r="X28" s="77">
        <f t="shared" si="23"/>
        <v>100</v>
      </c>
      <c r="Y28" s="77">
        <f t="shared" si="24"/>
        <v>100</v>
      </c>
      <c r="Z28" s="99">
        <f t="shared" si="17"/>
        <v>71.573604060913709</v>
      </c>
      <c r="AA28" s="100">
        <f t="shared" si="25"/>
        <v>76.90906325501345</v>
      </c>
      <c r="AB28" s="97">
        <f t="shared" si="25"/>
        <v>5.9631878725083993</v>
      </c>
      <c r="AC28" s="111">
        <f t="shared" si="26"/>
        <v>100</v>
      </c>
      <c r="AD28" s="77">
        <f t="shared" si="27"/>
        <v>100</v>
      </c>
      <c r="AE28" s="99">
        <f t="shared" si="28"/>
        <v>68.472906403940883</v>
      </c>
      <c r="AF28" s="100">
        <f t="shared" si="29"/>
        <v>74.584362366468113</v>
      </c>
      <c r="AG28" s="98">
        <f t="shared" si="29"/>
        <v>4.5894186312086864</v>
      </c>
      <c r="AI28" s="74" t="s">
        <v>41</v>
      </c>
      <c r="AJ28" s="109">
        <v>100</v>
      </c>
      <c r="AK28" s="110">
        <v>100</v>
      </c>
      <c r="AL28" s="99">
        <v>68.691588785046733</v>
      </c>
      <c r="AM28" s="100">
        <v>73.055780677307567</v>
      </c>
      <c r="AN28" s="98">
        <v>3.3175400974087195</v>
      </c>
      <c r="AO28" s="77">
        <v>100</v>
      </c>
      <c r="AP28" s="77">
        <v>100</v>
      </c>
      <c r="AQ28" s="99">
        <v>72.121212121212125</v>
      </c>
      <c r="AR28" s="100">
        <v>76.976947927909478</v>
      </c>
      <c r="AS28" s="97">
        <v>6.6582902051499318</v>
      </c>
      <c r="AT28" s="111">
        <v>100</v>
      </c>
      <c r="AU28" s="77">
        <v>100</v>
      </c>
      <c r="AV28" s="99">
        <v>70.184696569920845</v>
      </c>
      <c r="AW28" s="100">
        <v>75.021943349832469</v>
      </c>
      <c r="AX28" s="98">
        <v>4.9926683794441997</v>
      </c>
    </row>
    <row r="29" spans="1:50" ht="15.75" thickBot="1">
      <c r="A29" s="74" t="s">
        <v>42</v>
      </c>
      <c r="B29" s="109">
        <f t="shared" si="18"/>
        <v>100</v>
      </c>
      <c r="C29" s="110">
        <f t="shared" si="18"/>
        <v>100</v>
      </c>
      <c r="D29" s="99">
        <f t="shared" si="19"/>
        <v>88.888888888888886</v>
      </c>
      <c r="E29" s="100">
        <f t="shared" si="19"/>
        <v>91.762844612505106</v>
      </c>
      <c r="F29" s="98">
        <f t="shared" si="20"/>
        <v>4.3409972865666475</v>
      </c>
      <c r="G29" s="77">
        <f t="shared" si="9"/>
        <v>100</v>
      </c>
      <c r="H29" s="77">
        <f t="shared" si="9"/>
        <v>100</v>
      </c>
      <c r="I29" s="99">
        <f t="shared" si="10"/>
        <v>94.392523364485982</v>
      </c>
      <c r="J29" s="100">
        <f t="shared" si="10"/>
        <v>98.923218971797795</v>
      </c>
      <c r="K29" s="97">
        <f t="shared" si="11"/>
        <v>7.0182222221292649</v>
      </c>
      <c r="L29" s="111">
        <f t="shared" si="12"/>
        <v>100</v>
      </c>
      <c r="M29" s="77">
        <f t="shared" si="12"/>
        <v>100</v>
      </c>
      <c r="N29" s="99">
        <f t="shared" si="13"/>
        <v>93.965517241379317</v>
      </c>
      <c r="O29" s="100">
        <f t="shared" si="13"/>
        <v>98.805787857628147</v>
      </c>
      <c r="P29" s="98">
        <f t="shared" si="14"/>
        <v>6.9743153687595258</v>
      </c>
      <c r="R29" s="74" t="s">
        <v>42</v>
      </c>
      <c r="S29" s="109">
        <f t="shared" si="21"/>
        <v>100</v>
      </c>
      <c r="T29" s="110">
        <f t="shared" si="22"/>
        <v>100</v>
      </c>
      <c r="U29" s="99">
        <f t="shared" si="15"/>
        <v>100</v>
      </c>
      <c r="V29" s="100">
        <f t="shared" si="16"/>
        <v>99.999999999999986</v>
      </c>
      <c r="W29" s="98">
        <f t="shared" si="16"/>
        <v>2.8515018299933366</v>
      </c>
      <c r="X29" s="77">
        <f t="shared" si="23"/>
        <v>100</v>
      </c>
      <c r="Y29" s="77">
        <f t="shared" si="24"/>
        <v>100</v>
      </c>
      <c r="Z29" s="99">
        <f t="shared" si="17"/>
        <v>97.849462365591393</v>
      </c>
      <c r="AA29" s="100">
        <f t="shared" si="25"/>
        <v>99.48129420838282</v>
      </c>
      <c r="AB29" s="97">
        <f t="shared" si="25"/>
        <v>5.6546033205414625</v>
      </c>
      <c r="AC29" s="111">
        <f t="shared" si="26"/>
        <v>100</v>
      </c>
      <c r="AD29" s="77">
        <f t="shared" si="27"/>
        <v>100</v>
      </c>
      <c r="AE29" s="99">
        <f t="shared" si="28"/>
        <v>98.095238095238102</v>
      </c>
      <c r="AF29" s="100">
        <f t="shared" si="29"/>
        <v>99.498158632295542</v>
      </c>
      <c r="AG29" s="98">
        <f t="shared" si="29"/>
        <v>5.5634674732637484</v>
      </c>
      <c r="AI29" s="74" t="s">
        <v>42</v>
      </c>
      <c r="AJ29" s="109">
        <v>100</v>
      </c>
      <c r="AK29" s="110">
        <v>100</v>
      </c>
      <c r="AL29" s="99">
        <v>80</v>
      </c>
      <c r="AM29" s="100">
        <v>75.389349339072282</v>
      </c>
      <c r="AN29" s="98">
        <v>2.6355925783632594</v>
      </c>
      <c r="AO29" s="77">
        <v>100</v>
      </c>
      <c r="AP29" s="77">
        <v>100</v>
      </c>
      <c r="AQ29" s="99">
        <v>95.522388059701498</v>
      </c>
      <c r="AR29" s="100">
        <v>98.91126471241526</v>
      </c>
      <c r="AS29" s="97">
        <v>5.8765605467874353</v>
      </c>
      <c r="AT29" s="111">
        <v>100</v>
      </c>
      <c r="AU29" s="77">
        <v>100</v>
      </c>
      <c r="AV29" s="99">
        <v>93.506493506493513</v>
      </c>
      <c r="AW29" s="100">
        <v>98.01023223220524</v>
      </c>
      <c r="AX29" s="98">
        <v>5.7524117536079524</v>
      </c>
    </row>
    <row r="30" spans="1:50" ht="15.75" thickBot="1">
      <c r="A30" s="81" t="s">
        <v>3</v>
      </c>
      <c r="B30" s="113">
        <f t="shared" si="18"/>
        <v>100</v>
      </c>
      <c r="C30" s="114">
        <f t="shared" si="18"/>
        <v>100</v>
      </c>
      <c r="D30" s="101">
        <f t="shared" si="19"/>
        <v>6.3104082607502567</v>
      </c>
      <c r="E30" s="102">
        <f t="shared" si="19"/>
        <v>18.999997884689048</v>
      </c>
      <c r="F30" s="104">
        <f t="shared" si="20"/>
        <v>2.4672856377230636</v>
      </c>
      <c r="G30" s="84">
        <f t="shared" si="9"/>
        <v>100</v>
      </c>
      <c r="H30" s="84">
        <f t="shared" si="9"/>
        <v>100</v>
      </c>
      <c r="I30" s="101">
        <f t="shared" si="10"/>
        <v>15.207840486650895</v>
      </c>
      <c r="J30" s="102">
        <f t="shared" si="10"/>
        <v>89.899532790299844</v>
      </c>
      <c r="K30" s="103">
        <f t="shared" si="11"/>
        <v>6.6201070515766984</v>
      </c>
      <c r="L30" s="115">
        <f t="shared" si="12"/>
        <v>100</v>
      </c>
      <c r="M30" s="84">
        <f t="shared" si="12"/>
        <v>100</v>
      </c>
      <c r="N30" s="101">
        <f t="shared" si="13"/>
        <v>6.8151968632263138</v>
      </c>
      <c r="O30" s="102">
        <f t="shared" si="13"/>
        <v>48.603112411764847</v>
      </c>
      <c r="P30" s="104">
        <f t="shared" si="14"/>
        <v>4.2012384498038253</v>
      </c>
      <c r="R30" s="81" t="s">
        <v>3</v>
      </c>
      <c r="S30" s="113">
        <f t="shared" si="21"/>
        <v>100</v>
      </c>
      <c r="T30" s="114">
        <f t="shared" si="22"/>
        <v>100</v>
      </c>
      <c r="U30" s="101">
        <f t="shared" si="15"/>
        <v>6.3403937669123822</v>
      </c>
      <c r="V30" s="102">
        <f t="shared" si="16"/>
        <v>20.144823969435908</v>
      </c>
      <c r="W30" s="104">
        <f t="shared" si="16"/>
        <v>2.4149596545131677</v>
      </c>
      <c r="X30" s="84">
        <f t="shared" si="23"/>
        <v>100</v>
      </c>
      <c r="Y30" s="84">
        <f t="shared" si="24"/>
        <v>100</v>
      </c>
      <c r="Z30" s="101">
        <f t="shared" si="17"/>
        <v>12.082753824756606</v>
      </c>
      <c r="AA30" s="102">
        <f t="shared" si="25"/>
        <v>87.815851541580784</v>
      </c>
      <c r="AB30" s="103">
        <f t="shared" si="25"/>
        <v>5.4633501822586545</v>
      </c>
      <c r="AC30" s="115">
        <f t="shared" si="26"/>
        <v>100</v>
      </c>
      <c r="AD30" s="84">
        <f t="shared" si="27"/>
        <v>100</v>
      </c>
      <c r="AE30" s="101">
        <f t="shared" si="28"/>
        <v>6.632897043977259</v>
      </c>
      <c r="AF30" s="102">
        <f t="shared" si="29"/>
        <v>44.124847527968861</v>
      </c>
      <c r="AG30" s="104">
        <f t="shared" si="29"/>
        <v>3.4951926477688402</v>
      </c>
      <c r="AI30" s="81" t="s">
        <v>3</v>
      </c>
      <c r="AJ30" s="113">
        <v>100</v>
      </c>
      <c r="AK30" s="114">
        <v>100</v>
      </c>
      <c r="AL30" s="101">
        <v>6.7234188547351268</v>
      </c>
      <c r="AM30" s="102">
        <v>18.668235992751082</v>
      </c>
      <c r="AN30" s="104">
        <v>1.842148610455437</v>
      </c>
      <c r="AO30" s="84">
        <v>100</v>
      </c>
      <c r="AP30" s="84">
        <v>100</v>
      </c>
      <c r="AQ30" s="101">
        <v>14.046488377905524</v>
      </c>
      <c r="AR30" s="102">
        <v>84.208272200581575</v>
      </c>
      <c r="AS30" s="103">
        <v>5.6497476508430742</v>
      </c>
      <c r="AT30" s="115">
        <v>100</v>
      </c>
      <c r="AU30" s="84">
        <v>100</v>
      </c>
      <c r="AV30" s="101">
        <v>7.0246319598651201</v>
      </c>
      <c r="AW30" s="102">
        <v>35.718733880063645</v>
      </c>
      <c r="AX30" s="104">
        <v>2.8327104586056882</v>
      </c>
    </row>
    <row r="31" spans="1:50">
      <c r="R31" s="93"/>
      <c r="S31" s="94"/>
      <c r="T31" s="94"/>
    </row>
    <row r="33" ht="15" customHeight="1"/>
    <row r="34" ht="30.75" customHeight="1"/>
    <row r="42" ht="15" customHeight="1"/>
    <row r="43" ht="42.75" customHeight="1"/>
  </sheetData>
  <mergeCells count="42">
    <mergeCell ref="AJ4:AN4"/>
    <mergeCell ref="AG5:AG6"/>
    <mergeCell ref="AE5:AF5"/>
    <mergeCell ref="S4:W4"/>
    <mergeCell ref="X4:AB4"/>
    <mergeCell ref="AC4:AG4"/>
    <mergeCell ref="AI4:AI6"/>
    <mergeCell ref="W5:W6"/>
    <mergeCell ref="X5:Y5"/>
    <mergeCell ref="Z5:AA5"/>
    <mergeCell ref="AB5:AB6"/>
    <mergeCell ref="AC5:AD5"/>
    <mergeCell ref="R19:AG19"/>
    <mergeCell ref="AI19:AX19"/>
    <mergeCell ref="AO5:AP5"/>
    <mergeCell ref="AQ5:AR5"/>
    <mergeCell ref="AS5:AS6"/>
    <mergeCell ref="AT5:AU5"/>
    <mergeCell ref="AV5:AW5"/>
    <mergeCell ref="AX5:AX6"/>
    <mergeCell ref="R4:R6"/>
    <mergeCell ref="AJ5:AK5"/>
    <mergeCell ref="AL5:AM5"/>
    <mergeCell ref="AN5:AN6"/>
    <mergeCell ref="AO4:AS4"/>
    <mergeCell ref="AT4:AX4"/>
    <mergeCell ref="S5:T5"/>
    <mergeCell ref="U5:V5"/>
    <mergeCell ref="A19:P19"/>
    <mergeCell ref="A4:A6"/>
    <mergeCell ref="B4:F4"/>
    <mergeCell ref="G4:K4"/>
    <mergeCell ref="L4:P4"/>
    <mergeCell ref="B5:C5"/>
    <mergeCell ref="D5:E5"/>
    <mergeCell ref="F5:F6"/>
    <mergeCell ref="G5:H5"/>
    <mergeCell ref="I5:J5"/>
    <mergeCell ref="K5:K6"/>
    <mergeCell ref="L5:M5"/>
    <mergeCell ref="N5:O5"/>
    <mergeCell ref="P5:P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eht9">
    <tabColor theme="9" tint="0.39997558519241921"/>
  </sheetPr>
  <dimension ref="A1:AO87"/>
  <sheetViews>
    <sheetView workbookViewId="0">
      <selection activeCell="A7" sqref="A7:I16"/>
    </sheetView>
  </sheetViews>
  <sheetFormatPr defaultRowHeight="15"/>
  <cols>
    <col min="15" max="15" width="10.85546875" customWidth="1"/>
    <col min="16" max="16" width="6.5703125" customWidth="1"/>
    <col min="17" max="17" width="9.140625" customWidth="1"/>
    <col min="20" max="20" width="6.5703125" customWidth="1"/>
    <col min="21" max="21" width="10.140625" customWidth="1"/>
    <col min="22" max="22" width="7.5703125" bestFit="1" customWidth="1"/>
    <col min="24" max="24" width="6" bestFit="1" customWidth="1"/>
    <col min="25" max="25" width="9" customWidth="1"/>
    <col min="26" max="26" width="7.5703125" bestFit="1" customWidth="1"/>
  </cols>
  <sheetData>
    <row r="1" spans="1:41">
      <c r="A1" t="s">
        <v>194</v>
      </c>
      <c r="O1" t="s">
        <v>145</v>
      </c>
      <c r="AC1" t="s">
        <v>146</v>
      </c>
    </row>
    <row r="2" spans="1:41" s="200" customFormat="1" ht="15.75" customHeight="1">
      <c r="A2" s="1" t="s">
        <v>182</v>
      </c>
      <c r="O2" s="1" t="s">
        <v>125</v>
      </c>
      <c r="AC2" s="1" t="s">
        <v>126</v>
      </c>
    </row>
    <row r="3" spans="1:41" ht="15.75" thickBot="1"/>
    <row r="4" spans="1:41" ht="15.75" customHeight="1">
      <c r="A4" s="304" t="s">
        <v>29</v>
      </c>
      <c r="B4" s="307" t="s">
        <v>1</v>
      </c>
      <c r="C4" s="307"/>
      <c r="D4" s="307"/>
      <c r="E4" s="307"/>
      <c r="F4" s="307" t="s">
        <v>2</v>
      </c>
      <c r="G4" s="307"/>
      <c r="H4" s="307"/>
      <c r="I4" s="307"/>
      <c r="J4" s="307" t="s">
        <v>3</v>
      </c>
      <c r="K4" s="307"/>
      <c r="L4" s="307"/>
      <c r="M4" s="308"/>
      <c r="O4" s="304" t="s">
        <v>29</v>
      </c>
      <c r="P4" s="307" t="s">
        <v>1</v>
      </c>
      <c r="Q4" s="307"/>
      <c r="R4" s="307"/>
      <c r="S4" s="307"/>
      <c r="T4" s="307" t="s">
        <v>2</v>
      </c>
      <c r="U4" s="307"/>
      <c r="V4" s="307"/>
      <c r="W4" s="307"/>
      <c r="X4" s="307" t="s">
        <v>3</v>
      </c>
      <c r="Y4" s="307"/>
      <c r="Z4" s="307"/>
      <c r="AA4" s="308"/>
      <c r="AC4" s="304" t="s">
        <v>29</v>
      </c>
      <c r="AD4" s="307" t="s">
        <v>1</v>
      </c>
      <c r="AE4" s="307"/>
      <c r="AF4" s="307"/>
      <c r="AG4" s="307"/>
      <c r="AH4" s="307" t="s">
        <v>2</v>
      </c>
      <c r="AI4" s="307"/>
      <c r="AJ4" s="307"/>
      <c r="AK4" s="307"/>
      <c r="AL4" s="307" t="s">
        <v>3</v>
      </c>
      <c r="AM4" s="307"/>
      <c r="AN4" s="307"/>
      <c r="AO4" s="308"/>
    </row>
    <row r="5" spans="1:41" ht="42.75" customHeight="1">
      <c r="A5" s="305"/>
      <c r="B5" s="309" t="s">
        <v>57</v>
      </c>
      <c r="C5" s="310"/>
      <c r="D5" s="309" t="s">
        <v>105</v>
      </c>
      <c r="E5" s="310"/>
      <c r="F5" s="309" t="s">
        <v>57</v>
      </c>
      <c r="G5" s="310"/>
      <c r="H5" s="309" t="s">
        <v>105</v>
      </c>
      <c r="I5" s="310"/>
      <c r="J5" s="309" t="s">
        <v>57</v>
      </c>
      <c r="K5" s="310"/>
      <c r="L5" s="309" t="s">
        <v>105</v>
      </c>
      <c r="M5" s="310"/>
      <c r="O5" s="305"/>
      <c r="P5" s="309" t="s">
        <v>57</v>
      </c>
      <c r="Q5" s="310"/>
      <c r="R5" s="309" t="s">
        <v>105</v>
      </c>
      <c r="S5" s="310"/>
      <c r="T5" s="309" t="s">
        <v>57</v>
      </c>
      <c r="U5" s="310"/>
      <c r="V5" s="309" t="s">
        <v>105</v>
      </c>
      <c r="W5" s="310"/>
      <c r="X5" s="309" t="s">
        <v>57</v>
      </c>
      <c r="Y5" s="310"/>
      <c r="Z5" s="309" t="s">
        <v>105</v>
      </c>
      <c r="AA5" s="310"/>
      <c r="AC5" s="305"/>
      <c r="AD5" s="309" t="s">
        <v>57</v>
      </c>
      <c r="AE5" s="310"/>
      <c r="AF5" s="309" t="s">
        <v>105</v>
      </c>
      <c r="AG5" s="310"/>
      <c r="AH5" s="309" t="s">
        <v>57</v>
      </c>
      <c r="AI5" s="310"/>
      <c r="AJ5" s="309" t="s">
        <v>105</v>
      </c>
      <c r="AK5" s="310"/>
      <c r="AL5" s="309" t="s">
        <v>57</v>
      </c>
      <c r="AM5" s="310"/>
      <c r="AN5" s="309" t="s">
        <v>105</v>
      </c>
      <c r="AO5" s="310"/>
    </row>
    <row r="6" spans="1:41" ht="44.25" customHeight="1" thickBot="1">
      <c r="A6" s="306"/>
      <c r="B6" s="69" t="s">
        <v>31</v>
      </c>
      <c r="C6" s="69" t="s">
        <v>32</v>
      </c>
      <c r="D6" s="70" t="s">
        <v>8</v>
      </c>
      <c r="E6" s="71" t="s">
        <v>9</v>
      </c>
      <c r="F6" s="69" t="s">
        <v>31</v>
      </c>
      <c r="G6" s="69" t="s">
        <v>32</v>
      </c>
      <c r="H6" s="70" t="s">
        <v>8</v>
      </c>
      <c r="I6" s="71" t="s">
        <v>9</v>
      </c>
      <c r="J6" s="69" t="s">
        <v>31</v>
      </c>
      <c r="K6" s="69" t="s">
        <v>32</v>
      </c>
      <c r="L6" s="70" t="s">
        <v>8</v>
      </c>
      <c r="M6" s="71" t="s">
        <v>9</v>
      </c>
      <c r="O6" s="306"/>
      <c r="P6" s="69" t="s">
        <v>31</v>
      </c>
      <c r="Q6" s="69" t="s">
        <v>32</v>
      </c>
      <c r="R6" s="70" t="s">
        <v>8</v>
      </c>
      <c r="S6" s="71" t="s">
        <v>9</v>
      </c>
      <c r="T6" s="69" t="s">
        <v>31</v>
      </c>
      <c r="U6" s="69" t="s">
        <v>32</v>
      </c>
      <c r="V6" s="70" t="s">
        <v>8</v>
      </c>
      <c r="W6" s="71" t="s">
        <v>9</v>
      </c>
      <c r="X6" s="69" t="s">
        <v>31</v>
      </c>
      <c r="Y6" s="69" t="s">
        <v>32</v>
      </c>
      <c r="Z6" s="70" t="s">
        <v>8</v>
      </c>
      <c r="AA6" s="71" t="s">
        <v>9</v>
      </c>
      <c r="AC6" s="306"/>
      <c r="AD6" s="69" t="s">
        <v>31</v>
      </c>
      <c r="AE6" s="69" t="s">
        <v>32</v>
      </c>
      <c r="AF6" s="70" t="s">
        <v>8</v>
      </c>
      <c r="AG6" s="71" t="s">
        <v>9</v>
      </c>
      <c r="AH6" s="69" t="s">
        <v>31</v>
      </c>
      <c r="AI6" s="69" t="s">
        <v>32</v>
      </c>
      <c r="AJ6" s="70" t="s">
        <v>8</v>
      </c>
      <c r="AK6" s="71" t="s">
        <v>9</v>
      </c>
      <c r="AL6" s="69" t="s">
        <v>31</v>
      </c>
      <c r="AM6" s="69" t="s">
        <v>32</v>
      </c>
      <c r="AN6" s="70" t="s">
        <v>8</v>
      </c>
      <c r="AO6" s="71" t="s">
        <v>9</v>
      </c>
    </row>
    <row r="7" spans="1:41" ht="15.75" customHeight="1">
      <c r="A7" s="74" t="s">
        <v>33</v>
      </c>
      <c r="B7" s="75">
        <v>5</v>
      </c>
      <c r="C7" s="76">
        <v>2.0740594059405941</v>
      </c>
      <c r="D7" s="77">
        <v>0.35445544554455455</v>
      </c>
      <c r="E7" s="77">
        <v>34.683168316831683</v>
      </c>
      <c r="F7" s="75">
        <v>3</v>
      </c>
      <c r="G7" s="76">
        <v>0.90333333333333299</v>
      </c>
      <c r="H7" s="77">
        <v>2.3033333333333328</v>
      </c>
      <c r="I7" s="77">
        <v>218.33333333333331</v>
      </c>
      <c r="J7" s="75">
        <f>B7+F7</f>
        <v>8</v>
      </c>
      <c r="K7" s="76">
        <f t="shared" ref="K7:M7" si="0">C7+G7</f>
        <v>2.977392739273927</v>
      </c>
      <c r="L7" s="77">
        <f t="shared" si="0"/>
        <v>2.6577887788778876</v>
      </c>
      <c r="M7" s="78">
        <f t="shared" si="0"/>
        <v>253.016501650165</v>
      </c>
      <c r="O7" s="74" t="s">
        <v>33</v>
      </c>
      <c r="P7" s="75">
        <v>7</v>
      </c>
      <c r="Q7" s="76">
        <v>2.71</v>
      </c>
      <c r="R7" s="77">
        <v>14.065</v>
      </c>
      <c r="S7" s="77">
        <v>191.5</v>
      </c>
      <c r="T7" s="75"/>
      <c r="U7" s="76"/>
      <c r="V7" s="77"/>
      <c r="W7" s="77"/>
      <c r="X7" s="75">
        <v>7</v>
      </c>
      <c r="Y7" s="76">
        <v>2.71</v>
      </c>
      <c r="Z7" s="77">
        <v>14.065</v>
      </c>
      <c r="AA7" s="78">
        <v>191.5</v>
      </c>
      <c r="AC7" s="74" t="s">
        <v>33</v>
      </c>
      <c r="AD7" s="75">
        <v>8</v>
      </c>
      <c r="AE7" s="76">
        <v>2.4049999999999998</v>
      </c>
      <c r="AF7" s="77">
        <v>1.2375</v>
      </c>
      <c r="AG7" s="77">
        <v>102</v>
      </c>
      <c r="AH7" s="75"/>
      <c r="AI7" s="76"/>
      <c r="AJ7" s="77"/>
      <c r="AK7" s="77"/>
      <c r="AL7" s="75">
        <v>8</v>
      </c>
      <c r="AM7" s="76">
        <v>2.4049999999999998</v>
      </c>
      <c r="AN7" s="77">
        <v>1.2375</v>
      </c>
      <c r="AO7" s="78">
        <v>102</v>
      </c>
    </row>
    <row r="8" spans="1:41">
      <c r="A8" s="74" t="s">
        <v>34</v>
      </c>
      <c r="B8" s="79">
        <v>17</v>
      </c>
      <c r="C8" s="80">
        <v>13.411666666666667</v>
      </c>
      <c r="D8" s="77">
        <v>5.6341666666666672</v>
      </c>
      <c r="E8" s="77">
        <v>518.01666666666665</v>
      </c>
      <c r="F8" s="79">
        <v>3</v>
      </c>
      <c r="G8" s="80">
        <v>2.3966666666666669</v>
      </c>
      <c r="H8" s="77">
        <v>1.291666666666667</v>
      </c>
      <c r="I8" s="77">
        <v>122.3333333333333</v>
      </c>
      <c r="J8" s="79">
        <f t="shared" ref="J8:J16" si="1">B8+F8</f>
        <v>20</v>
      </c>
      <c r="K8" s="80">
        <f t="shared" ref="K8:K16" si="2">C8+G8</f>
        <v>15.808333333333334</v>
      </c>
      <c r="L8" s="77">
        <f t="shared" ref="L8:L16" si="3">D8+H8</f>
        <v>6.9258333333333342</v>
      </c>
      <c r="M8" s="78">
        <f t="shared" ref="M8:M16" si="4">E8+I8</f>
        <v>640.34999999999991</v>
      </c>
      <c r="O8" s="74" t="s">
        <v>34</v>
      </c>
      <c r="P8" s="79">
        <v>1</v>
      </c>
      <c r="Q8" s="80">
        <v>0.62956787224048905</v>
      </c>
      <c r="R8" s="77">
        <v>0.22714889619539599</v>
      </c>
      <c r="S8" s="77">
        <v>14.8520432127759</v>
      </c>
      <c r="T8" s="79"/>
      <c r="U8" s="80"/>
      <c r="V8" s="77"/>
      <c r="W8" s="77"/>
      <c r="X8" s="79">
        <v>1</v>
      </c>
      <c r="Y8" s="80">
        <v>0.62956787224048905</v>
      </c>
      <c r="Z8" s="77">
        <v>0.22714889619539599</v>
      </c>
      <c r="AA8" s="78">
        <v>14.8520432127759</v>
      </c>
      <c r="AC8" s="74" t="s">
        <v>34</v>
      </c>
      <c r="AD8" s="79">
        <v>10</v>
      </c>
      <c r="AE8" s="80">
        <v>7.8217000000000008</v>
      </c>
      <c r="AF8" s="77">
        <v>3.2221000000000006</v>
      </c>
      <c r="AG8" s="77">
        <v>233.60699999999997</v>
      </c>
      <c r="AH8" s="79"/>
      <c r="AI8" s="80"/>
      <c r="AJ8" s="77"/>
      <c r="AK8" s="77"/>
      <c r="AL8" s="79">
        <v>10</v>
      </c>
      <c r="AM8" s="80">
        <v>7.8217000000000008</v>
      </c>
      <c r="AN8" s="77">
        <v>3.2221000000000006</v>
      </c>
      <c r="AO8" s="78">
        <v>233.60699999999997</v>
      </c>
    </row>
    <row r="9" spans="1:41" ht="15.75" customHeight="1">
      <c r="A9" s="74" t="s">
        <v>35</v>
      </c>
      <c r="B9" s="79">
        <v>43</v>
      </c>
      <c r="C9" s="80">
        <v>63.034910973084912</v>
      </c>
      <c r="D9" s="77">
        <v>23.013462732919258</v>
      </c>
      <c r="E9" s="77">
        <v>2014.2611283643892</v>
      </c>
      <c r="F9" s="79">
        <v>3</v>
      </c>
      <c r="G9" s="80">
        <v>4.0999999999999996</v>
      </c>
      <c r="H9" s="77">
        <v>2.4299999999999926</v>
      </c>
      <c r="I9" s="77">
        <v>248.33333333333272</v>
      </c>
      <c r="J9" s="79">
        <f t="shared" si="1"/>
        <v>46</v>
      </c>
      <c r="K9" s="80">
        <f t="shared" si="2"/>
        <v>67.134910973084914</v>
      </c>
      <c r="L9" s="77">
        <f t="shared" si="3"/>
        <v>25.443462732919251</v>
      </c>
      <c r="M9" s="78">
        <f t="shared" si="4"/>
        <v>2262.5944616977217</v>
      </c>
      <c r="O9" s="74" t="s">
        <v>35</v>
      </c>
      <c r="P9" s="79">
        <v>26</v>
      </c>
      <c r="Q9" s="80">
        <v>38.02787405953552</v>
      </c>
      <c r="R9" s="77">
        <v>14.251826954530589</v>
      </c>
      <c r="S9" s="77">
        <v>867.3502616944719</v>
      </c>
      <c r="T9" s="79">
        <v>1</v>
      </c>
      <c r="U9" s="80">
        <v>1.1726190476190601</v>
      </c>
      <c r="V9" s="77">
        <v>4.7619047619047998E-2</v>
      </c>
      <c r="W9" s="77">
        <v>2.6190476190476399</v>
      </c>
      <c r="X9" s="79">
        <v>27</v>
      </c>
      <c r="Y9" s="80">
        <v>39.200493107154578</v>
      </c>
      <c r="Z9" s="77">
        <v>14.299446002149637</v>
      </c>
      <c r="AA9" s="78">
        <v>869.96930931351949</v>
      </c>
      <c r="AC9" s="74" t="s">
        <v>35</v>
      </c>
      <c r="AD9" s="79">
        <v>22</v>
      </c>
      <c r="AE9" s="80">
        <v>32.834200000000003</v>
      </c>
      <c r="AF9" s="77">
        <v>13.382720000000001</v>
      </c>
      <c r="AG9" s="77">
        <v>482.82570000000004</v>
      </c>
      <c r="AH9" s="79">
        <v>2</v>
      </c>
      <c r="AI9" s="80">
        <v>3.3315000000000001</v>
      </c>
      <c r="AJ9" s="77">
        <v>1.5914999999999999</v>
      </c>
      <c r="AK9" s="77">
        <v>93.162499999999994</v>
      </c>
      <c r="AL9" s="79">
        <v>24</v>
      </c>
      <c r="AM9" s="80">
        <v>36.165700000000008</v>
      </c>
      <c r="AN9" s="77">
        <v>14.974220000000001</v>
      </c>
      <c r="AO9" s="78">
        <v>575.98820000000012</v>
      </c>
    </row>
    <row r="10" spans="1:41">
      <c r="A10" s="74" t="s">
        <v>36</v>
      </c>
      <c r="B10" s="79">
        <v>192</v>
      </c>
      <c r="C10" s="80">
        <v>660.64558288711885</v>
      </c>
      <c r="D10" s="77">
        <v>199.00076167776763</v>
      </c>
      <c r="E10" s="77">
        <v>16722.92028064371</v>
      </c>
      <c r="F10" s="79">
        <v>12</v>
      </c>
      <c r="G10" s="80">
        <v>43.510000000000005</v>
      </c>
      <c r="H10" s="77">
        <v>21.209999999999997</v>
      </c>
      <c r="I10" s="77">
        <v>2417</v>
      </c>
      <c r="J10" s="79">
        <f t="shared" si="1"/>
        <v>204</v>
      </c>
      <c r="K10" s="80">
        <f t="shared" si="2"/>
        <v>704.15558288711884</v>
      </c>
      <c r="L10" s="77">
        <f t="shared" si="3"/>
        <v>220.21076167776764</v>
      </c>
      <c r="M10" s="78">
        <f t="shared" si="4"/>
        <v>19139.92028064371</v>
      </c>
      <c r="O10" s="74" t="s">
        <v>36</v>
      </c>
      <c r="P10" s="79">
        <v>132</v>
      </c>
      <c r="Q10" s="80">
        <v>472.84344394745693</v>
      </c>
      <c r="R10" s="77">
        <v>107.01107980813131</v>
      </c>
      <c r="S10" s="77">
        <v>6455.5406462488081</v>
      </c>
      <c r="T10" s="79">
        <v>7</v>
      </c>
      <c r="U10" s="80">
        <v>23.211964255519021</v>
      </c>
      <c r="V10" s="77">
        <v>9.2457022076092059</v>
      </c>
      <c r="W10" s="77">
        <v>649.29591357444815</v>
      </c>
      <c r="X10" s="79">
        <v>139</v>
      </c>
      <c r="Y10" s="80">
        <v>496.05540820297591</v>
      </c>
      <c r="Z10" s="77">
        <v>116.25678201574053</v>
      </c>
      <c r="AA10" s="78">
        <v>7104.8365598232558</v>
      </c>
      <c r="AC10" s="74" t="s">
        <v>36</v>
      </c>
      <c r="AD10" s="79">
        <v>109</v>
      </c>
      <c r="AE10" s="80">
        <v>382.96159999999998</v>
      </c>
      <c r="AF10" s="77">
        <v>80.236170000000058</v>
      </c>
      <c r="AG10" s="77">
        <v>4291.317</v>
      </c>
      <c r="AH10" s="79">
        <v>5</v>
      </c>
      <c r="AI10" s="80">
        <v>17.016400000000001</v>
      </c>
      <c r="AJ10" s="77">
        <v>3.4999699999999998</v>
      </c>
      <c r="AK10" s="77">
        <v>253.49780000000001</v>
      </c>
      <c r="AL10" s="79">
        <v>114</v>
      </c>
      <c r="AM10" s="80">
        <v>399.97800000000001</v>
      </c>
      <c r="AN10" s="77">
        <v>83.736140000000063</v>
      </c>
      <c r="AO10" s="78">
        <v>4544.8148000000001</v>
      </c>
    </row>
    <row r="11" spans="1:41" ht="15.75" customHeight="1">
      <c r="A11" s="74" t="s">
        <v>37</v>
      </c>
      <c r="B11" s="79">
        <v>271</v>
      </c>
      <c r="C11" s="80">
        <v>2016.7750267558517</v>
      </c>
      <c r="D11" s="77">
        <v>349.70932664436992</v>
      </c>
      <c r="E11" s="77">
        <v>31342.098578595316</v>
      </c>
      <c r="F11" s="79">
        <v>12</v>
      </c>
      <c r="G11" s="80">
        <v>85.031457063711912</v>
      </c>
      <c r="H11" s="77">
        <v>20.493517325610679</v>
      </c>
      <c r="I11" s="77">
        <v>1921.3563598589776</v>
      </c>
      <c r="J11" s="79">
        <f t="shared" si="1"/>
        <v>283</v>
      </c>
      <c r="K11" s="80">
        <f t="shared" si="2"/>
        <v>2101.8064838195637</v>
      </c>
      <c r="L11" s="77">
        <f t="shared" si="3"/>
        <v>370.20284396998062</v>
      </c>
      <c r="M11" s="78">
        <f t="shared" si="4"/>
        <v>33263.454938454292</v>
      </c>
      <c r="O11" s="74" t="s">
        <v>37</v>
      </c>
      <c r="P11" s="79">
        <v>223</v>
      </c>
      <c r="Q11" s="80">
        <v>1587.6634552721839</v>
      </c>
      <c r="R11" s="77">
        <v>260.59614528851961</v>
      </c>
      <c r="S11" s="77">
        <v>17541.814396611211</v>
      </c>
      <c r="T11" s="79">
        <v>11</v>
      </c>
      <c r="U11" s="80">
        <v>82</v>
      </c>
      <c r="V11" s="77">
        <v>18.939999999999998</v>
      </c>
      <c r="W11" s="77">
        <v>1386</v>
      </c>
      <c r="X11" s="79">
        <v>234</v>
      </c>
      <c r="Y11" s="80">
        <v>1669.6634552721839</v>
      </c>
      <c r="Z11" s="77">
        <v>279.53614528851972</v>
      </c>
      <c r="AA11" s="78">
        <v>18927.814396611211</v>
      </c>
      <c r="AC11" s="74" t="s">
        <v>37</v>
      </c>
      <c r="AD11" s="79">
        <v>218</v>
      </c>
      <c r="AE11" s="80">
        <v>1612.0993000000001</v>
      </c>
      <c r="AF11" s="77">
        <v>262.34418999999991</v>
      </c>
      <c r="AG11" s="77">
        <v>12769.5594</v>
      </c>
      <c r="AH11" s="79">
        <v>10</v>
      </c>
      <c r="AI11" s="80">
        <v>78.23</v>
      </c>
      <c r="AJ11" s="77">
        <v>13.700000000000001</v>
      </c>
      <c r="AK11" s="77">
        <v>1005</v>
      </c>
      <c r="AL11" s="79">
        <v>228</v>
      </c>
      <c r="AM11" s="80">
        <v>1690.3293000000001</v>
      </c>
      <c r="AN11" s="77">
        <v>276.0441899999999</v>
      </c>
      <c r="AO11" s="78">
        <v>13774.5594</v>
      </c>
    </row>
    <row r="12" spans="1:41">
      <c r="A12" s="74" t="s">
        <v>38</v>
      </c>
      <c r="B12" s="79">
        <v>320</v>
      </c>
      <c r="C12" s="80">
        <v>4723.061049873203</v>
      </c>
      <c r="D12" s="77">
        <v>598.53513645569501</v>
      </c>
      <c r="E12" s="77">
        <v>53618.563588605677</v>
      </c>
      <c r="F12" s="79">
        <v>28</v>
      </c>
      <c r="G12" s="80">
        <v>382.82500000000005</v>
      </c>
      <c r="H12" s="77">
        <v>52.325000000000003</v>
      </c>
      <c r="I12" s="77">
        <v>5482.5</v>
      </c>
      <c r="J12" s="79">
        <f t="shared" si="1"/>
        <v>348</v>
      </c>
      <c r="K12" s="80">
        <f t="shared" si="2"/>
        <v>5105.8860498732029</v>
      </c>
      <c r="L12" s="77">
        <f t="shared" si="3"/>
        <v>650.86013645569506</v>
      </c>
      <c r="M12" s="78">
        <f t="shared" si="4"/>
        <v>59101.063588605677</v>
      </c>
      <c r="O12" s="74" t="s">
        <v>38</v>
      </c>
      <c r="P12" s="79">
        <v>267</v>
      </c>
      <c r="Q12" s="80">
        <v>3764.7322281272841</v>
      </c>
      <c r="R12" s="77">
        <v>456.82030105822963</v>
      </c>
      <c r="S12" s="77">
        <v>30203.282990245883</v>
      </c>
      <c r="T12" s="79">
        <v>14</v>
      </c>
      <c r="U12" s="80">
        <v>189.10444317239416</v>
      </c>
      <c r="V12" s="77">
        <v>25.650000000000002</v>
      </c>
      <c r="W12" s="77">
        <v>1807</v>
      </c>
      <c r="X12" s="79">
        <v>281</v>
      </c>
      <c r="Y12" s="80">
        <v>3953.836671299679</v>
      </c>
      <c r="Z12" s="77">
        <v>482.47030105822972</v>
      </c>
      <c r="AA12" s="78">
        <v>32010.282990245883</v>
      </c>
      <c r="AC12" s="74" t="s">
        <v>38</v>
      </c>
      <c r="AD12" s="79">
        <v>262</v>
      </c>
      <c r="AE12" s="80">
        <v>3754.8680999999988</v>
      </c>
      <c r="AF12" s="77">
        <v>440.53070999999989</v>
      </c>
      <c r="AG12" s="77">
        <v>22974.406399999996</v>
      </c>
      <c r="AH12" s="79">
        <v>14</v>
      </c>
      <c r="AI12" s="80">
        <v>206.11999999999998</v>
      </c>
      <c r="AJ12" s="77">
        <v>32.800000000000004</v>
      </c>
      <c r="AK12" s="77">
        <v>2187</v>
      </c>
      <c r="AL12" s="79">
        <v>276</v>
      </c>
      <c r="AM12" s="80">
        <v>3960.9880999999991</v>
      </c>
      <c r="AN12" s="77">
        <v>473.3307099999999</v>
      </c>
      <c r="AO12" s="78">
        <v>25161.406399999996</v>
      </c>
    </row>
    <row r="13" spans="1:41" ht="15.75" customHeight="1">
      <c r="A13" s="74" t="s">
        <v>39</v>
      </c>
      <c r="B13" s="79">
        <v>311</v>
      </c>
      <c r="C13" s="80">
        <v>9525.0745558368471</v>
      </c>
      <c r="D13" s="77">
        <v>739.26835856613081</v>
      </c>
      <c r="E13" s="77">
        <v>56708.992267696674</v>
      </c>
      <c r="F13" s="79">
        <v>30</v>
      </c>
      <c r="G13" s="80">
        <v>959.43366473199046</v>
      </c>
      <c r="H13" s="77">
        <v>81.825544554455433</v>
      </c>
      <c r="I13" s="77">
        <v>8672.3168316831689</v>
      </c>
      <c r="J13" s="79">
        <f t="shared" si="1"/>
        <v>341</v>
      </c>
      <c r="K13" s="80">
        <f t="shared" si="2"/>
        <v>10484.508220568838</v>
      </c>
      <c r="L13" s="77">
        <f t="shared" si="3"/>
        <v>821.09390312058622</v>
      </c>
      <c r="M13" s="78">
        <f t="shared" si="4"/>
        <v>65381.30909937984</v>
      </c>
      <c r="O13" s="74" t="s">
        <v>39</v>
      </c>
      <c r="P13" s="79">
        <v>238</v>
      </c>
      <c r="Q13" s="80">
        <v>7321.3220264058409</v>
      </c>
      <c r="R13" s="77">
        <v>624.39053421052643</v>
      </c>
      <c r="S13" s="77">
        <v>41254.997271929831</v>
      </c>
      <c r="T13" s="79">
        <v>29</v>
      </c>
      <c r="U13" s="80">
        <v>940.98688293599275</v>
      </c>
      <c r="V13" s="77">
        <v>80.222630823906243</v>
      </c>
      <c r="W13" s="77">
        <v>5779.4966215260283</v>
      </c>
      <c r="X13" s="79">
        <v>267</v>
      </c>
      <c r="Y13" s="80">
        <v>8262.308909341833</v>
      </c>
      <c r="Z13" s="77">
        <v>704.61316503443288</v>
      </c>
      <c r="AA13" s="78">
        <v>47034.49389345586</v>
      </c>
      <c r="AC13" s="74" t="s">
        <v>39</v>
      </c>
      <c r="AD13" s="79">
        <v>283</v>
      </c>
      <c r="AE13" s="80">
        <v>8556.641599999999</v>
      </c>
      <c r="AF13" s="77">
        <v>645.85946999999965</v>
      </c>
      <c r="AG13" s="77">
        <v>35414.944599999995</v>
      </c>
      <c r="AH13" s="79">
        <v>24</v>
      </c>
      <c r="AI13" s="80">
        <v>773.07850000000008</v>
      </c>
      <c r="AJ13" s="77">
        <v>59.808500000000002</v>
      </c>
      <c r="AK13" s="77">
        <v>4034.8375000000001</v>
      </c>
      <c r="AL13" s="79">
        <v>307</v>
      </c>
      <c r="AM13" s="80">
        <v>9329.7201000000005</v>
      </c>
      <c r="AN13" s="77">
        <v>705.66796999999985</v>
      </c>
      <c r="AO13" s="78">
        <v>39449.782099999997</v>
      </c>
    </row>
    <row r="14" spans="1:41">
      <c r="A14" s="74" t="s">
        <v>40</v>
      </c>
      <c r="B14" s="79">
        <v>73</v>
      </c>
      <c r="C14" s="80">
        <v>4890.1304413447242</v>
      </c>
      <c r="D14" s="77">
        <v>170.03585271317831</v>
      </c>
      <c r="E14" s="77">
        <v>12771.450805008944</v>
      </c>
      <c r="F14" s="79">
        <v>26</v>
      </c>
      <c r="G14" s="80">
        <v>1799.0355076923079</v>
      </c>
      <c r="H14" s="77">
        <v>83.437199999999962</v>
      </c>
      <c r="I14" s="77">
        <v>8720.7999999999993</v>
      </c>
      <c r="J14" s="79">
        <f t="shared" si="1"/>
        <v>99</v>
      </c>
      <c r="K14" s="80">
        <f t="shared" si="2"/>
        <v>6689.1659490370321</v>
      </c>
      <c r="L14" s="77">
        <f t="shared" si="3"/>
        <v>253.47305271317828</v>
      </c>
      <c r="M14" s="78">
        <f t="shared" si="4"/>
        <v>21492.250805008945</v>
      </c>
      <c r="O14" s="74" t="s">
        <v>40</v>
      </c>
      <c r="P14" s="79">
        <v>55</v>
      </c>
      <c r="Q14" s="80">
        <v>3597.987050884713</v>
      </c>
      <c r="R14" s="77">
        <v>125.74999999999997</v>
      </c>
      <c r="S14" s="77">
        <v>9054</v>
      </c>
      <c r="T14" s="79">
        <v>16</v>
      </c>
      <c r="U14" s="80">
        <v>1149.7158826541734</v>
      </c>
      <c r="V14" s="77">
        <v>63.204518072289162</v>
      </c>
      <c r="W14" s="77">
        <v>5428.3554216867469</v>
      </c>
      <c r="X14" s="79">
        <v>71</v>
      </c>
      <c r="Y14" s="80">
        <v>4747.702933538887</v>
      </c>
      <c r="Z14" s="77">
        <v>188.95451807228909</v>
      </c>
      <c r="AA14" s="78">
        <v>14482.355421686747</v>
      </c>
      <c r="AC14" s="74" t="s">
        <v>40</v>
      </c>
      <c r="AD14" s="79">
        <v>73</v>
      </c>
      <c r="AE14" s="80">
        <v>5035.0456000000013</v>
      </c>
      <c r="AF14" s="77">
        <v>188.99079999999998</v>
      </c>
      <c r="AG14" s="77">
        <v>11252.8248</v>
      </c>
      <c r="AH14" s="79">
        <v>22</v>
      </c>
      <c r="AI14" s="80">
        <v>1578.3456000000001</v>
      </c>
      <c r="AJ14" s="77">
        <v>72.324880000000022</v>
      </c>
      <c r="AK14" s="77">
        <v>4418.2811000000002</v>
      </c>
      <c r="AL14" s="79">
        <v>95</v>
      </c>
      <c r="AM14" s="80">
        <v>6613.3912000000018</v>
      </c>
      <c r="AN14" s="77">
        <v>261.31567999999999</v>
      </c>
      <c r="AO14" s="78">
        <v>15671.1059</v>
      </c>
    </row>
    <row r="15" spans="1:41">
      <c r="A15" s="74" t="s">
        <v>41</v>
      </c>
      <c r="B15" s="79">
        <v>29</v>
      </c>
      <c r="C15" s="80">
        <v>4753.8297698567239</v>
      </c>
      <c r="D15" s="77">
        <v>110.93243822075783</v>
      </c>
      <c r="E15" s="77">
        <v>10897.439868204283</v>
      </c>
      <c r="F15" s="79">
        <v>60</v>
      </c>
      <c r="G15" s="80">
        <v>15687.427063879615</v>
      </c>
      <c r="H15" s="77">
        <v>258.04413695521094</v>
      </c>
      <c r="I15" s="77">
        <v>22639.22859992295</v>
      </c>
      <c r="J15" s="79">
        <f t="shared" si="1"/>
        <v>89</v>
      </c>
      <c r="K15" s="80">
        <f t="shared" si="2"/>
        <v>20441.256833736341</v>
      </c>
      <c r="L15" s="77">
        <f t="shared" si="3"/>
        <v>368.97657517596878</v>
      </c>
      <c r="M15" s="78">
        <f t="shared" si="4"/>
        <v>33536.668468127231</v>
      </c>
      <c r="O15" s="74" t="s">
        <v>41</v>
      </c>
      <c r="P15" s="79">
        <v>34</v>
      </c>
      <c r="Q15" s="80">
        <v>7284.3962971213623</v>
      </c>
      <c r="R15" s="77">
        <v>53.333333333333336</v>
      </c>
      <c r="S15" s="77">
        <v>3966</v>
      </c>
      <c r="T15" s="79">
        <v>49</v>
      </c>
      <c r="U15" s="80">
        <v>11979.79204476258</v>
      </c>
      <c r="V15" s="77">
        <v>164.02040187793429</v>
      </c>
      <c r="W15" s="77">
        <v>10365.206071987481</v>
      </c>
      <c r="X15" s="79">
        <v>83</v>
      </c>
      <c r="Y15" s="80">
        <v>19264.188341883942</v>
      </c>
      <c r="Z15" s="77">
        <v>217.35373521126769</v>
      </c>
      <c r="AA15" s="78">
        <v>14331.206071987481</v>
      </c>
      <c r="AC15" s="74" t="s">
        <v>41</v>
      </c>
      <c r="AD15" s="79">
        <v>34</v>
      </c>
      <c r="AE15" s="80">
        <v>6882.8026000000009</v>
      </c>
      <c r="AF15" s="77">
        <v>121.43512</v>
      </c>
      <c r="AG15" s="77">
        <v>8707.1504999999997</v>
      </c>
      <c r="AH15" s="79">
        <v>48</v>
      </c>
      <c r="AI15" s="80">
        <v>12779.383100000003</v>
      </c>
      <c r="AJ15" s="77">
        <v>312.29299999999995</v>
      </c>
      <c r="AK15" s="77">
        <v>20218.906199999998</v>
      </c>
      <c r="AL15" s="79">
        <v>82</v>
      </c>
      <c r="AM15" s="80">
        <v>19662.185700000002</v>
      </c>
      <c r="AN15" s="77">
        <v>433.72811999999999</v>
      </c>
      <c r="AO15" s="78">
        <v>28926.056700000001</v>
      </c>
    </row>
    <row r="16" spans="1:41" ht="15.75" thickBot="1">
      <c r="A16" s="74" t="s">
        <v>42</v>
      </c>
      <c r="B16" s="79">
        <v>7</v>
      </c>
      <c r="C16" s="80">
        <v>4873.4393051076368</v>
      </c>
      <c r="D16" s="77">
        <v>36.814999999999998</v>
      </c>
      <c r="E16" s="77">
        <v>3432</v>
      </c>
      <c r="F16" s="79">
        <v>82</v>
      </c>
      <c r="G16" s="80">
        <v>348076.4989654572</v>
      </c>
      <c r="H16" s="77">
        <v>2740.0606420416939</v>
      </c>
      <c r="I16" s="77">
        <v>311353.37185643241</v>
      </c>
      <c r="J16" s="79">
        <f t="shared" si="1"/>
        <v>89</v>
      </c>
      <c r="K16" s="80">
        <f t="shared" si="2"/>
        <v>352949.93827056483</v>
      </c>
      <c r="L16" s="77">
        <f t="shared" si="3"/>
        <v>2776.8756420416939</v>
      </c>
      <c r="M16" s="78">
        <f t="shared" si="4"/>
        <v>314785.37185643241</v>
      </c>
      <c r="O16" s="74" t="s">
        <v>42</v>
      </c>
      <c r="P16" s="79">
        <v>4</v>
      </c>
      <c r="Q16" s="80">
        <v>3616.6598437218199</v>
      </c>
      <c r="R16" s="77">
        <v>19.617387513751368</v>
      </c>
      <c r="S16" s="77">
        <v>1494.941875687568</v>
      </c>
      <c r="T16" s="79">
        <v>67</v>
      </c>
      <c r="U16" s="80">
        <v>261349.44402163697</v>
      </c>
      <c r="V16" s="77">
        <v>1189.1063709074242</v>
      </c>
      <c r="W16" s="77">
        <v>94266.74743797569</v>
      </c>
      <c r="X16" s="79">
        <v>71</v>
      </c>
      <c r="Y16" s="80">
        <v>264966.10386535875</v>
      </c>
      <c r="Z16" s="77">
        <v>1208.7237584211755</v>
      </c>
      <c r="AA16" s="78">
        <v>95761.689313663257</v>
      </c>
      <c r="AC16" s="74" t="s">
        <v>42</v>
      </c>
      <c r="AD16" s="79">
        <v>5</v>
      </c>
      <c r="AE16" s="80">
        <v>3280.3586999999998</v>
      </c>
      <c r="AF16" s="77">
        <v>13.3</v>
      </c>
      <c r="AG16" s="77">
        <v>1038</v>
      </c>
      <c r="AH16" s="79">
        <v>47</v>
      </c>
      <c r="AI16" s="80">
        <v>152830.71779999998</v>
      </c>
      <c r="AJ16" s="77">
        <v>832.74193000000002</v>
      </c>
      <c r="AK16" s="77">
        <v>54715.494699999996</v>
      </c>
      <c r="AL16" s="79">
        <v>52</v>
      </c>
      <c r="AM16" s="80">
        <v>156111.07649999997</v>
      </c>
      <c r="AN16" s="77">
        <v>846.04192999999998</v>
      </c>
      <c r="AO16" s="78">
        <v>55753.494699999996</v>
      </c>
    </row>
    <row r="17" spans="1:41" ht="15.75" thickBot="1">
      <c r="A17" s="81" t="s">
        <v>3</v>
      </c>
      <c r="B17" s="82">
        <f>SUM(B7:B16)</f>
        <v>1268</v>
      </c>
      <c r="C17" s="83">
        <f t="shared" ref="C17:M17" si="5">SUM(C7:C16)</f>
        <v>31521.476368707798</v>
      </c>
      <c r="D17" s="84">
        <f t="shared" si="5"/>
        <v>2233.2989591230303</v>
      </c>
      <c r="E17" s="84">
        <f t="shared" si="5"/>
        <v>188060.42635210251</v>
      </c>
      <c r="F17" s="82">
        <f t="shared" si="5"/>
        <v>259</v>
      </c>
      <c r="G17" s="83">
        <f t="shared" si="5"/>
        <v>367041.16165882483</v>
      </c>
      <c r="H17" s="84">
        <f t="shared" si="5"/>
        <v>3263.4210408769709</v>
      </c>
      <c r="I17" s="84">
        <f t="shared" si="5"/>
        <v>361795.57364789752</v>
      </c>
      <c r="J17" s="82">
        <f t="shared" si="5"/>
        <v>1527</v>
      </c>
      <c r="K17" s="83">
        <f t="shared" si="5"/>
        <v>398562.63802753261</v>
      </c>
      <c r="L17" s="84">
        <f t="shared" si="5"/>
        <v>5496.7200000000012</v>
      </c>
      <c r="M17" s="85">
        <f t="shared" si="5"/>
        <v>549856</v>
      </c>
      <c r="O17" s="81" t="s">
        <v>3</v>
      </c>
      <c r="P17" s="82">
        <v>987</v>
      </c>
      <c r="Q17" s="83">
        <v>27686.971787412436</v>
      </c>
      <c r="R17" s="84">
        <v>1676.0627570632184</v>
      </c>
      <c r="S17" s="84">
        <v>111044.27948563057</v>
      </c>
      <c r="T17" s="82">
        <v>194</v>
      </c>
      <c r="U17" s="83">
        <v>275715.42785846529</v>
      </c>
      <c r="V17" s="84">
        <v>1550.4372429367822</v>
      </c>
      <c r="W17" s="84">
        <v>119684.72051436944</v>
      </c>
      <c r="X17" s="82">
        <v>1181</v>
      </c>
      <c r="Y17" s="83">
        <v>303402.39964587765</v>
      </c>
      <c r="Z17" s="84">
        <v>3226.5</v>
      </c>
      <c r="AA17" s="85">
        <v>230729</v>
      </c>
      <c r="AC17" s="81" t="s">
        <v>3</v>
      </c>
      <c r="AD17" s="82">
        <v>1024</v>
      </c>
      <c r="AE17" s="83">
        <v>29547.838399999997</v>
      </c>
      <c r="AF17" s="84">
        <v>1770.5387799999999</v>
      </c>
      <c r="AG17" s="84">
        <v>97266.635399999999</v>
      </c>
      <c r="AH17" s="82">
        <v>172</v>
      </c>
      <c r="AI17" s="83">
        <v>168266.22290000002</v>
      </c>
      <c r="AJ17" s="84">
        <v>1328.7597799999996</v>
      </c>
      <c r="AK17" s="84">
        <v>86926.179799999998</v>
      </c>
      <c r="AL17" s="82">
        <v>1196</v>
      </c>
      <c r="AM17" s="83">
        <v>197814.06129999997</v>
      </c>
      <c r="AN17" s="84">
        <v>3099.2985599999997</v>
      </c>
      <c r="AO17" s="85">
        <v>184192.81519999998</v>
      </c>
    </row>
    <row r="18" spans="1:41" ht="15.75" thickBot="1">
      <c r="A18" s="86" t="s">
        <v>188</v>
      </c>
      <c r="B18" s="87">
        <f>P17</f>
        <v>987</v>
      </c>
      <c r="C18" s="88">
        <f t="shared" ref="C18:M18" si="6">Q17</f>
        <v>27686.971787412436</v>
      </c>
      <c r="D18" s="89">
        <f t="shared" si="6"/>
        <v>1676.0627570632184</v>
      </c>
      <c r="E18" s="89">
        <f t="shared" si="6"/>
        <v>111044.27948563057</v>
      </c>
      <c r="F18" s="87">
        <f t="shared" si="6"/>
        <v>194</v>
      </c>
      <c r="G18" s="88">
        <f t="shared" si="6"/>
        <v>275715.42785846529</v>
      </c>
      <c r="H18" s="89">
        <f t="shared" si="6"/>
        <v>1550.4372429367822</v>
      </c>
      <c r="I18" s="89">
        <f t="shared" si="6"/>
        <v>119684.72051436944</v>
      </c>
      <c r="J18" s="87">
        <f t="shared" si="6"/>
        <v>1181</v>
      </c>
      <c r="K18" s="88">
        <f t="shared" si="6"/>
        <v>303402.39964587765</v>
      </c>
      <c r="L18" s="89">
        <f t="shared" si="6"/>
        <v>3226.5</v>
      </c>
      <c r="M18" s="90">
        <f t="shared" si="6"/>
        <v>230729</v>
      </c>
      <c r="O18" s="86" t="s">
        <v>43</v>
      </c>
      <c r="P18" s="87">
        <v>1024</v>
      </c>
      <c r="Q18" s="88">
        <v>29547.838399999997</v>
      </c>
      <c r="R18" s="89">
        <v>1770.5387799999999</v>
      </c>
      <c r="S18" s="89">
        <v>97266.635399999999</v>
      </c>
      <c r="T18" s="87">
        <v>172</v>
      </c>
      <c r="U18" s="88">
        <v>168266.22290000002</v>
      </c>
      <c r="V18" s="89">
        <v>1328.7597799999996</v>
      </c>
      <c r="W18" s="89">
        <v>86926.179799999998</v>
      </c>
      <c r="X18" s="87">
        <v>1196</v>
      </c>
      <c r="Y18" s="88">
        <v>197814.06129999997</v>
      </c>
      <c r="Z18" s="89">
        <v>3099.2985599999997</v>
      </c>
      <c r="AA18" s="90">
        <v>184192.81519999998</v>
      </c>
      <c r="AC18" s="93"/>
    </row>
    <row r="19" spans="1:41" s="125" customFormat="1" ht="15.75" thickBot="1">
      <c r="A19" s="250" t="s">
        <v>45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2"/>
      <c r="O19" s="323" t="s">
        <v>45</v>
      </c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5"/>
      <c r="AC19" s="323" t="s">
        <v>45</v>
      </c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5"/>
    </row>
    <row r="20" spans="1:41">
      <c r="A20" s="74" t="s">
        <v>33</v>
      </c>
      <c r="B20" s="95">
        <f>IF(B7=0,"",B7*100/B$17)</f>
        <v>0.39432176656151419</v>
      </c>
      <c r="C20" s="96">
        <f t="shared" ref="C20:M20" si="7">IF(C7=0,"",C7*100/C$17)</f>
        <v>6.5798295158521437E-3</v>
      </c>
      <c r="D20" s="97">
        <f t="shared" si="7"/>
        <v>1.5871383636149716E-2</v>
      </c>
      <c r="E20" s="97">
        <f t="shared" si="7"/>
        <v>1.844256603560759E-2</v>
      </c>
      <c r="F20" s="95">
        <f t="shared" si="7"/>
        <v>1.1583011583011582</v>
      </c>
      <c r="G20" s="96">
        <f t="shared" si="7"/>
        <v>2.4611226960234147E-4</v>
      </c>
      <c r="H20" s="97">
        <f t="shared" si="7"/>
        <v>7.0580329797541655E-2</v>
      </c>
      <c r="I20" s="97">
        <f t="shared" si="7"/>
        <v>6.0347154370057922E-2</v>
      </c>
      <c r="J20" s="95">
        <f t="shared" si="7"/>
        <v>0.52390307793058288</v>
      </c>
      <c r="K20" s="96">
        <f t="shared" si="7"/>
        <v>7.4703257535851844E-4</v>
      </c>
      <c r="L20" s="97">
        <f t="shared" si="7"/>
        <v>4.835226787753219E-2</v>
      </c>
      <c r="M20" s="98">
        <f t="shared" si="7"/>
        <v>4.6015047876201226E-2</v>
      </c>
      <c r="O20" s="74" t="s">
        <v>33</v>
      </c>
      <c r="P20" s="95">
        <f>P7*100/P$17</f>
        <v>0.70921985815602839</v>
      </c>
      <c r="Q20" s="96">
        <f t="shared" ref="Q20:AA30" si="8">Q7*100/Q$17</f>
        <v>9.7879971157845084E-3</v>
      </c>
      <c r="R20" s="97">
        <f t="shared" si="8"/>
        <v>0.83916905502062233</v>
      </c>
      <c r="S20" s="97">
        <f t="shared" si="8"/>
        <v>0.17245372826682226</v>
      </c>
      <c r="T20" s="95"/>
      <c r="U20" s="96"/>
      <c r="V20" s="97"/>
      <c r="W20" s="97"/>
      <c r="X20" s="95">
        <f t="shared" si="8"/>
        <v>0.59271803556308211</v>
      </c>
      <c r="Y20" s="96">
        <f t="shared" si="8"/>
        <v>8.9320321894719096E-4</v>
      </c>
      <c r="Z20" s="97">
        <f t="shared" si="8"/>
        <v>0.43592127692546101</v>
      </c>
      <c r="AA20" s="98">
        <f t="shared" si="8"/>
        <v>8.2997802616922883E-2</v>
      </c>
      <c r="AC20" s="74" t="s">
        <v>33</v>
      </c>
      <c r="AD20" s="95">
        <v>0.78125</v>
      </c>
      <c r="AE20" s="96">
        <v>8.1393432827221637E-3</v>
      </c>
      <c r="AF20" s="97">
        <v>6.9893978826038483E-2</v>
      </c>
      <c r="AG20" s="97">
        <v>0.10486638052250341</v>
      </c>
      <c r="AH20" s="95">
        <v>0</v>
      </c>
      <c r="AI20" s="96">
        <v>0</v>
      </c>
      <c r="AJ20" s="97">
        <v>0</v>
      </c>
      <c r="AK20" s="97">
        <v>0</v>
      </c>
      <c r="AL20" s="95">
        <v>0.66889632107023411</v>
      </c>
      <c r="AM20" s="96">
        <v>1.2157881923027885E-3</v>
      </c>
      <c r="AN20" s="97">
        <v>3.9928389474036347E-2</v>
      </c>
      <c r="AO20" s="98">
        <v>5.537675282787035E-2</v>
      </c>
    </row>
    <row r="21" spans="1:41">
      <c r="A21" s="74" t="s">
        <v>34</v>
      </c>
      <c r="B21" s="99">
        <f t="shared" ref="B21:M30" si="9">IF(B8=0,"",B8*100/B$17)</f>
        <v>1.3406940063091484</v>
      </c>
      <c r="C21" s="100">
        <f t="shared" si="9"/>
        <v>4.2547710994846624E-2</v>
      </c>
      <c r="D21" s="97">
        <f t="shared" si="9"/>
        <v>0.25228000235486103</v>
      </c>
      <c r="E21" s="97">
        <f t="shared" si="9"/>
        <v>0.27545224517187489</v>
      </c>
      <c r="F21" s="99">
        <f t="shared" si="9"/>
        <v>1.1583011583011582</v>
      </c>
      <c r="G21" s="100">
        <f t="shared" si="9"/>
        <v>6.5296945329920155E-4</v>
      </c>
      <c r="H21" s="97">
        <f t="shared" si="9"/>
        <v>3.958014152901216E-2</v>
      </c>
      <c r="I21" s="97">
        <f t="shared" si="9"/>
        <v>3.3812833059253825E-2</v>
      </c>
      <c r="J21" s="99">
        <f t="shared" si="9"/>
        <v>1.3097576948264571</v>
      </c>
      <c r="K21" s="100">
        <f t="shared" si="9"/>
        <v>3.9663359846191341E-3</v>
      </c>
      <c r="L21" s="97">
        <f t="shared" si="9"/>
        <v>0.12599938387498968</v>
      </c>
      <c r="M21" s="98">
        <f t="shared" si="9"/>
        <v>0.11645776348716753</v>
      </c>
      <c r="O21" s="74" t="s">
        <v>34</v>
      </c>
      <c r="P21" s="99">
        <f t="shared" ref="P21:R30" si="10">P8*100/P$17</f>
        <v>0.10131712259371833</v>
      </c>
      <c r="Q21" s="100">
        <f t="shared" si="10"/>
        <v>2.2738776818009214E-3</v>
      </c>
      <c r="R21" s="97">
        <f t="shared" si="10"/>
        <v>1.355252929749505E-2</v>
      </c>
      <c r="S21" s="97">
        <f t="shared" si="8"/>
        <v>1.3374883678449906E-2</v>
      </c>
      <c r="T21" s="99"/>
      <c r="U21" s="100"/>
      <c r="V21" s="97"/>
      <c r="W21" s="97"/>
      <c r="X21" s="99">
        <f t="shared" si="8"/>
        <v>8.4674005080440304E-2</v>
      </c>
      <c r="Y21" s="100">
        <f t="shared" si="8"/>
        <v>2.0750260148743124E-4</v>
      </c>
      <c r="Z21" s="97">
        <f t="shared" si="8"/>
        <v>7.0401021600928551E-3</v>
      </c>
      <c r="AA21" s="98">
        <f t="shared" si="8"/>
        <v>6.4370075771905139E-3</v>
      </c>
      <c r="AC21" s="74" t="s">
        <v>34</v>
      </c>
      <c r="AD21" s="99">
        <v>0.9765625</v>
      </c>
      <c r="AE21" s="100">
        <v>2.6471310334498111E-2</v>
      </c>
      <c r="AF21" s="97">
        <v>0.18198415286899283</v>
      </c>
      <c r="AG21" s="97">
        <v>0.24017177014431815</v>
      </c>
      <c r="AH21" s="99">
        <v>0</v>
      </c>
      <c r="AI21" s="100">
        <v>0</v>
      </c>
      <c r="AJ21" s="97">
        <v>0</v>
      </c>
      <c r="AK21" s="97">
        <v>0</v>
      </c>
      <c r="AL21" s="99">
        <v>0.83612040133779264</v>
      </c>
      <c r="AM21" s="100">
        <v>3.9540667375196356E-3</v>
      </c>
      <c r="AN21" s="97">
        <v>0.10396223331255962</v>
      </c>
      <c r="AO21" s="98">
        <v>0.12682742252804222</v>
      </c>
    </row>
    <row r="22" spans="1:41">
      <c r="A22" s="74" t="s">
        <v>35</v>
      </c>
      <c r="B22" s="99">
        <f t="shared" si="9"/>
        <v>3.3911671924290219</v>
      </c>
      <c r="C22" s="100">
        <f t="shared" si="9"/>
        <v>0.19997448798325113</v>
      </c>
      <c r="D22" s="97">
        <f t="shared" si="9"/>
        <v>1.0304694156108936</v>
      </c>
      <c r="E22" s="97">
        <f t="shared" si="9"/>
        <v>1.0710712335582611</v>
      </c>
      <c r="F22" s="99">
        <f t="shared" si="9"/>
        <v>1.1583011583011582</v>
      </c>
      <c r="G22" s="100">
        <f t="shared" si="9"/>
        <v>1.1170409284534321E-3</v>
      </c>
      <c r="H22" s="97">
        <f t="shared" si="9"/>
        <v>7.4461737224902638E-2</v>
      </c>
      <c r="I22" s="97">
        <f t="shared" si="9"/>
        <v>6.8639129779684033E-2</v>
      </c>
      <c r="J22" s="99">
        <f t="shared" si="9"/>
        <v>3.0124426981008514</v>
      </c>
      <c r="K22" s="100">
        <f t="shared" si="9"/>
        <v>1.6844255975756377E-2</v>
      </c>
      <c r="L22" s="97">
        <f t="shared" si="9"/>
        <v>0.46288446078605505</v>
      </c>
      <c r="M22" s="98">
        <f t="shared" si="9"/>
        <v>0.41148854640082527</v>
      </c>
      <c r="O22" s="74" t="s">
        <v>35</v>
      </c>
      <c r="P22" s="99">
        <f t="shared" si="10"/>
        <v>2.6342451874366768</v>
      </c>
      <c r="Q22" s="100">
        <f t="shared" si="10"/>
        <v>0.13734934376905913</v>
      </c>
      <c r="R22" s="97">
        <f t="shared" si="10"/>
        <v>0.85031583062572824</v>
      </c>
      <c r="S22" s="97">
        <f t="shared" si="8"/>
        <v>0.78108504617449415</v>
      </c>
      <c r="T22" s="99">
        <f t="shared" si="8"/>
        <v>0.51546391752577314</v>
      </c>
      <c r="U22" s="100">
        <f t="shared" si="8"/>
        <v>4.2530048344665281E-4</v>
      </c>
      <c r="V22" s="97">
        <f t="shared" si="8"/>
        <v>3.0713302222313572E-3</v>
      </c>
      <c r="W22" s="97">
        <f t="shared" si="8"/>
        <v>2.1882890378920128E-3</v>
      </c>
      <c r="X22" s="99">
        <f t="shared" si="8"/>
        <v>2.2861981371718882</v>
      </c>
      <c r="Y22" s="100">
        <f t="shared" si="8"/>
        <v>1.2920297648571086E-2</v>
      </c>
      <c r="Z22" s="97">
        <f t="shared" si="8"/>
        <v>0.44318754074537847</v>
      </c>
      <c r="AA22" s="98">
        <f t="shared" si="8"/>
        <v>0.37705243351010037</v>
      </c>
      <c r="AC22" s="74" t="s">
        <v>35</v>
      </c>
      <c r="AD22" s="99">
        <v>2.1484375</v>
      </c>
      <c r="AE22" s="100">
        <v>0.11112217264596927</v>
      </c>
      <c r="AF22" s="97">
        <v>0.75585579661802171</v>
      </c>
      <c r="AG22" s="97">
        <v>0.49639395668866743</v>
      </c>
      <c r="AH22" s="99">
        <v>1.1627906976744187</v>
      </c>
      <c r="AI22" s="100">
        <v>1.9798982484915575E-3</v>
      </c>
      <c r="AJ22" s="97">
        <v>0.11977334232678237</v>
      </c>
      <c r="AK22" s="97">
        <v>0.10717427156507803</v>
      </c>
      <c r="AL22" s="99">
        <v>2.0066889632107023</v>
      </c>
      <c r="AM22" s="100">
        <v>1.8282674023436578E-2</v>
      </c>
      <c r="AN22" s="97">
        <v>0.48314867735749867</v>
      </c>
      <c r="AO22" s="98">
        <v>0.31270937434480356</v>
      </c>
    </row>
    <row r="23" spans="1:41">
      <c r="A23" s="74" t="s">
        <v>36</v>
      </c>
      <c r="B23" s="99">
        <f t="shared" si="9"/>
        <v>15.141955835962145</v>
      </c>
      <c r="C23" s="100">
        <f t="shared" si="9"/>
        <v>2.0958586303494311</v>
      </c>
      <c r="D23" s="97">
        <f t="shared" si="9"/>
        <v>8.9106190134038776</v>
      </c>
      <c r="E23" s="97">
        <f t="shared" si="9"/>
        <v>8.8923122238028203</v>
      </c>
      <c r="F23" s="99">
        <f t="shared" si="9"/>
        <v>4.6332046332046328</v>
      </c>
      <c r="G23" s="100">
        <f t="shared" si="9"/>
        <v>1.1854256291953377E-2</v>
      </c>
      <c r="H23" s="97">
        <f t="shared" si="9"/>
        <v>0.64993145948155939</v>
      </c>
      <c r="I23" s="97">
        <f t="shared" si="9"/>
        <v>0.66805681883555734</v>
      </c>
      <c r="J23" s="99">
        <f t="shared" si="9"/>
        <v>13.359528487229863</v>
      </c>
      <c r="K23" s="100">
        <f t="shared" si="9"/>
        <v>0.17667375606804267</v>
      </c>
      <c r="L23" s="97">
        <f t="shared" si="9"/>
        <v>4.006221195144879</v>
      </c>
      <c r="M23" s="98">
        <f t="shared" si="9"/>
        <v>3.4808968676605714</v>
      </c>
      <c r="O23" s="74" t="s">
        <v>36</v>
      </c>
      <c r="P23" s="99">
        <f t="shared" si="10"/>
        <v>13.373860182370821</v>
      </c>
      <c r="Q23" s="100">
        <f t="shared" si="10"/>
        <v>1.7078192861901558</v>
      </c>
      <c r="R23" s="97">
        <f t="shared" si="10"/>
        <v>6.3846702253342302</v>
      </c>
      <c r="S23" s="97">
        <f t="shared" si="8"/>
        <v>5.8134833024732018</v>
      </c>
      <c r="T23" s="99">
        <f t="shared" si="8"/>
        <v>3.6082474226804124</v>
      </c>
      <c r="U23" s="100">
        <f t="shared" si="8"/>
        <v>8.4188122644462821E-3</v>
      </c>
      <c r="V23" s="97">
        <f t="shared" si="8"/>
        <v>0.5963286969356032</v>
      </c>
      <c r="W23" s="97">
        <f t="shared" si="8"/>
        <v>0.54250526782697639</v>
      </c>
      <c r="X23" s="99">
        <f t="shared" si="8"/>
        <v>11.769686706181202</v>
      </c>
      <c r="Y23" s="100">
        <f t="shared" si="8"/>
        <v>0.16349752301957965</v>
      </c>
      <c r="Z23" s="97">
        <f t="shared" si="8"/>
        <v>3.6031855575930734</v>
      </c>
      <c r="AA23" s="98">
        <f t="shared" si="8"/>
        <v>3.0792993337739318</v>
      </c>
      <c r="AC23" s="74" t="s">
        <v>36</v>
      </c>
      <c r="AD23" s="99">
        <v>10.64453125</v>
      </c>
      <c r="AE23" s="100">
        <v>1.2960731503120715</v>
      </c>
      <c r="AF23" s="97">
        <v>4.531737508737316</v>
      </c>
      <c r="AG23" s="97">
        <v>4.4119106025949781</v>
      </c>
      <c r="AH23" s="99">
        <v>2.9069767441860463</v>
      </c>
      <c r="AI23" s="100">
        <v>1.0112784197998419E-2</v>
      </c>
      <c r="AJ23" s="97">
        <v>0.26340125978226103</v>
      </c>
      <c r="AK23" s="97">
        <v>0.29162422711230207</v>
      </c>
      <c r="AL23" s="99">
        <v>9.5317725752508355</v>
      </c>
      <c r="AM23" s="100">
        <v>0.20219897279870472</v>
      </c>
      <c r="AN23" s="97">
        <v>2.7017771401797468</v>
      </c>
      <c r="AO23" s="98">
        <v>2.4674224100788922</v>
      </c>
    </row>
    <row r="24" spans="1:41">
      <c r="A24" s="74" t="s">
        <v>37</v>
      </c>
      <c r="B24" s="99">
        <f t="shared" si="9"/>
        <v>21.372239747634069</v>
      </c>
      <c r="C24" s="100">
        <f t="shared" si="9"/>
        <v>6.3980982463053593</v>
      </c>
      <c r="D24" s="97">
        <f t="shared" si="9"/>
        <v>15.65886757864668</v>
      </c>
      <c r="E24" s="97">
        <f t="shared" si="9"/>
        <v>16.665972308237784</v>
      </c>
      <c r="F24" s="99">
        <f t="shared" si="9"/>
        <v>4.6332046332046328</v>
      </c>
      <c r="G24" s="100">
        <f t="shared" si="9"/>
        <v>2.3166736035657783E-2</v>
      </c>
      <c r="H24" s="97">
        <f t="shared" si="9"/>
        <v>0.62797650284510964</v>
      </c>
      <c r="I24" s="97">
        <f t="shared" si="9"/>
        <v>0.53106132296932351</v>
      </c>
      <c r="J24" s="99">
        <f t="shared" si="9"/>
        <v>18.533071381794368</v>
      </c>
      <c r="K24" s="100">
        <f t="shared" si="9"/>
        <v>0.52734659079468738</v>
      </c>
      <c r="L24" s="97">
        <f t="shared" si="9"/>
        <v>6.7349772950046667</v>
      </c>
      <c r="M24" s="98">
        <f t="shared" si="9"/>
        <v>6.0494847630023667</v>
      </c>
      <c r="O24" s="74" t="s">
        <v>37</v>
      </c>
      <c r="P24" s="99">
        <f t="shared" si="10"/>
        <v>22.593718338399189</v>
      </c>
      <c r="Q24" s="100">
        <f t="shared" si="10"/>
        <v>5.7343340668046512</v>
      </c>
      <c r="R24" s="97">
        <f t="shared" si="10"/>
        <v>15.548113827499739</v>
      </c>
      <c r="S24" s="97">
        <f t="shared" si="8"/>
        <v>15.797134690653891</v>
      </c>
      <c r="T24" s="99">
        <f t="shared" si="8"/>
        <v>5.6701030927835054</v>
      </c>
      <c r="U24" s="100">
        <f t="shared" si="8"/>
        <v>2.9740809441426531E-2</v>
      </c>
      <c r="V24" s="97">
        <f t="shared" si="8"/>
        <v>1.2215908825902901</v>
      </c>
      <c r="W24" s="97">
        <f t="shared" si="8"/>
        <v>1.1580425588524441</v>
      </c>
      <c r="X24" s="99">
        <f t="shared" si="8"/>
        <v>19.813717188823031</v>
      </c>
      <c r="Y24" s="100">
        <f t="shared" si="8"/>
        <v>0.55031320029800879</v>
      </c>
      <c r="Z24" s="97">
        <f t="shared" si="8"/>
        <v>8.6637577960179684</v>
      </c>
      <c r="AA24" s="98">
        <f t="shared" si="8"/>
        <v>8.2034830457424981</v>
      </c>
      <c r="AC24" s="74" t="s">
        <v>37</v>
      </c>
      <c r="AD24" s="99">
        <v>21.2890625</v>
      </c>
      <c r="AE24" s="100">
        <v>5.4558958871251999</v>
      </c>
      <c r="AF24" s="97">
        <v>14.817195362419564</v>
      </c>
      <c r="AG24" s="97">
        <v>13.128406619069708</v>
      </c>
      <c r="AH24" s="99">
        <v>5.8139534883720927</v>
      </c>
      <c r="AI24" s="100">
        <v>4.6491802485215228E-2</v>
      </c>
      <c r="AJ24" s="97">
        <v>1.0310366257473569</v>
      </c>
      <c r="AK24" s="97">
        <v>1.1561534192717393</v>
      </c>
      <c r="AL24" s="99">
        <v>19.063545150501671</v>
      </c>
      <c r="AM24" s="100">
        <v>0.85450411810537985</v>
      </c>
      <c r="AN24" s="97">
        <v>8.9066666103958667</v>
      </c>
      <c r="AO24" s="98">
        <v>7.4783369726139028</v>
      </c>
    </row>
    <row r="25" spans="1:41">
      <c r="A25" s="74" t="s">
        <v>38</v>
      </c>
      <c r="B25" s="99">
        <f t="shared" si="9"/>
        <v>25.236593059936908</v>
      </c>
      <c r="C25" s="100">
        <f t="shared" si="9"/>
        <v>14.983628922158958</v>
      </c>
      <c r="D25" s="97">
        <f t="shared" si="9"/>
        <v>26.800493234937395</v>
      </c>
      <c r="E25" s="97">
        <f t="shared" si="9"/>
        <v>28.511348521680212</v>
      </c>
      <c r="F25" s="99">
        <f t="shared" si="9"/>
        <v>10.810810810810811</v>
      </c>
      <c r="G25" s="100">
        <f t="shared" si="9"/>
        <v>0.10430029108175251</v>
      </c>
      <c r="H25" s="97">
        <f t="shared" si="9"/>
        <v>1.6033787655526923</v>
      </c>
      <c r="I25" s="97">
        <f t="shared" si="9"/>
        <v>1.5153585061092028</v>
      </c>
      <c r="J25" s="99">
        <f t="shared" si="9"/>
        <v>22.789783889980352</v>
      </c>
      <c r="K25" s="100">
        <f t="shared" si="9"/>
        <v>1.2810749334513611</v>
      </c>
      <c r="L25" s="97">
        <f t="shared" si="9"/>
        <v>11.840882134358216</v>
      </c>
      <c r="M25" s="98">
        <f t="shared" si="9"/>
        <v>10.748462067997018</v>
      </c>
      <c r="O25" s="74" t="s">
        <v>38</v>
      </c>
      <c r="P25" s="99">
        <f t="shared" si="10"/>
        <v>27.051671732522795</v>
      </c>
      <c r="Q25" s="100">
        <f t="shared" si="10"/>
        <v>13.597486417199574</v>
      </c>
      <c r="R25" s="97">
        <f t="shared" si="10"/>
        <v>27.255560636563864</v>
      </c>
      <c r="S25" s="97">
        <f t="shared" si="8"/>
        <v>27.199314660918009</v>
      </c>
      <c r="T25" s="99">
        <f t="shared" si="8"/>
        <v>7.2164948453608249</v>
      </c>
      <c r="U25" s="100">
        <f t="shared" si="8"/>
        <v>6.8586819620942041E-2</v>
      </c>
      <c r="V25" s="97">
        <f t="shared" si="8"/>
        <v>1.6543720242049074</v>
      </c>
      <c r="W25" s="97">
        <f t="shared" si="8"/>
        <v>1.5098000749252283</v>
      </c>
      <c r="X25" s="99">
        <f t="shared" si="8"/>
        <v>23.793395427603727</v>
      </c>
      <c r="Y25" s="100">
        <f t="shared" si="8"/>
        <v>1.3031659195558376</v>
      </c>
      <c r="Z25" s="97">
        <f t="shared" si="8"/>
        <v>14.953364359467836</v>
      </c>
      <c r="AA25" s="98">
        <f t="shared" si="8"/>
        <v>13.873541249797764</v>
      </c>
      <c r="AC25" s="74" t="s">
        <v>38</v>
      </c>
      <c r="AD25" s="99">
        <v>25.5859375</v>
      </c>
      <c r="AE25" s="100">
        <v>12.707759021722547</v>
      </c>
      <c r="AF25" s="97">
        <v>24.88116696319975</v>
      </c>
      <c r="AG25" s="97">
        <v>23.620027880598403</v>
      </c>
      <c r="AH25" s="99">
        <v>8.1395348837209305</v>
      </c>
      <c r="AI25" s="100">
        <v>0.12249636109232469</v>
      </c>
      <c r="AJ25" s="97">
        <v>2.4684672499644753</v>
      </c>
      <c r="AK25" s="97">
        <v>2.5159278885047702</v>
      </c>
      <c r="AL25" s="99">
        <v>23.076923076923077</v>
      </c>
      <c r="AM25" s="100">
        <v>2.0023794435891298</v>
      </c>
      <c r="AN25" s="97">
        <v>15.27218823345628</v>
      </c>
      <c r="AO25" s="98">
        <v>13.660362578572499</v>
      </c>
    </row>
    <row r="26" spans="1:41">
      <c r="A26" s="74" t="s">
        <v>39</v>
      </c>
      <c r="B26" s="99">
        <f t="shared" si="9"/>
        <v>24.526813880126184</v>
      </c>
      <c r="C26" s="100">
        <f t="shared" si="9"/>
        <v>30.217729792925056</v>
      </c>
      <c r="D26" s="97">
        <f t="shared" si="9"/>
        <v>33.10207778256548</v>
      </c>
      <c r="E26" s="97">
        <f t="shared" si="9"/>
        <v>30.154665374160821</v>
      </c>
      <c r="F26" s="99">
        <f t="shared" si="9"/>
        <v>11.583011583011583</v>
      </c>
      <c r="G26" s="100">
        <f t="shared" si="9"/>
        <v>0.26139674918090283</v>
      </c>
      <c r="H26" s="97">
        <f t="shared" si="9"/>
        <v>2.5073548135384538</v>
      </c>
      <c r="I26" s="97">
        <f t="shared" si="9"/>
        <v>2.397021263760164</v>
      </c>
      <c r="J26" s="99">
        <f t="shared" si="9"/>
        <v>22.331368696791095</v>
      </c>
      <c r="K26" s="100">
        <f t="shared" si="9"/>
        <v>2.6305797935441628</v>
      </c>
      <c r="L26" s="97">
        <f t="shared" si="9"/>
        <v>14.937888470225626</v>
      </c>
      <c r="M26" s="98">
        <f t="shared" si="9"/>
        <v>11.890623926879009</v>
      </c>
      <c r="O26" s="74" t="s">
        <v>39</v>
      </c>
      <c r="P26" s="99">
        <f t="shared" si="10"/>
        <v>24.113475177304963</v>
      </c>
      <c r="Q26" s="100">
        <f t="shared" si="10"/>
        <v>26.443202538077479</v>
      </c>
      <c r="R26" s="97">
        <f t="shared" si="10"/>
        <v>37.253410206702384</v>
      </c>
      <c r="S26" s="97">
        <f t="shared" si="8"/>
        <v>37.151843807738281</v>
      </c>
      <c r="T26" s="99">
        <f t="shared" si="8"/>
        <v>14.948453608247423</v>
      </c>
      <c r="U26" s="100">
        <f t="shared" si="8"/>
        <v>0.34128916551562555</v>
      </c>
      <c r="V26" s="97">
        <f t="shared" si="8"/>
        <v>5.1741940016837722</v>
      </c>
      <c r="W26" s="97">
        <f t="shared" si="8"/>
        <v>4.8289343841782522</v>
      </c>
      <c r="X26" s="99">
        <f t="shared" si="8"/>
        <v>22.607959356477561</v>
      </c>
      <c r="Y26" s="100">
        <f t="shared" si="8"/>
        <v>2.723218049358</v>
      </c>
      <c r="Z26" s="97">
        <f t="shared" si="8"/>
        <v>21.838312878798479</v>
      </c>
      <c r="AA26" s="98">
        <f t="shared" si="8"/>
        <v>20.385167834756732</v>
      </c>
      <c r="AC26" s="74" t="s">
        <v>39</v>
      </c>
      <c r="AD26" s="99">
        <v>27.63671875</v>
      </c>
      <c r="AE26" s="100">
        <v>28.958604295060717</v>
      </c>
      <c r="AF26" s="97">
        <v>36.478131814768815</v>
      </c>
      <c r="AG26" s="97">
        <v>36.410167221637025</v>
      </c>
      <c r="AH26" s="99">
        <v>13.953488372093023</v>
      </c>
      <c r="AI26" s="100">
        <v>0.45943772117559073</v>
      </c>
      <c r="AJ26" s="97">
        <v>4.501076936570132</v>
      </c>
      <c r="AK26" s="97">
        <v>4.6416827580406332</v>
      </c>
      <c r="AL26" s="99">
        <v>25.668896321070235</v>
      </c>
      <c r="AM26" s="100">
        <v>4.7164089542910572</v>
      </c>
      <c r="AN26" s="97">
        <v>22.768634784252601</v>
      </c>
      <c r="AO26" s="98">
        <v>21.417655220245528</v>
      </c>
    </row>
    <row r="27" spans="1:41">
      <c r="A27" s="74" t="s">
        <v>40</v>
      </c>
      <c r="B27" s="99">
        <f t="shared" si="9"/>
        <v>5.757097791798107</v>
      </c>
      <c r="C27" s="100">
        <f t="shared" si="9"/>
        <v>15.513646582237138</v>
      </c>
      <c r="D27" s="97">
        <f t="shared" si="9"/>
        <v>7.6136628290888488</v>
      </c>
      <c r="E27" s="97">
        <f t="shared" si="9"/>
        <v>6.7911421093437081</v>
      </c>
      <c r="F27" s="99">
        <f t="shared" si="9"/>
        <v>10.038610038610038</v>
      </c>
      <c r="G27" s="100">
        <f t="shared" si="9"/>
        <v>0.49014543752031886</v>
      </c>
      <c r="H27" s="97">
        <f t="shared" si="9"/>
        <v>2.5567402720912189</v>
      </c>
      <c r="I27" s="97">
        <f t="shared" si="9"/>
        <v>2.410421971742295</v>
      </c>
      <c r="J27" s="99">
        <f t="shared" si="9"/>
        <v>6.4833005893909625</v>
      </c>
      <c r="K27" s="100">
        <f t="shared" si="9"/>
        <v>1.6783223791726676</v>
      </c>
      <c r="L27" s="97">
        <f t="shared" si="9"/>
        <v>4.611351000472613</v>
      </c>
      <c r="M27" s="98">
        <f t="shared" si="9"/>
        <v>3.9087053346710681</v>
      </c>
      <c r="O27" s="74" t="s">
        <v>40</v>
      </c>
      <c r="P27" s="99">
        <f t="shared" si="10"/>
        <v>5.572441742654509</v>
      </c>
      <c r="Q27" s="100">
        <f t="shared" si="10"/>
        <v>12.995235009848555</v>
      </c>
      <c r="R27" s="97">
        <f t="shared" si="10"/>
        <v>7.5027023582540515</v>
      </c>
      <c r="S27" s="97">
        <f t="shared" si="8"/>
        <v>8.1535042074559207</v>
      </c>
      <c r="T27" s="99">
        <f t="shared" si="8"/>
        <v>8.2474226804123703</v>
      </c>
      <c r="U27" s="100">
        <f t="shared" si="8"/>
        <v>0.41699367046096675</v>
      </c>
      <c r="V27" s="97">
        <f t="shared" si="8"/>
        <v>4.0765608772767514</v>
      </c>
      <c r="W27" s="97">
        <f t="shared" si="8"/>
        <v>4.5355458895314991</v>
      </c>
      <c r="X27" s="99">
        <f t="shared" si="8"/>
        <v>6.0118543607112613</v>
      </c>
      <c r="Y27" s="100">
        <f t="shared" si="8"/>
        <v>1.5648204955136367</v>
      </c>
      <c r="Z27" s="97">
        <f t="shared" si="8"/>
        <v>5.8563309490869084</v>
      </c>
      <c r="AA27" s="98">
        <f t="shared" si="8"/>
        <v>6.276781601656813</v>
      </c>
      <c r="AC27" s="74" t="s">
        <v>40</v>
      </c>
      <c r="AD27" s="99">
        <v>7.12890625</v>
      </c>
      <c r="AE27" s="100">
        <v>17.040317913746279</v>
      </c>
      <c r="AF27" s="97">
        <v>10.674197150316019</v>
      </c>
      <c r="AG27" s="97">
        <v>11.569049092449639</v>
      </c>
      <c r="AH27" s="99">
        <v>12.790697674418604</v>
      </c>
      <c r="AI27" s="100">
        <v>0.93800500944149956</v>
      </c>
      <c r="AJ27" s="97">
        <v>5.4430365133417897</v>
      </c>
      <c r="AK27" s="97">
        <v>5.0827968169837829</v>
      </c>
      <c r="AL27" s="99">
        <v>7.9431438127090299</v>
      </c>
      <c r="AM27" s="100">
        <v>3.3432361463780347</v>
      </c>
      <c r="AN27" s="97">
        <v>8.4314458559294145</v>
      </c>
      <c r="AO27" s="98">
        <v>8.5079897839576546</v>
      </c>
    </row>
    <row r="28" spans="1:41">
      <c r="A28" s="74" t="s">
        <v>41</v>
      </c>
      <c r="B28" s="99">
        <f t="shared" si="9"/>
        <v>2.2870662460567823</v>
      </c>
      <c r="C28" s="100">
        <f t="shared" si="9"/>
        <v>15.081240847513019</v>
      </c>
      <c r="D28" s="97">
        <f t="shared" si="9"/>
        <v>4.9672005517935078</v>
      </c>
      <c r="E28" s="97">
        <f t="shared" si="9"/>
        <v>5.7946480711477184</v>
      </c>
      <c r="F28" s="99">
        <f t="shared" si="9"/>
        <v>23.166023166023166</v>
      </c>
      <c r="G28" s="100">
        <f t="shared" si="9"/>
        <v>4.2740239249955083</v>
      </c>
      <c r="H28" s="97">
        <f t="shared" si="9"/>
        <v>7.9071665507760347</v>
      </c>
      <c r="I28" s="97">
        <f t="shared" si="9"/>
        <v>6.2574642281156372</v>
      </c>
      <c r="J28" s="99">
        <f t="shared" si="9"/>
        <v>5.828421741977734</v>
      </c>
      <c r="K28" s="100">
        <f t="shared" si="9"/>
        <v>5.1287438619182018</v>
      </c>
      <c r="L28" s="97">
        <f t="shared" si="9"/>
        <v>6.7126681944135536</v>
      </c>
      <c r="M28" s="98">
        <f t="shared" si="9"/>
        <v>6.0991729594888904</v>
      </c>
      <c r="O28" s="74" t="s">
        <v>41</v>
      </c>
      <c r="P28" s="99">
        <f t="shared" si="10"/>
        <v>3.4447821681864235</v>
      </c>
      <c r="Q28" s="100">
        <f t="shared" si="10"/>
        <v>26.309833928581273</v>
      </c>
      <c r="R28" s="97">
        <f t="shared" si="10"/>
        <v>3.1820606423343905</v>
      </c>
      <c r="S28" s="97">
        <f t="shared" si="8"/>
        <v>3.5715482313640581</v>
      </c>
      <c r="T28" s="99">
        <f t="shared" si="8"/>
        <v>25.257731958762886</v>
      </c>
      <c r="U28" s="100">
        <f t="shared" si="8"/>
        <v>4.3449842969658707</v>
      </c>
      <c r="V28" s="97">
        <f t="shared" si="8"/>
        <v>10.578977164354795</v>
      </c>
      <c r="W28" s="97">
        <f t="shared" si="8"/>
        <v>8.6604255141683062</v>
      </c>
      <c r="X28" s="99">
        <f t="shared" si="8"/>
        <v>7.0279424216765456</v>
      </c>
      <c r="Y28" s="100">
        <f t="shared" si="8"/>
        <v>6.3493856226478549</v>
      </c>
      <c r="Z28" s="97">
        <f t="shared" si="8"/>
        <v>6.7365174402996342</v>
      </c>
      <c r="AA28" s="98">
        <f t="shared" si="8"/>
        <v>6.2112721296358417</v>
      </c>
      <c r="AC28" s="74" t="s">
        <v>41</v>
      </c>
      <c r="AD28" s="99">
        <v>3.3203125</v>
      </c>
      <c r="AE28" s="100">
        <v>23.293760128321271</v>
      </c>
      <c r="AF28" s="97">
        <v>6.8586534998120747</v>
      </c>
      <c r="AG28" s="97">
        <v>8.9518368392128007</v>
      </c>
      <c r="AH28" s="99">
        <v>27.906976744186046</v>
      </c>
      <c r="AI28" s="100">
        <v>7.5947405722625279</v>
      </c>
      <c r="AJ28" s="97">
        <v>23.502592771132797</v>
      </c>
      <c r="AK28" s="97">
        <v>23.259858245835389</v>
      </c>
      <c r="AL28" s="99">
        <v>6.8561872909699</v>
      </c>
      <c r="AM28" s="100">
        <v>9.9397310640019736</v>
      </c>
      <c r="AN28" s="97">
        <v>13.994396202991171</v>
      </c>
      <c r="AO28" s="98">
        <v>15.704226393733952</v>
      </c>
    </row>
    <row r="29" spans="1:41" ht="15.75" thickBot="1">
      <c r="A29" s="74" t="s">
        <v>42</v>
      </c>
      <c r="B29" s="99">
        <f t="shared" si="9"/>
        <v>0.55205047318611988</v>
      </c>
      <c r="C29" s="100">
        <f t="shared" si="9"/>
        <v>15.460694950017089</v>
      </c>
      <c r="D29" s="97">
        <f t="shared" si="9"/>
        <v>1.6484582079622909</v>
      </c>
      <c r="E29" s="97">
        <f t="shared" si="9"/>
        <v>1.8249453468611847</v>
      </c>
      <c r="F29" s="99">
        <f t="shared" si="9"/>
        <v>31.660231660231659</v>
      </c>
      <c r="G29" s="100">
        <f t="shared" si="9"/>
        <v>94.833096482242553</v>
      </c>
      <c r="H29" s="97">
        <f t="shared" si="9"/>
        <v>83.96282942716347</v>
      </c>
      <c r="I29" s="97">
        <f t="shared" si="9"/>
        <v>86.057816771258814</v>
      </c>
      <c r="J29" s="99">
        <f t="shared" si="9"/>
        <v>5.828421741977734</v>
      </c>
      <c r="K29" s="100">
        <f t="shared" si="9"/>
        <v>88.555701060515148</v>
      </c>
      <c r="L29" s="97">
        <f t="shared" si="9"/>
        <v>50.518775597841859</v>
      </c>
      <c r="M29" s="98">
        <f t="shared" si="9"/>
        <v>57.248692722536887</v>
      </c>
      <c r="O29" s="74" t="s">
        <v>42</v>
      </c>
      <c r="P29" s="99">
        <f t="shared" si="10"/>
        <v>0.40526849037487334</v>
      </c>
      <c r="Q29" s="100">
        <f t="shared" si="10"/>
        <v>13.062677534731671</v>
      </c>
      <c r="R29" s="97">
        <f t="shared" si="10"/>
        <v>1.1704446883674435</v>
      </c>
      <c r="S29" s="97">
        <f t="shared" si="8"/>
        <v>1.3462574412768535</v>
      </c>
      <c r="T29" s="99">
        <f t="shared" si="8"/>
        <v>34.536082474226802</v>
      </c>
      <c r="U29" s="100">
        <f t="shared" si="8"/>
        <v>94.789561125247261</v>
      </c>
      <c r="V29" s="97">
        <f t="shared" si="8"/>
        <v>76.694905022731632</v>
      </c>
      <c r="W29" s="97">
        <f t="shared" si="8"/>
        <v>78.762558021479393</v>
      </c>
      <c r="X29" s="99">
        <f t="shared" si="8"/>
        <v>6.0118543607112613</v>
      </c>
      <c r="Y29" s="100">
        <f t="shared" si="8"/>
        <v>87.331578186138074</v>
      </c>
      <c r="Z29" s="97">
        <f t="shared" si="8"/>
        <v>37.462382098905174</v>
      </c>
      <c r="AA29" s="98">
        <f t="shared" si="8"/>
        <v>41.503967560932203</v>
      </c>
      <c r="AC29" s="74" t="s">
        <v>42</v>
      </c>
      <c r="AD29" s="99">
        <v>0.48828125</v>
      </c>
      <c r="AE29" s="100">
        <v>11.101856777448736</v>
      </c>
      <c r="AF29" s="97">
        <v>0.7511837724333833</v>
      </c>
      <c r="AG29" s="97">
        <v>1.0671696370819463</v>
      </c>
      <c r="AH29" s="99">
        <v>27.325581395348838</v>
      </c>
      <c r="AI29" s="100">
        <v>90.826735851096331</v>
      </c>
      <c r="AJ29" s="97">
        <v>62.670615301134433</v>
      </c>
      <c r="AK29" s="97">
        <v>62.944782372686298</v>
      </c>
      <c r="AL29" s="99">
        <v>4.3478260869565215</v>
      </c>
      <c r="AM29" s="100">
        <v>78.918088771882466</v>
      </c>
      <c r="AN29" s="97">
        <v>27.297851872650824</v>
      </c>
      <c r="AO29" s="98">
        <v>30.269093091096856</v>
      </c>
    </row>
    <row r="30" spans="1:41" ht="15.75" thickBot="1">
      <c r="A30" s="81" t="s">
        <v>3</v>
      </c>
      <c r="B30" s="101">
        <f t="shared" si="9"/>
        <v>100</v>
      </c>
      <c r="C30" s="102">
        <f t="shared" si="9"/>
        <v>100</v>
      </c>
      <c r="D30" s="103">
        <f t="shared" si="9"/>
        <v>100</v>
      </c>
      <c r="E30" s="103">
        <f t="shared" si="9"/>
        <v>99.999999999999986</v>
      </c>
      <c r="F30" s="101">
        <f t="shared" si="9"/>
        <v>100</v>
      </c>
      <c r="G30" s="102">
        <f t="shared" si="9"/>
        <v>100</v>
      </c>
      <c r="H30" s="103">
        <f t="shared" si="9"/>
        <v>100</v>
      </c>
      <c r="I30" s="103">
        <f t="shared" si="9"/>
        <v>100</v>
      </c>
      <c r="J30" s="101">
        <f t="shared" si="9"/>
        <v>100</v>
      </c>
      <c r="K30" s="102">
        <f t="shared" si="9"/>
        <v>100</v>
      </c>
      <c r="L30" s="103">
        <f t="shared" si="9"/>
        <v>100</v>
      </c>
      <c r="M30" s="104">
        <f t="shared" si="9"/>
        <v>100</v>
      </c>
      <c r="O30" s="81" t="s">
        <v>3</v>
      </c>
      <c r="P30" s="101">
        <f t="shared" si="10"/>
        <v>100</v>
      </c>
      <c r="Q30" s="102">
        <f t="shared" si="10"/>
        <v>100</v>
      </c>
      <c r="R30" s="103">
        <f t="shared" si="10"/>
        <v>100</v>
      </c>
      <c r="S30" s="103">
        <f t="shared" si="8"/>
        <v>100.00000000000001</v>
      </c>
      <c r="T30" s="101">
        <f t="shared" si="8"/>
        <v>100</v>
      </c>
      <c r="U30" s="102">
        <f t="shared" si="8"/>
        <v>100</v>
      </c>
      <c r="V30" s="103">
        <f t="shared" si="8"/>
        <v>100</v>
      </c>
      <c r="W30" s="103">
        <f t="shared" si="8"/>
        <v>100</v>
      </c>
      <c r="X30" s="101">
        <f t="shared" si="8"/>
        <v>100</v>
      </c>
      <c r="Y30" s="102">
        <f t="shared" si="8"/>
        <v>100</v>
      </c>
      <c r="Z30" s="103">
        <f t="shared" si="8"/>
        <v>100</v>
      </c>
      <c r="AA30" s="104">
        <f t="shared" si="8"/>
        <v>100</v>
      </c>
      <c r="AC30" s="81" t="s">
        <v>3</v>
      </c>
      <c r="AD30" s="101">
        <v>100</v>
      </c>
      <c r="AE30" s="102">
        <v>100</v>
      </c>
      <c r="AF30" s="103">
        <v>100</v>
      </c>
      <c r="AG30" s="103">
        <v>99.999999999999986</v>
      </c>
      <c r="AH30" s="101">
        <v>100</v>
      </c>
      <c r="AI30" s="102">
        <v>100</v>
      </c>
      <c r="AJ30" s="103">
        <v>100.00000000000001</v>
      </c>
      <c r="AK30" s="103">
        <v>100.00000000000001</v>
      </c>
      <c r="AL30" s="101">
        <v>100</v>
      </c>
      <c r="AM30" s="102">
        <v>100.00000000000001</v>
      </c>
      <c r="AN30" s="103">
        <v>100</v>
      </c>
      <c r="AO30" s="104">
        <v>100</v>
      </c>
    </row>
    <row r="31" spans="1:41" s="125" customFormat="1" ht="15.75" thickBot="1">
      <c r="A31" s="250" t="s">
        <v>46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2"/>
      <c r="O31" s="323" t="s">
        <v>46</v>
      </c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5"/>
      <c r="AC31" s="323" t="s">
        <v>46</v>
      </c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5"/>
    </row>
    <row r="32" spans="1:41">
      <c r="A32" s="74" t="s">
        <v>33</v>
      </c>
      <c r="B32" s="95">
        <f>IF(B7=0,"",B7*100/$J7)</f>
        <v>62.5</v>
      </c>
      <c r="C32" s="96">
        <f>IF(C7=0,"",C7*100/$K7)</f>
        <v>69.660256054979783</v>
      </c>
      <c r="D32" s="97">
        <f>IF(D7=0,"",D7*100/$L7)</f>
        <v>13.336479119842052</v>
      </c>
      <c r="E32" s="97">
        <f>IF(E7=0,"",E7*100/$M7)</f>
        <v>13.707868099759994</v>
      </c>
      <c r="F32" s="95">
        <f t="shared" ref="F32:F42" si="11">IF(F7=0,"",F7*100/$J7)</f>
        <v>37.5</v>
      </c>
      <c r="G32" s="96">
        <f t="shared" ref="G32:G42" si="12">IF(G7=0,"",G7*100/$K7)</f>
        <v>30.339743945020221</v>
      </c>
      <c r="H32" s="97">
        <f t="shared" ref="H32:H42" si="13">IF(H7=0,"",H7*100/$L7)</f>
        <v>86.663520880157947</v>
      </c>
      <c r="I32" s="97">
        <f t="shared" ref="I32:I42" si="14">IF(I7=0,"",I7*100/$M7)</f>
        <v>86.292131900240008</v>
      </c>
      <c r="J32" s="75">
        <f t="shared" ref="J32:J42" si="15">IF(J7=0,"",J7*100/$J7)</f>
        <v>100</v>
      </c>
      <c r="K32" s="76">
        <f t="shared" ref="K32:K42" si="16">IF(K7=0,"",K7*100/$K7)</f>
        <v>99.999999999999986</v>
      </c>
      <c r="L32" s="77">
        <f t="shared" ref="L32:L42" si="17">IF(L7=0,"",L7*100/$L7)</f>
        <v>100.00000000000001</v>
      </c>
      <c r="M32" s="78">
        <f t="shared" ref="M32:M42" si="18">IF(M7=0,"",M7*100/$M7)</f>
        <v>100</v>
      </c>
      <c r="O32" s="74" t="s">
        <v>33</v>
      </c>
      <c r="P32" s="95">
        <f t="shared" ref="P32:P42" si="19">P7*100/$X7</f>
        <v>100</v>
      </c>
      <c r="Q32" s="96">
        <f t="shared" ref="Q32:Q42" si="20">Q7*100/$Y7</f>
        <v>100</v>
      </c>
      <c r="R32" s="97">
        <f t="shared" ref="R32:R42" si="21">R7*100/$Z7</f>
        <v>100</v>
      </c>
      <c r="S32" s="97">
        <f>S7*100/$AA7</f>
        <v>100</v>
      </c>
      <c r="T32" s="95"/>
      <c r="U32" s="96"/>
      <c r="V32" s="97"/>
      <c r="W32" s="97"/>
      <c r="X32" s="75">
        <f>X7*100/$X7</f>
        <v>100</v>
      </c>
      <c r="Y32" s="76">
        <f>Y7*100/$Y7</f>
        <v>100</v>
      </c>
      <c r="Z32" s="77">
        <f>Z7*100/$Z7</f>
        <v>100</v>
      </c>
      <c r="AA32" s="78">
        <f>AA7*100/$AA7</f>
        <v>100</v>
      </c>
      <c r="AC32" s="74" t="s">
        <v>33</v>
      </c>
      <c r="AD32" s="95">
        <v>100</v>
      </c>
      <c r="AE32" s="96">
        <v>100</v>
      </c>
      <c r="AF32" s="97">
        <v>100</v>
      </c>
      <c r="AG32" s="97">
        <v>100</v>
      </c>
      <c r="AH32" s="95">
        <v>0</v>
      </c>
      <c r="AI32" s="96">
        <v>0</v>
      </c>
      <c r="AJ32" s="97">
        <v>0</v>
      </c>
      <c r="AK32" s="97">
        <v>0</v>
      </c>
      <c r="AL32" s="75">
        <v>100</v>
      </c>
      <c r="AM32" s="76">
        <v>100</v>
      </c>
      <c r="AN32" s="77">
        <v>100</v>
      </c>
      <c r="AO32" s="78">
        <v>100</v>
      </c>
    </row>
    <row r="33" spans="1:41">
      <c r="A33" s="74" t="s">
        <v>34</v>
      </c>
      <c r="B33" s="99">
        <f t="shared" ref="B33:B42" si="22">IF(B8=0,"",B8*100/$J8)</f>
        <v>85</v>
      </c>
      <c r="C33" s="100">
        <f t="shared" ref="C33:C42" si="23">IF(C8=0,"",C8*100/$K8)</f>
        <v>84.839219820769642</v>
      </c>
      <c r="D33" s="97">
        <f t="shared" ref="D33:D42" si="24">IF(D8=0,"",D8*100/$L8)</f>
        <v>81.350018048369634</v>
      </c>
      <c r="E33" s="97">
        <f t="shared" ref="E33:E42" si="25">IF(E8=0,"",E8*100/$M8)</f>
        <v>80.89586424090993</v>
      </c>
      <c r="F33" s="99">
        <f t="shared" si="11"/>
        <v>15</v>
      </c>
      <c r="G33" s="100">
        <f t="shared" si="12"/>
        <v>15.160780179230365</v>
      </c>
      <c r="H33" s="97">
        <f t="shared" si="13"/>
        <v>18.64998195163037</v>
      </c>
      <c r="I33" s="97">
        <f t="shared" si="14"/>
        <v>19.104135759090077</v>
      </c>
      <c r="J33" s="79">
        <f t="shared" si="15"/>
        <v>100</v>
      </c>
      <c r="K33" s="80">
        <f t="shared" si="16"/>
        <v>100</v>
      </c>
      <c r="L33" s="77">
        <f t="shared" si="17"/>
        <v>100</v>
      </c>
      <c r="M33" s="78">
        <f t="shared" si="18"/>
        <v>100</v>
      </c>
      <c r="O33" s="74" t="s">
        <v>34</v>
      </c>
      <c r="P33" s="99">
        <f t="shared" si="19"/>
        <v>100</v>
      </c>
      <c r="Q33" s="100">
        <f t="shared" si="20"/>
        <v>100</v>
      </c>
      <c r="R33" s="97">
        <f t="shared" si="21"/>
        <v>99.999999999999986</v>
      </c>
      <c r="S33" s="97">
        <f t="shared" ref="S33:S42" si="26">S8*100/$AA8</f>
        <v>100</v>
      </c>
      <c r="T33" s="99"/>
      <c r="U33" s="100"/>
      <c r="V33" s="97"/>
      <c r="W33" s="97"/>
      <c r="X33" s="79">
        <f t="shared" ref="X33:X42" si="27">X8*100/$X8</f>
        <v>100</v>
      </c>
      <c r="Y33" s="80">
        <f t="shared" ref="Y33:Y42" si="28">Y8*100/$Y8</f>
        <v>100</v>
      </c>
      <c r="Z33" s="77">
        <f t="shared" ref="Z33:Z42" si="29">Z8*100/$Z8</f>
        <v>99.999999999999986</v>
      </c>
      <c r="AA33" s="78">
        <f t="shared" ref="AA33:AA42" si="30">AA8*100/$AA8</f>
        <v>100</v>
      </c>
      <c r="AC33" s="74" t="s">
        <v>34</v>
      </c>
      <c r="AD33" s="99">
        <v>100</v>
      </c>
      <c r="AE33" s="100">
        <v>100</v>
      </c>
      <c r="AF33" s="97">
        <v>99.999999999999986</v>
      </c>
      <c r="AG33" s="97">
        <v>100</v>
      </c>
      <c r="AH33" s="99">
        <v>0</v>
      </c>
      <c r="AI33" s="100">
        <v>0</v>
      </c>
      <c r="AJ33" s="97">
        <v>0</v>
      </c>
      <c r="AK33" s="97">
        <v>0</v>
      </c>
      <c r="AL33" s="79">
        <v>100</v>
      </c>
      <c r="AM33" s="80">
        <v>100</v>
      </c>
      <c r="AN33" s="77">
        <v>99.999999999999986</v>
      </c>
      <c r="AO33" s="78">
        <v>100</v>
      </c>
    </row>
    <row r="34" spans="1:41">
      <c r="A34" s="74" t="s">
        <v>35</v>
      </c>
      <c r="B34" s="99">
        <f t="shared" si="22"/>
        <v>93.478260869565219</v>
      </c>
      <c r="C34" s="100">
        <f t="shared" si="23"/>
        <v>93.892894262355199</v>
      </c>
      <c r="D34" s="97">
        <f t="shared" si="24"/>
        <v>90.44941317340421</v>
      </c>
      <c r="E34" s="97">
        <f t="shared" si="25"/>
        <v>89.024399310736527</v>
      </c>
      <c r="F34" s="99">
        <f t="shared" si="11"/>
        <v>6.5217391304347823</v>
      </c>
      <c r="G34" s="100">
        <f t="shared" si="12"/>
        <v>6.1071057376448037</v>
      </c>
      <c r="H34" s="97">
        <f t="shared" si="13"/>
        <v>9.5505868265957794</v>
      </c>
      <c r="I34" s="97">
        <f t="shared" si="14"/>
        <v>10.975600689263491</v>
      </c>
      <c r="J34" s="79">
        <f t="shared" si="15"/>
        <v>100</v>
      </c>
      <c r="K34" s="80">
        <f t="shared" si="16"/>
        <v>100</v>
      </c>
      <c r="L34" s="77">
        <f t="shared" si="17"/>
        <v>100</v>
      </c>
      <c r="M34" s="78">
        <f t="shared" si="18"/>
        <v>100</v>
      </c>
      <c r="O34" s="74" t="s">
        <v>35</v>
      </c>
      <c r="P34" s="99">
        <f t="shared" si="19"/>
        <v>96.296296296296291</v>
      </c>
      <c r="Q34" s="100">
        <f t="shared" si="20"/>
        <v>97.008662507347282</v>
      </c>
      <c r="R34" s="97">
        <f t="shared" si="21"/>
        <v>99.666986765697843</v>
      </c>
      <c r="S34" s="97">
        <f t="shared" si="26"/>
        <v>99.698949423731477</v>
      </c>
      <c r="T34" s="99">
        <f t="shared" ref="T34:T42" si="31">T9*100/$X9</f>
        <v>3.7037037037037037</v>
      </c>
      <c r="U34" s="100">
        <f t="shared" ref="U34:U42" si="32">U9*100/$Y9</f>
        <v>2.9913374926527201</v>
      </c>
      <c r="V34" s="97">
        <f t="shared" ref="V34:V42" si="33">V9*100/$Z9</f>
        <v>0.33301323430215007</v>
      </c>
      <c r="W34" s="97">
        <f t="shared" ref="W34:W42" si="34">W9*100/$AA9</f>
        <v>0.301050576268523</v>
      </c>
      <c r="X34" s="79">
        <f t="shared" si="27"/>
        <v>100</v>
      </c>
      <c r="Y34" s="80">
        <f t="shared" si="28"/>
        <v>100</v>
      </c>
      <c r="Z34" s="77">
        <f t="shared" si="29"/>
        <v>100</v>
      </c>
      <c r="AA34" s="78">
        <f t="shared" si="30"/>
        <v>100</v>
      </c>
      <c r="AC34" s="74" t="s">
        <v>35</v>
      </c>
      <c r="AD34" s="99">
        <v>91.666666666666671</v>
      </c>
      <c r="AE34" s="100">
        <v>90.788233049546932</v>
      </c>
      <c r="AF34" s="97">
        <v>89.371733552732636</v>
      </c>
      <c r="AG34" s="97">
        <v>83.825623511037193</v>
      </c>
      <c r="AH34" s="99">
        <v>8.3333333333333339</v>
      </c>
      <c r="AI34" s="100">
        <v>9.2117669504530522</v>
      </c>
      <c r="AJ34" s="97">
        <v>10.628266447267368</v>
      </c>
      <c r="AK34" s="97">
        <v>16.174376488962793</v>
      </c>
      <c r="AL34" s="79">
        <v>100</v>
      </c>
      <c r="AM34" s="80">
        <v>100</v>
      </c>
      <c r="AN34" s="77">
        <v>100</v>
      </c>
      <c r="AO34" s="78">
        <v>100</v>
      </c>
    </row>
    <row r="35" spans="1:41">
      <c r="A35" s="74" t="s">
        <v>36</v>
      </c>
      <c r="B35" s="99">
        <f t="shared" si="22"/>
        <v>94.117647058823536</v>
      </c>
      <c r="C35" s="100">
        <f t="shared" si="23"/>
        <v>93.820967829069247</v>
      </c>
      <c r="D35" s="97">
        <f t="shared" si="24"/>
        <v>90.368318133772036</v>
      </c>
      <c r="E35" s="97">
        <f t="shared" si="25"/>
        <v>87.371943223586342</v>
      </c>
      <c r="F35" s="99">
        <f t="shared" si="11"/>
        <v>5.882352941176471</v>
      </c>
      <c r="G35" s="100">
        <f t="shared" si="12"/>
        <v>6.179032170930749</v>
      </c>
      <c r="H35" s="97">
        <f t="shared" si="13"/>
        <v>9.6316818662279502</v>
      </c>
      <c r="I35" s="97">
        <f t="shared" si="14"/>
        <v>12.628056776413658</v>
      </c>
      <c r="J35" s="79">
        <f t="shared" si="15"/>
        <v>100</v>
      </c>
      <c r="K35" s="80">
        <f t="shared" si="16"/>
        <v>100</v>
      </c>
      <c r="L35" s="77">
        <f t="shared" si="17"/>
        <v>100</v>
      </c>
      <c r="M35" s="78">
        <f t="shared" si="18"/>
        <v>100</v>
      </c>
      <c r="O35" s="74" t="s">
        <v>36</v>
      </c>
      <c r="P35" s="99">
        <f t="shared" si="19"/>
        <v>94.964028776978424</v>
      </c>
      <c r="Q35" s="100">
        <f t="shared" si="20"/>
        <v>95.320691222860106</v>
      </c>
      <c r="R35" s="97">
        <f t="shared" si="21"/>
        <v>92.047171745767571</v>
      </c>
      <c r="S35" s="97">
        <f t="shared" si="26"/>
        <v>90.861212526040148</v>
      </c>
      <c r="T35" s="99">
        <f t="shared" si="31"/>
        <v>5.0359712230215825</v>
      </c>
      <c r="U35" s="100">
        <f t="shared" si="32"/>
        <v>4.6793087771399016</v>
      </c>
      <c r="V35" s="97">
        <f t="shared" si="33"/>
        <v>7.9528282542324193</v>
      </c>
      <c r="W35" s="97">
        <f t="shared" si="34"/>
        <v>9.1387874739598569</v>
      </c>
      <c r="X35" s="79">
        <f t="shared" si="27"/>
        <v>100</v>
      </c>
      <c r="Y35" s="80">
        <f t="shared" si="28"/>
        <v>100</v>
      </c>
      <c r="Z35" s="77">
        <f t="shared" si="29"/>
        <v>100</v>
      </c>
      <c r="AA35" s="78">
        <f t="shared" si="30"/>
        <v>100</v>
      </c>
      <c r="AC35" s="74" t="s">
        <v>36</v>
      </c>
      <c r="AD35" s="99">
        <v>95.614035087719301</v>
      </c>
      <c r="AE35" s="100">
        <v>95.745666011630632</v>
      </c>
      <c r="AF35" s="97">
        <v>95.82023962413362</v>
      </c>
      <c r="AG35" s="97">
        <v>94.422263367035328</v>
      </c>
      <c r="AH35" s="99">
        <v>4.3859649122807021</v>
      </c>
      <c r="AI35" s="100">
        <v>4.2543339883693605</v>
      </c>
      <c r="AJ35" s="97">
        <v>4.1797603758663788</v>
      </c>
      <c r="AK35" s="97">
        <v>5.5777366329646707</v>
      </c>
      <c r="AL35" s="79">
        <v>100</v>
      </c>
      <c r="AM35" s="80">
        <v>100</v>
      </c>
      <c r="AN35" s="77">
        <v>100</v>
      </c>
      <c r="AO35" s="78">
        <v>100</v>
      </c>
    </row>
    <row r="36" spans="1:41">
      <c r="A36" s="74" t="s">
        <v>37</v>
      </c>
      <c r="B36" s="99">
        <f t="shared" si="22"/>
        <v>95.759717314487631</v>
      </c>
      <c r="C36" s="100">
        <f t="shared" si="23"/>
        <v>95.954363176709492</v>
      </c>
      <c r="D36" s="97">
        <f t="shared" si="24"/>
        <v>94.464246382917452</v>
      </c>
      <c r="E36" s="97">
        <f t="shared" si="25"/>
        <v>94.223822019047731</v>
      </c>
      <c r="F36" s="99">
        <f t="shared" si="11"/>
        <v>4.2402826855123674</v>
      </c>
      <c r="G36" s="100">
        <f t="shared" si="12"/>
        <v>4.0456368232905175</v>
      </c>
      <c r="H36" s="97">
        <f t="shared" si="13"/>
        <v>5.5357536170825519</v>
      </c>
      <c r="I36" s="97">
        <f t="shared" si="14"/>
        <v>5.7761779809522711</v>
      </c>
      <c r="J36" s="79">
        <f t="shared" si="15"/>
        <v>100</v>
      </c>
      <c r="K36" s="80">
        <f t="shared" si="16"/>
        <v>100</v>
      </c>
      <c r="L36" s="77">
        <f t="shared" si="17"/>
        <v>100</v>
      </c>
      <c r="M36" s="78">
        <f t="shared" si="18"/>
        <v>100</v>
      </c>
      <c r="O36" s="74" t="s">
        <v>37</v>
      </c>
      <c r="P36" s="99">
        <f t="shared" si="19"/>
        <v>95.299145299145295</v>
      </c>
      <c r="Q36" s="100">
        <f t="shared" si="20"/>
        <v>95.088830641823407</v>
      </c>
      <c r="R36" s="97">
        <f t="shared" si="21"/>
        <v>93.224489813132607</v>
      </c>
      <c r="S36" s="97">
        <f t="shared" si="26"/>
        <v>92.677442989676891</v>
      </c>
      <c r="T36" s="99">
        <f t="shared" si="31"/>
        <v>4.700854700854701</v>
      </c>
      <c r="U36" s="100">
        <f t="shared" si="32"/>
        <v>4.9111693581765907</v>
      </c>
      <c r="V36" s="97">
        <f t="shared" si="33"/>
        <v>6.7755101868673604</v>
      </c>
      <c r="W36" s="97">
        <f t="shared" si="34"/>
        <v>7.3225570103231039</v>
      </c>
      <c r="X36" s="79">
        <f t="shared" si="27"/>
        <v>100</v>
      </c>
      <c r="Y36" s="80">
        <f t="shared" si="28"/>
        <v>100</v>
      </c>
      <c r="Z36" s="77">
        <f t="shared" si="29"/>
        <v>100</v>
      </c>
      <c r="AA36" s="78">
        <f t="shared" si="30"/>
        <v>100</v>
      </c>
      <c r="AC36" s="74" t="s">
        <v>37</v>
      </c>
      <c r="AD36" s="99">
        <v>95.614035087719301</v>
      </c>
      <c r="AE36" s="100">
        <v>95.371907710527182</v>
      </c>
      <c r="AF36" s="97">
        <v>95.037026499271732</v>
      </c>
      <c r="AG36" s="97">
        <v>92.703940860714567</v>
      </c>
      <c r="AH36" s="99">
        <v>4.3859649122807021</v>
      </c>
      <c r="AI36" s="100">
        <v>4.6280922894728258</v>
      </c>
      <c r="AJ36" s="97">
        <v>4.9629735007282729</v>
      </c>
      <c r="AK36" s="97">
        <v>7.2960591392854282</v>
      </c>
      <c r="AL36" s="79">
        <v>100</v>
      </c>
      <c r="AM36" s="80">
        <v>100</v>
      </c>
      <c r="AN36" s="77">
        <v>100</v>
      </c>
      <c r="AO36" s="78">
        <v>100</v>
      </c>
    </row>
    <row r="37" spans="1:41">
      <c r="A37" s="74" t="s">
        <v>38</v>
      </c>
      <c r="B37" s="99">
        <f t="shared" si="22"/>
        <v>91.954022988505741</v>
      </c>
      <c r="C37" s="100">
        <f t="shared" si="23"/>
        <v>92.502280774372025</v>
      </c>
      <c r="D37" s="97">
        <f t="shared" si="24"/>
        <v>91.960638381551604</v>
      </c>
      <c r="E37" s="97">
        <f t="shared" si="25"/>
        <v>90.723517197316582</v>
      </c>
      <c r="F37" s="99">
        <f t="shared" si="11"/>
        <v>8.0459770114942533</v>
      </c>
      <c r="G37" s="100">
        <f t="shared" si="12"/>
        <v>7.4977192256279785</v>
      </c>
      <c r="H37" s="97">
        <f t="shared" si="13"/>
        <v>8.039361618448396</v>
      </c>
      <c r="I37" s="97">
        <f t="shared" si="14"/>
        <v>9.2764828026834234</v>
      </c>
      <c r="J37" s="79">
        <f t="shared" si="15"/>
        <v>100</v>
      </c>
      <c r="K37" s="80">
        <f t="shared" si="16"/>
        <v>100</v>
      </c>
      <c r="L37" s="77">
        <f t="shared" si="17"/>
        <v>100</v>
      </c>
      <c r="M37" s="78">
        <f t="shared" si="18"/>
        <v>100.00000000000001</v>
      </c>
      <c r="O37" s="74" t="s">
        <v>38</v>
      </c>
      <c r="P37" s="99">
        <f t="shared" si="19"/>
        <v>95.017793594306056</v>
      </c>
      <c r="Q37" s="100">
        <f t="shared" si="20"/>
        <v>95.217191328486678</v>
      </c>
      <c r="R37" s="97">
        <f t="shared" si="21"/>
        <v>94.683610588311751</v>
      </c>
      <c r="S37" s="97">
        <f t="shared" si="26"/>
        <v>94.354939003348946</v>
      </c>
      <c r="T37" s="99">
        <f t="shared" si="31"/>
        <v>4.9822064056939501</v>
      </c>
      <c r="U37" s="100">
        <f t="shared" si="32"/>
        <v>4.7828086715133082</v>
      </c>
      <c r="V37" s="97">
        <f t="shared" si="33"/>
        <v>5.3163894116882195</v>
      </c>
      <c r="W37" s="97">
        <f t="shared" si="34"/>
        <v>5.645060996651063</v>
      </c>
      <c r="X37" s="79">
        <f t="shared" si="27"/>
        <v>100</v>
      </c>
      <c r="Y37" s="80">
        <f t="shared" si="28"/>
        <v>100</v>
      </c>
      <c r="Z37" s="77">
        <f t="shared" si="29"/>
        <v>100</v>
      </c>
      <c r="AA37" s="78">
        <f t="shared" si="30"/>
        <v>100</v>
      </c>
      <c r="AC37" s="74" t="s">
        <v>38</v>
      </c>
      <c r="AD37" s="99">
        <v>94.927536231884062</v>
      </c>
      <c r="AE37" s="100">
        <v>94.796247936215707</v>
      </c>
      <c r="AF37" s="97">
        <v>93.070384129523305</v>
      </c>
      <c r="AG37" s="97">
        <v>91.308117021630395</v>
      </c>
      <c r="AH37" s="99">
        <v>5.0724637681159424</v>
      </c>
      <c r="AI37" s="100">
        <v>5.2037520637842869</v>
      </c>
      <c r="AJ37" s="97">
        <v>6.9296158704766935</v>
      </c>
      <c r="AK37" s="97">
        <v>8.6918829783696054</v>
      </c>
      <c r="AL37" s="79">
        <v>100</v>
      </c>
      <c r="AM37" s="80">
        <v>100</v>
      </c>
      <c r="AN37" s="77">
        <v>100</v>
      </c>
      <c r="AO37" s="78">
        <v>100</v>
      </c>
    </row>
    <row r="38" spans="1:41">
      <c r="A38" s="74" t="s">
        <v>39</v>
      </c>
      <c r="B38" s="99">
        <f t="shared" si="22"/>
        <v>91.202346041055719</v>
      </c>
      <c r="C38" s="100">
        <f t="shared" si="23"/>
        <v>90.849035123557414</v>
      </c>
      <c r="D38" s="97">
        <f t="shared" si="24"/>
        <v>90.034569219978906</v>
      </c>
      <c r="E38" s="97">
        <f t="shared" si="25"/>
        <v>86.73578588262707</v>
      </c>
      <c r="F38" s="99">
        <f t="shared" si="11"/>
        <v>8.7976539589442808</v>
      </c>
      <c r="G38" s="100">
        <f t="shared" si="12"/>
        <v>9.1509648764425915</v>
      </c>
      <c r="H38" s="97">
        <f t="shared" si="13"/>
        <v>9.9654307800210891</v>
      </c>
      <c r="I38" s="97">
        <f t="shared" si="14"/>
        <v>13.264214117372923</v>
      </c>
      <c r="J38" s="79">
        <f t="shared" si="15"/>
        <v>100</v>
      </c>
      <c r="K38" s="80">
        <f t="shared" si="16"/>
        <v>100</v>
      </c>
      <c r="L38" s="77">
        <f t="shared" si="17"/>
        <v>100</v>
      </c>
      <c r="M38" s="78">
        <f t="shared" si="18"/>
        <v>100</v>
      </c>
      <c r="O38" s="74" t="s">
        <v>39</v>
      </c>
      <c r="P38" s="99">
        <f t="shared" si="19"/>
        <v>89.138576779026224</v>
      </c>
      <c r="Q38" s="100">
        <f t="shared" si="20"/>
        <v>88.611090516452862</v>
      </c>
      <c r="R38" s="97">
        <f t="shared" si="21"/>
        <v>88.614656267459026</v>
      </c>
      <c r="S38" s="97">
        <f t="shared" si="26"/>
        <v>87.712216836822051</v>
      </c>
      <c r="T38" s="99">
        <f t="shared" si="31"/>
        <v>10.861423220973784</v>
      </c>
      <c r="U38" s="100">
        <f t="shared" si="32"/>
        <v>11.388909483547145</v>
      </c>
      <c r="V38" s="97">
        <f t="shared" si="33"/>
        <v>11.385343732540953</v>
      </c>
      <c r="W38" s="97">
        <f t="shared" si="34"/>
        <v>12.287783163177945</v>
      </c>
      <c r="X38" s="79">
        <f t="shared" si="27"/>
        <v>100</v>
      </c>
      <c r="Y38" s="80">
        <f t="shared" si="28"/>
        <v>100</v>
      </c>
      <c r="Z38" s="77">
        <f t="shared" si="29"/>
        <v>100</v>
      </c>
      <c r="AA38" s="78">
        <f t="shared" si="30"/>
        <v>100.00000000000001</v>
      </c>
      <c r="AC38" s="74" t="s">
        <v>39</v>
      </c>
      <c r="AD38" s="99">
        <v>92.182410423452765</v>
      </c>
      <c r="AE38" s="100">
        <v>91.713808220248737</v>
      </c>
      <c r="AF38" s="97">
        <v>91.524555096357815</v>
      </c>
      <c r="AG38" s="97">
        <v>89.772218539072739</v>
      </c>
      <c r="AH38" s="99">
        <v>7.8175895765472312</v>
      </c>
      <c r="AI38" s="100">
        <v>8.286191779751249</v>
      </c>
      <c r="AJ38" s="97">
        <v>8.4754449036421509</v>
      </c>
      <c r="AK38" s="97">
        <v>10.227781460927259</v>
      </c>
      <c r="AL38" s="79">
        <v>100</v>
      </c>
      <c r="AM38" s="80">
        <v>100</v>
      </c>
      <c r="AN38" s="77">
        <v>100.00000000000001</v>
      </c>
      <c r="AO38" s="78">
        <v>100</v>
      </c>
    </row>
    <row r="39" spans="1:41">
      <c r="A39" s="74" t="s">
        <v>40</v>
      </c>
      <c r="B39" s="99">
        <f t="shared" si="22"/>
        <v>73.737373737373744</v>
      </c>
      <c r="C39" s="100">
        <f t="shared" si="23"/>
        <v>73.10523432370077</v>
      </c>
      <c r="D39" s="97">
        <f t="shared" si="24"/>
        <v>67.082417990043808</v>
      </c>
      <c r="E39" s="97">
        <f t="shared" si="25"/>
        <v>59.423514646648613</v>
      </c>
      <c r="F39" s="99">
        <f t="shared" si="11"/>
        <v>26.262626262626263</v>
      </c>
      <c r="G39" s="100">
        <f t="shared" si="12"/>
        <v>26.894765676299237</v>
      </c>
      <c r="H39" s="97">
        <f t="shared" si="13"/>
        <v>32.917582009956199</v>
      </c>
      <c r="I39" s="97">
        <f t="shared" si="14"/>
        <v>40.57648535335138</v>
      </c>
      <c r="J39" s="79">
        <f t="shared" si="15"/>
        <v>100</v>
      </c>
      <c r="K39" s="80">
        <f t="shared" si="16"/>
        <v>100</v>
      </c>
      <c r="L39" s="77">
        <f t="shared" si="17"/>
        <v>99.999999999999986</v>
      </c>
      <c r="M39" s="78">
        <f t="shared" si="18"/>
        <v>100</v>
      </c>
      <c r="O39" s="74" t="s">
        <v>40</v>
      </c>
      <c r="P39" s="99">
        <f t="shared" si="19"/>
        <v>77.464788732394368</v>
      </c>
      <c r="Q39" s="100">
        <f t="shared" si="20"/>
        <v>75.78374429174346</v>
      </c>
      <c r="R39" s="97">
        <f t="shared" si="21"/>
        <v>66.550406564976271</v>
      </c>
      <c r="S39" s="97">
        <f t="shared" si="26"/>
        <v>62.517454767350884</v>
      </c>
      <c r="T39" s="99">
        <f t="shared" si="31"/>
        <v>22.535211267605632</v>
      </c>
      <c r="U39" s="100">
        <f t="shared" si="32"/>
        <v>24.216255708256526</v>
      </c>
      <c r="V39" s="97">
        <f t="shared" si="33"/>
        <v>33.449593435023743</v>
      </c>
      <c r="W39" s="97">
        <f t="shared" si="34"/>
        <v>37.482545232649116</v>
      </c>
      <c r="X39" s="79">
        <f t="shared" si="27"/>
        <v>100</v>
      </c>
      <c r="Y39" s="80">
        <f t="shared" si="28"/>
        <v>100</v>
      </c>
      <c r="Z39" s="77">
        <f t="shared" si="29"/>
        <v>100</v>
      </c>
      <c r="AA39" s="78">
        <f t="shared" si="30"/>
        <v>100</v>
      </c>
      <c r="AC39" s="74" t="s">
        <v>40</v>
      </c>
      <c r="AD39" s="99">
        <v>76.84210526315789</v>
      </c>
      <c r="AE39" s="100">
        <v>76.134095923434856</v>
      </c>
      <c r="AF39" s="97">
        <v>72.322793641774567</v>
      </c>
      <c r="AG39" s="97">
        <v>71.806194609405324</v>
      </c>
      <c r="AH39" s="99">
        <v>23.157894736842106</v>
      </c>
      <c r="AI39" s="100">
        <v>23.86590407656513</v>
      </c>
      <c r="AJ39" s="97">
        <v>27.677206358225433</v>
      </c>
      <c r="AK39" s="97">
        <v>28.193805390594672</v>
      </c>
      <c r="AL39" s="79">
        <v>100</v>
      </c>
      <c r="AM39" s="80">
        <v>100</v>
      </c>
      <c r="AN39" s="77">
        <v>100</v>
      </c>
      <c r="AO39" s="78">
        <v>100</v>
      </c>
    </row>
    <row r="40" spans="1:41">
      <c r="A40" s="74" t="s">
        <v>41</v>
      </c>
      <c r="B40" s="99">
        <f t="shared" si="22"/>
        <v>32.584269662921351</v>
      </c>
      <c r="C40" s="100">
        <f t="shared" si="23"/>
        <v>23.256054207053364</v>
      </c>
      <c r="D40" s="97">
        <f t="shared" si="24"/>
        <v>30.064899964951159</v>
      </c>
      <c r="E40" s="97">
        <f t="shared" si="25"/>
        <v>32.494103815234524</v>
      </c>
      <c r="F40" s="99">
        <f t="shared" si="11"/>
        <v>67.415730337078656</v>
      </c>
      <c r="G40" s="100">
        <f t="shared" si="12"/>
        <v>76.743945792946619</v>
      </c>
      <c r="H40" s="97">
        <f t="shared" si="13"/>
        <v>69.935100035048848</v>
      </c>
      <c r="I40" s="97">
        <f t="shared" si="14"/>
        <v>67.50589618476549</v>
      </c>
      <c r="J40" s="79">
        <f t="shared" si="15"/>
        <v>100</v>
      </c>
      <c r="K40" s="80">
        <f t="shared" si="16"/>
        <v>100</v>
      </c>
      <c r="L40" s="77">
        <f t="shared" si="17"/>
        <v>100</v>
      </c>
      <c r="M40" s="78">
        <f t="shared" si="18"/>
        <v>100</v>
      </c>
      <c r="O40" s="74" t="s">
        <v>41</v>
      </c>
      <c r="P40" s="99">
        <f t="shared" si="19"/>
        <v>40.963855421686745</v>
      </c>
      <c r="Q40" s="100">
        <f t="shared" si="20"/>
        <v>37.81314928947058</v>
      </c>
      <c r="R40" s="97">
        <f t="shared" si="21"/>
        <v>24.537573868465326</v>
      </c>
      <c r="S40" s="97">
        <f t="shared" si="26"/>
        <v>27.673874620728185</v>
      </c>
      <c r="T40" s="99">
        <f t="shared" si="31"/>
        <v>59.036144578313255</v>
      </c>
      <c r="U40" s="100">
        <f t="shared" si="32"/>
        <v>62.18685071052942</v>
      </c>
      <c r="V40" s="97">
        <f t="shared" si="33"/>
        <v>75.462426131534642</v>
      </c>
      <c r="W40" s="97">
        <f t="shared" si="34"/>
        <v>72.326125379271815</v>
      </c>
      <c r="X40" s="79">
        <f t="shared" si="27"/>
        <v>100</v>
      </c>
      <c r="Y40" s="80">
        <f t="shared" si="28"/>
        <v>100</v>
      </c>
      <c r="Z40" s="77">
        <f t="shared" si="29"/>
        <v>100</v>
      </c>
      <c r="AA40" s="78">
        <f t="shared" si="30"/>
        <v>100</v>
      </c>
      <c r="AC40" s="74" t="s">
        <v>41</v>
      </c>
      <c r="AD40" s="99">
        <v>41.463414634146339</v>
      </c>
      <c r="AE40" s="100">
        <v>35.005277160005669</v>
      </c>
      <c r="AF40" s="97">
        <v>27.997981777155701</v>
      </c>
      <c r="AG40" s="97">
        <v>30.101408533849686</v>
      </c>
      <c r="AH40" s="99">
        <v>58.536585365853661</v>
      </c>
      <c r="AI40" s="100">
        <v>64.994722839994338</v>
      </c>
      <c r="AJ40" s="97">
        <v>72.002018222844299</v>
      </c>
      <c r="AK40" s="97">
        <v>69.898591466150293</v>
      </c>
      <c r="AL40" s="79">
        <v>100</v>
      </c>
      <c r="AM40" s="80">
        <v>100</v>
      </c>
      <c r="AN40" s="77">
        <v>100</v>
      </c>
      <c r="AO40" s="78">
        <v>100</v>
      </c>
    </row>
    <row r="41" spans="1:41" ht="15.75" thickBot="1">
      <c r="A41" s="74" t="s">
        <v>42</v>
      </c>
      <c r="B41" s="99">
        <f t="shared" si="22"/>
        <v>7.8651685393258424</v>
      </c>
      <c r="C41" s="100">
        <f t="shared" si="23"/>
        <v>1.3807735252730797</v>
      </c>
      <c r="D41" s="97">
        <f t="shared" si="24"/>
        <v>1.3257705690029324</v>
      </c>
      <c r="E41" s="97">
        <f t="shared" si="25"/>
        <v>1.0902666727363906</v>
      </c>
      <c r="F41" s="99">
        <f t="shared" si="11"/>
        <v>92.134831460674164</v>
      </c>
      <c r="G41" s="100">
        <f t="shared" si="12"/>
        <v>98.619226474726929</v>
      </c>
      <c r="H41" s="97">
        <f t="shared" si="13"/>
        <v>98.674229430997059</v>
      </c>
      <c r="I41" s="97">
        <f t="shared" si="14"/>
        <v>98.909733327263609</v>
      </c>
      <c r="J41" s="79">
        <f t="shared" si="15"/>
        <v>100</v>
      </c>
      <c r="K41" s="80">
        <f t="shared" si="16"/>
        <v>100</v>
      </c>
      <c r="L41" s="77">
        <f t="shared" si="17"/>
        <v>100</v>
      </c>
      <c r="M41" s="78">
        <f t="shared" si="18"/>
        <v>100</v>
      </c>
      <c r="O41" s="74" t="s">
        <v>42</v>
      </c>
      <c r="P41" s="99">
        <f t="shared" si="19"/>
        <v>5.6338028169014081</v>
      </c>
      <c r="Q41" s="100">
        <f t="shared" si="20"/>
        <v>1.3649518904348641</v>
      </c>
      <c r="R41" s="97">
        <f t="shared" si="21"/>
        <v>1.6229835292867438</v>
      </c>
      <c r="S41" s="97">
        <f t="shared" si="26"/>
        <v>1.5611064157305652</v>
      </c>
      <c r="T41" s="99">
        <f t="shared" si="31"/>
        <v>94.366197183098592</v>
      </c>
      <c r="U41" s="100">
        <f t="shared" si="32"/>
        <v>98.635048109565147</v>
      </c>
      <c r="V41" s="97">
        <f t="shared" si="33"/>
        <v>98.377016470713258</v>
      </c>
      <c r="W41" s="97">
        <f t="shared" si="34"/>
        <v>98.438893584269437</v>
      </c>
      <c r="X41" s="79">
        <f t="shared" si="27"/>
        <v>100</v>
      </c>
      <c r="Y41" s="80">
        <f t="shared" si="28"/>
        <v>100</v>
      </c>
      <c r="Z41" s="77">
        <f t="shared" si="29"/>
        <v>100</v>
      </c>
      <c r="AA41" s="78">
        <f t="shared" si="30"/>
        <v>100</v>
      </c>
      <c r="AC41" s="74" t="s">
        <v>42</v>
      </c>
      <c r="AD41" s="99">
        <v>9.615384615384615</v>
      </c>
      <c r="AE41" s="100">
        <v>2.1012978537752898</v>
      </c>
      <c r="AF41" s="97">
        <v>1.5720261051364204</v>
      </c>
      <c r="AG41" s="97">
        <v>1.861766702850288</v>
      </c>
      <c r="AH41" s="99">
        <v>90.384615384615387</v>
      </c>
      <c r="AI41" s="100">
        <v>97.898702146224721</v>
      </c>
      <c r="AJ41" s="97">
        <v>98.427973894863584</v>
      </c>
      <c r="AK41" s="97">
        <v>98.138233297149711</v>
      </c>
      <c r="AL41" s="79">
        <v>100</v>
      </c>
      <c r="AM41" s="80">
        <v>100</v>
      </c>
      <c r="AN41" s="77">
        <v>100</v>
      </c>
      <c r="AO41" s="78">
        <v>100</v>
      </c>
    </row>
    <row r="42" spans="1:41" ht="15.75" thickBot="1">
      <c r="A42" s="81" t="s">
        <v>3</v>
      </c>
      <c r="B42" s="101">
        <f t="shared" si="22"/>
        <v>83.038637851997379</v>
      </c>
      <c r="C42" s="102">
        <f t="shared" si="23"/>
        <v>7.9087885720312547</v>
      </c>
      <c r="D42" s="103">
        <f t="shared" si="24"/>
        <v>40.629665675585258</v>
      </c>
      <c r="E42" s="103">
        <f t="shared" si="25"/>
        <v>34.201759433761296</v>
      </c>
      <c r="F42" s="101">
        <f t="shared" si="11"/>
        <v>16.961362148002621</v>
      </c>
      <c r="G42" s="102">
        <f t="shared" si="12"/>
        <v>92.091211427968744</v>
      </c>
      <c r="H42" s="103">
        <f t="shared" si="13"/>
        <v>59.370334324414749</v>
      </c>
      <c r="I42" s="103">
        <f t="shared" si="14"/>
        <v>65.798240566238718</v>
      </c>
      <c r="J42" s="82">
        <f t="shared" si="15"/>
        <v>100</v>
      </c>
      <c r="K42" s="83">
        <f t="shared" si="16"/>
        <v>100</v>
      </c>
      <c r="L42" s="84">
        <f t="shared" si="17"/>
        <v>100</v>
      </c>
      <c r="M42" s="85">
        <f t="shared" si="18"/>
        <v>100</v>
      </c>
      <c r="O42" s="81" t="s">
        <v>3</v>
      </c>
      <c r="P42" s="101">
        <f t="shared" si="19"/>
        <v>83.573243014394578</v>
      </c>
      <c r="Q42" s="102">
        <f t="shared" si="20"/>
        <v>9.1254953222940411</v>
      </c>
      <c r="R42" s="103">
        <f t="shared" si="21"/>
        <v>51.946776911923706</v>
      </c>
      <c r="S42" s="103">
        <f t="shared" si="26"/>
        <v>48.127578018207757</v>
      </c>
      <c r="T42" s="101">
        <f t="shared" si="31"/>
        <v>16.426756985605419</v>
      </c>
      <c r="U42" s="102">
        <f t="shared" si="32"/>
        <v>90.874504677705986</v>
      </c>
      <c r="V42" s="103">
        <f t="shared" si="33"/>
        <v>48.053223088076308</v>
      </c>
      <c r="W42" s="103">
        <f t="shared" si="34"/>
        <v>51.87242198179225</v>
      </c>
      <c r="X42" s="82">
        <f t="shared" si="27"/>
        <v>100</v>
      </c>
      <c r="Y42" s="83">
        <f t="shared" si="28"/>
        <v>100</v>
      </c>
      <c r="Z42" s="84">
        <f t="shared" si="29"/>
        <v>100</v>
      </c>
      <c r="AA42" s="85">
        <f t="shared" si="30"/>
        <v>100</v>
      </c>
      <c r="AC42" s="81" t="s">
        <v>3</v>
      </c>
      <c r="AD42" s="101">
        <v>85.618729096989966</v>
      </c>
      <c r="AE42" s="102">
        <v>14.937177977044042</v>
      </c>
      <c r="AF42" s="103">
        <v>57.127080393313257</v>
      </c>
      <c r="AG42" s="103">
        <v>52.806964970042976</v>
      </c>
      <c r="AH42" s="101">
        <v>14.381270903010034</v>
      </c>
      <c r="AI42" s="102">
        <v>85.062822022955984</v>
      </c>
      <c r="AJ42" s="103">
        <v>42.872919606686743</v>
      </c>
      <c r="AK42" s="103">
        <v>47.193035029957031</v>
      </c>
      <c r="AL42" s="82">
        <v>100</v>
      </c>
      <c r="AM42" s="83">
        <v>100.00000000000001</v>
      </c>
      <c r="AN42" s="84">
        <v>100</v>
      </c>
      <c r="AO42" s="85">
        <v>100</v>
      </c>
    </row>
    <row r="43" spans="1:41" s="125" customFormat="1" ht="15.75" thickBot="1">
      <c r="A43" s="250" t="s">
        <v>47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2"/>
      <c r="O43" s="323" t="s">
        <v>47</v>
      </c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5"/>
      <c r="AC43" s="323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5"/>
    </row>
    <row r="44" spans="1:41">
      <c r="A44" s="74" t="s">
        <v>33</v>
      </c>
      <c r="B44" s="95">
        <f>IF(B7=0,"",B7*100/$J$17)</f>
        <v>0.32743942370661427</v>
      </c>
      <c r="C44" s="96">
        <f>IF(C7=0,"",C7*100/$K$17)</f>
        <v>5.2038480480885382E-4</v>
      </c>
      <c r="D44" s="97">
        <f>IF(D7=0,"",D7*100/$L$17)</f>
        <v>6.4484901094571754E-3</v>
      </c>
      <c r="E44" s="97">
        <f>IF(E7=0,"",E7*100/$M$17)</f>
        <v>6.3076820689110758E-3</v>
      </c>
      <c r="F44" s="95">
        <f t="shared" ref="F44:F54" si="35">IF(F7=0,"",F7*100/$J$17)</f>
        <v>0.19646365422396855</v>
      </c>
      <c r="G44" s="96">
        <f t="shared" ref="G44:G54" si="36">IF(G7=0,"",G7*100/$K$17)</f>
        <v>2.2664777054966475E-4</v>
      </c>
      <c r="H44" s="97">
        <f t="shared" ref="H44:H54" si="37">IF(H7=0,"",H7*100/$L$17)</f>
        <v>4.1903777768075003E-2</v>
      </c>
      <c r="I44" s="97">
        <f t="shared" ref="I44:I54" si="38">IF(I7=0,"",I7*100/$M$17)</f>
        <v>3.9707365807290146E-2</v>
      </c>
      <c r="J44" s="95">
        <f t="shared" ref="J44:J54" si="39">IF(J7=0,"",J7*100/$J$17)</f>
        <v>0.52390307793058288</v>
      </c>
      <c r="K44" s="96">
        <f t="shared" ref="K44:K54" si="40">IF(K7=0,"",K7*100/$K$17)</f>
        <v>7.4703257535851844E-4</v>
      </c>
      <c r="L44" s="97">
        <f t="shared" ref="L44:L54" si="41">IF(L7=0,"",L7*100/$L$17)</f>
        <v>4.835226787753219E-2</v>
      </c>
      <c r="M44" s="98">
        <f t="shared" ref="M44:M54" si="42">IF(M7=0,"",M7*100/$M$17)</f>
        <v>4.6015047876201226E-2</v>
      </c>
      <c r="O44" s="74" t="s">
        <v>33</v>
      </c>
      <c r="P44" s="95">
        <f t="shared" ref="P44:P54" si="43">P7*100/$X$17</f>
        <v>0.59271803556308211</v>
      </c>
      <c r="Q44" s="96">
        <f t="shared" ref="Q44:Q54" si="44">Q7*100/$Y$17</f>
        <v>8.9320321894719096E-4</v>
      </c>
      <c r="R44" s="97">
        <f t="shared" ref="R44:R54" si="45">R7*100/$Z$17</f>
        <v>0.43592127692546101</v>
      </c>
      <c r="S44" s="97">
        <f>S7*100/$AA$17</f>
        <v>8.2997802616922883E-2</v>
      </c>
      <c r="T44" s="95"/>
      <c r="U44" s="96"/>
      <c r="V44" s="97"/>
      <c r="W44" s="97"/>
      <c r="X44" s="95">
        <f t="shared" ref="X44:X54" si="46">X7*100/$X$17</f>
        <v>0.59271803556308211</v>
      </c>
      <c r="Y44" s="96">
        <f t="shared" ref="Y44:Y54" si="47">Y7*100/$Y$17</f>
        <v>8.9320321894719096E-4</v>
      </c>
      <c r="Z44" s="97">
        <f t="shared" ref="Z44:Z54" si="48">Z7*100/$Z$17</f>
        <v>0.43592127692546101</v>
      </c>
      <c r="AA44" s="98">
        <f>AA7*100/$AA$17</f>
        <v>8.2997802616922883E-2</v>
      </c>
      <c r="AC44" s="74" t="s">
        <v>33</v>
      </c>
      <c r="AD44" s="95">
        <v>0.66889632107023411</v>
      </c>
      <c r="AE44" s="96">
        <v>1.2157881923027885E-3</v>
      </c>
      <c r="AF44" s="97">
        <v>3.9928389474036347E-2</v>
      </c>
      <c r="AG44" s="97">
        <v>5.537675282787035E-2</v>
      </c>
      <c r="AH44" s="95">
        <v>0</v>
      </c>
      <c r="AI44" s="96">
        <v>0</v>
      </c>
      <c r="AJ44" s="97">
        <v>0</v>
      </c>
      <c r="AK44" s="97">
        <v>0</v>
      </c>
      <c r="AL44" s="95">
        <v>0.66889632107023411</v>
      </c>
      <c r="AM44" s="96">
        <v>1.2157881923027885E-3</v>
      </c>
      <c r="AN44" s="97">
        <v>3.9928389474036347E-2</v>
      </c>
      <c r="AO44" s="98">
        <v>5.537675282787035E-2</v>
      </c>
    </row>
    <row r="45" spans="1:41">
      <c r="A45" s="74" t="s">
        <v>34</v>
      </c>
      <c r="B45" s="99">
        <f t="shared" ref="B45:B54" si="49">IF(B8=0,"",B8*100/$J$17)</f>
        <v>1.1132940406024885</v>
      </c>
      <c r="C45" s="100">
        <f t="shared" ref="C45:C54" si="50">IF(C8=0,"",C8*100/$K$17)</f>
        <v>3.3650085048213155E-3</v>
      </c>
      <c r="D45" s="97">
        <f t="shared" ref="D45:D54" si="51">IF(D8=0,"",D8*100/$L$17)</f>
        <v>0.10250052152313864</v>
      </c>
      <c r="E45" s="97">
        <f t="shared" ref="E45:E54" si="52">IF(E8=0,"",E8*100/$M$17)</f>
        <v>9.4209514248579013E-2</v>
      </c>
      <c r="F45" s="99">
        <f t="shared" si="35"/>
        <v>0.19646365422396855</v>
      </c>
      <c r="G45" s="100">
        <f t="shared" si="36"/>
        <v>6.0132747979781934E-4</v>
      </c>
      <c r="H45" s="97">
        <f t="shared" si="37"/>
        <v>2.349886235185104E-2</v>
      </c>
      <c r="I45" s="97">
        <f t="shared" si="38"/>
        <v>2.2248249238588522E-2</v>
      </c>
      <c r="J45" s="99">
        <f t="shared" si="39"/>
        <v>1.3097576948264571</v>
      </c>
      <c r="K45" s="100">
        <f t="shared" si="40"/>
        <v>3.9663359846191341E-3</v>
      </c>
      <c r="L45" s="97">
        <f t="shared" si="41"/>
        <v>0.12599938387498968</v>
      </c>
      <c r="M45" s="98">
        <f t="shared" si="42"/>
        <v>0.11645776348716753</v>
      </c>
      <c r="O45" s="74" t="s">
        <v>34</v>
      </c>
      <c r="P45" s="99">
        <f t="shared" si="43"/>
        <v>8.4674005080440304E-2</v>
      </c>
      <c r="Q45" s="100">
        <f t="shared" si="44"/>
        <v>2.0750260148743124E-4</v>
      </c>
      <c r="R45" s="97">
        <f t="shared" si="45"/>
        <v>7.0401021600928551E-3</v>
      </c>
      <c r="S45" s="97">
        <f t="shared" ref="S45:S54" si="53">S8*100/$AA$17</f>
        <v>6.4370075771905139E-3</v>
      </c>
      <c r="T45" s="99"/>
      <c r="U45" s="100"/>
      <c r="V45" s="97"/>
      <c r="W45" s="97"/>
      <c r="X45" s="99">
        <f t="shared" si="46"/>
        <v>8.4674005080440304E-2</v>
      </c>
      <c r="Y45" s="100">
        <f t="shared" si="47"/>
        <v>2.0750260148743124E-4</v>
      </c>
      <c r="Z45" s="97">
        <f t="shared" si="48"/>
        <v>7.0401021600928551E-3</v>
      </c>
      <c r="AA45" s="98">
        <f t="shared" ref="AA45:AA54" si="54">AA8*100/$AA$17</f>
        <v>6.4370075771905139E-3</v>
      </c>
      <c r="AC45" s="74" t="s">
        <v>34</v>
      </c>
      <c r="AD45" s="99">
        <v>0.83612040133779264</v>
      </c>
      <c r="AE45" s="100">
        <v>3.9540667375196356E-3</v>
      </c>
      <c r="AF45" s="97">
        <v>0.10396223331255962</v>
      </c>
      <c r="AG45" s="97">
        <v>0.12682742252804222</v>
      </c>
      <c r="AH45" s="99">
        <v>0</v>
      </c>
      <c r="AI45" s="100">
        <v>0</v>
      </c>
      <c r="AJ45" s="97">
        <v>0</v>
      </c>
      <c r="AK45" s="97">
        <v>0</v>
      </c>
      <c r="AL45" s="99">
        <v>0.83612040133779264</v>
      </c>
      <c r="AM45" s="100">
        <v>3.9540667375196356E-3</v>
      </c>
      <c r="AN45" s="97">
        <v>0.10396223331255962</v>
      </c>
      <c r="AO45" s="98">
        <v>0.12682742252804222</v>
      </c>
    </row>
    <row r="46" spans="1:41">
      <c r="A46" s="74" t="s">
        <v>35</v>
      </c>
      <c r="B46" s="99">
        <f t="shared" si="49"/>
        <v>2.8159790438768826</v>
      </c>
      <c r="C46" s="100">
        <f t="shared" si="50"/>
        <v>1.581555945259738E-2</v>
      </c>
      <c r="D46" s="97">
        <f t="shared" si="51"/>
        <v>0.41867627845186312</v>
      </c>
      <c r="E46" s="97">
        <f t="shared" si="52"/>
        <v>0.36632520666581603</v>
      </c>
      <c r="F46" s="99">
        <f t="shared" si="35"/>
        <v>0.19646365422396855</v>
      </c>
      <c r="G46" s="100">
        <f t="shared" si="36"/>
        <v>1.0286965231589952E-3</v>
      </c>
      <c r="H46" s="97">
        <f t="shared" si="37"/>
        <v>4.4208182334191881E-2</v>
      </c>
      <c r="I46" s="97">
        <f t="shared" si="38"/>
        <v>4.5163339735009293E-2</v>
      </c>
      <c r="J46" s="99">
        <f t="shared" si="39"/>
        <v>3.0124426981008514</v>
      </c>
      <c r="K46" s="100">
        <f t="shared" si="40"/>
        <v>1.6844255975756377E-2</v>
      </c>
      <c r="L46" s="97">
        <f t="shared" si="41"/>
        <v>0.46288446078605505</v>
      </c>
      <c r="M46" s="98">
        <f t="shared" si="42"/>
        <v>0.41148854640082527</v>
      </c>
      <c r="O46" s="74" t="s">
        <v>35</v>
      </c>
      <c r="P46" s="99">
        <f t="shared" si="43"/>
        <v>2.201524132091448</v>
      </c>
      <c r="Q46" s="100">
        <f t="shared" si="44"/>
        <v>1.2533807940847052E-2</v>
      </c>
      <c r="R46" s="97">
        <f t="shared" si="45"/>
        <v>0.44171166758191815</v>
      </c>
      <c r="S46" s="97">
        <f t="shared" si="53"/>
        <v>0.37591731498618375</v>
      </c>
      <c r="T46" s="99">
        <f t="shared" ref="T46:T54" si="55">T9*100/$X$17</f>
        <v>8.4674005080440304E-2</v>
      </c>
      <c r="U46" s="100">
        <f t="shared" ref="U46:U54" si="56">U9*100/$Y$17</f>
        <v>3.8648970772403466E-4</v>
      </c>
      <c r="V46" s="97">
        <f t="shared" ref="V46:V54" si="57">V9*100/$Z$17</f>
        <v>1.4758731634603439E-3</v>
      </c>
      <c r="W46" s="97">
        <f t="shared" ref="W46:W54" si="58">W9*100/$AA$17</f>
        <v>1.1351185239166467E-3</v>
      </c>
      <c r="X46" s="99">
        <f t="shared" si="46"/>
        <v>2.2861981371718882</v>
      </c>
      <c r="Y46" s="100">
        <f t="shared" si="47"/>
        <v>1.2920297648571086E-2</v>
      </c>
      <c r="Z46" s="97">
        <f t="shared" si="48"/>
        <v>0.44318754074537847</v>
      </c>
      <c r="AA46" s="98">
        <f t="shared" si="54"/>
        <v>0.37705243351010037</v>
      </c>
      <c r="AC46" s="74" t="s">
        <v>35</v>
      </c>
      <c r="AD46" s="99">
        <v>1.8394648829431439</v>
      </c>
      <c r="AE46" s="100">
        <v>1.659851670008658E-2</v>
      </c>
      <c r="AF46" s="97">
        <v>0.43179834859149557</v>
      </c>
      <c r="AG46" s="97">
        <v>0.26213058282199497</v>
      </c>
      <c r="AH46" s="99">
        <v>0.16722408026755853</v>
      </c>
      <c r="AI46" s="100">
        <v>1.6841573233499962E-3</v>
      </c>
      <c r="AJ46" s="97">
        <v>5.1350328766003102E-2</v>
      </c>
      <c r="AK46" s="97">
        <v>5.0578791522808544E-2</v>
      </c>
      <c r="AL46" s="99">
        <v>2.0066889632107023</v>
      </c>
      <c r="AM46" s="100">
        <v>1.8282674023436578E-2</v>
      </c>
      <c r="AN46" s="97">
        <v>0.48314867735749867</v>
      </c>
      <c r="AO46" s="98">
        <v>0.31270937434480356</v>
      </c>
    </row>
    <row r="47" spans="1:41">
      <c r="A47" s="74" t="s">
        <v>36</v>
      </c>
      <c r="B47" s="99">
        <f t="shared" si="49"/>
        <v>12.573673870333987</v>
      </c>
      <c r="C47" s="100">
        <f t="shared" si="50"/>
        <v>0.16575702784300658</v>
      </c>
      <c r="D47" s="97">
        <f t="shared" si="51"/>
        <v>3.6203547147711288</v>
      </c>
      <c r="E47" s="97">
        <f t="shared" si="52"/>
        <v>3.0413272348839899</v>
      </c>
      <c r="F47" s="99">
        <f t="shared" si="35"/>
        <v>0.78585461689587421</v>
      </c>
      <c r="G47" s="100">
        <f t="shared" si="36"/>
        <v>1.0916728225036074E-2</v>
      </c>
      <c r="H47" s="97">
        <f t="shared" si="37"/>
        <v>0.38586648037374999</v>
      </c>
      <c r="I47" s="97">
        <f t="shared" si="38"/>
        <v>0.43956963277658151</v>
      </c>
      <c r="J47" s="99">
        <f t="shared" si="39"/>
        <v>13.359528487229863</v>
      </c>
      <c r="K47" s="100">
        <f t="shared" si="40"/>
        <v>0.17667375606804267</v>
      </c>
      <c r="L47" s="97">
        <f t="shared" si="41"/>
        <v>4.006221195144879</v>
      </c>
      <c r="M47" s="98">
        <f t="shared" si="42"/>
        <v>3.4808968676605714</v>
      </c>
      <c r="O47" s="74" t="s">
        <v>36</v>
      </c>
      <c r="P47" s="99">
        <f t="shared" si="43"/>
        <v>11.17696867061812</v>
      </c>
      <c r="Q47" s="100">
        <f t="shared" si="44"/>
        <v>0.15584696907451814</v>
      </c>
      <c r="R47" s="97">
        <f t="shared" si="45"/>
        <v>3.3166303985163896</v>
      </c>
      <c r="S47" s="97">
        <f t="shared" si="53"/>
        <v>2.7978887119732709</v>
      </c>
      <c r="T47" s="99">
        <f t="shared" si="55"/>
        <v>0.59271803556308211</v>
      </c>
      <c r="U47" s="100">
        <f t="shared" si="56"/>
        <v>7.6505539450615221E-3</v>
      </c>
      <c r="V47" s="97">
        <f t="shared" si="57"/>
        <v>0.28655515907668389</v>
      </c>
      <c r="W47" s="97">
        <f t="shared" si="58"/>
        <v>0.28141062180066145</v>
      </c>
      <c r="X47" s="99">
        <f t="shared" si="46"/>
        <v>11.769686706181202</v>
      </c>
      <c r="Y47" s="100">
        <f t="shared" si="47"/>
        <v>0.16349752301957965</v>
      </c>
      <c r="Z47" s="97">
        <f t="shared" si="48"/>
        <v>3.6031855575930734</v>
      </c>
      <c r="AA47" s="98">
        <f t="shared" si="54"/>
        <v>3.0792993337739318</v>
      </c>
      <c r="AC47" s="74" t="s">
        <v>36</v>
      </c>
      <c r="AD47" s="99">
        <v>9.1137123745819402</v>
      </c>
      <c r="AE47" s="100">
        <v>0.19359675317479569</v>
      </c>
      <c r="AF47" s="97">
        <v>2.5888493298302975</v>
      </c>
      <c r="AG47" s="97">
        <v>2.3297960864219425</v>
      </c>
      <c r="AH47" s="99">
        <v>0.41806020066889632</v>
      </c>
      <c r="AI47" s="100">
        <v>8.6022196239090125E-3</v>
      </c>
      <c r="AJ47" s="97">
        <v>0.11292781034944888</v>
      </c>
      <c r="AK47" s="97">
        <v>0.13762632365695013</v>
      </c>
      <c r="AL47" s="99">
        <v>9.5317725752508355</v>
      </c>
      <c r="AM47" s="100">
        <v>0.20219897279870472</v>
      </c>
      <c r="AN47" s="97">
        <v>2.7017771401797468</v>
      </c>
      <c r="AO47" s="98">
        <v>2.4674224100788922</v>
      </c>
    </row>
    <row r="48" spans="1:41">
      <c r="A48" s="74" t="s">
        <v>37</v>
      </c>
      <c r="B48" s="99">
        <f t="shared" si="49"/>
        <v>17.747216764898493</v>
      </c>
      <c r="C48" s="100">
        <f t="shared" si="50"/>
        <v>0.50601206293113044</v>
      </c>
      <c r="D48" s="97">
        <f t="shared" si="51"/>
        <v>6.3621455457867579</v>
      </c>
      <c r="E48" s="97">
        <f t="shared" si="52"/>
        <v>5.7000557561607614</v>
      </c>
      <c r="F48" s="99">
        <f t="shared" si="35"/>
        <v>0.78585461689587421</v>
      </c>
      <c r="G48" s="100">
        <f t="shared" si="36"/>
        <v>2.1334527863557037E-2</v>
      </c>
      <c r="H48" s="97">
        <f t="shared" si="37"/>
        <v>0.37283174921790946</v>
      </c>
      <c r="I48" s="97">
        <f t="shared" si="38"/>
        <v>0.34942900684160538</v>
      </c>
      <c r="J48" s="99">
        <f t="shared" si="39"/>
        <v>18.533071381794368</v>
      </c>
      <c r="K48" s="100">
        <f t="shared" si="40"/>
        <v>0.52734659079468738</v>
      </c>
      <c r="L48" s="97">
        <f t="shared" si="41"/>
        <v>6.7349772950046667</v>
      </c>
      <c r="M48" s="98">
        <f t="shared" si="42"/>
        <v>6.0494847630023667</v>
      </c>
      <c r="O48" s="74" t="s">
        <v>37</v>
      </c>
      <c r="P48" s="99">
        <f t="shared" si="43"/>
        <v>18.882303132938187</v>
      </c>
      <c r="Q48" s="100">
        <f t="shared" si="44"/>
        <v>0.52328638703097208</v>
      </c>
      <c r="R48" s="97">
        <f t="shared" si="45"/>
        <v>8.0767440039832525</v>
      </c>
      <c r="S48" s="97">
        <f t="shared" si="53"/>
        <v>7.6027783228858139</v>
      </c>
      <c r="T48" s="99">
        <f t="shared" si="55"/>
        <v>0.93141405588484338</v>
      </c>
      <c r="U48" s="100">
        <f t="shared" si="56"/>
        <v>2.7026813267036775E-2</v>
      </c>
      <c r="V48" s="97">
        <f t="shared" si="57"/>
        <v>0.58701379203471249</v>
      </c>
      <c r="W48" s="97">
        <f t="shared" si="58"/>
        <v>0.60070472285668464</v>
      </c>
      <c r="X48" s="99">
        <f t="shared" si="46"/>
        <v>19.813717188823031</v>
      </c>
      <c r="Y48" s="100">
        <f t="shared" si="47"/>
        <v>0.55031320029800879</v>
      </c>
      <c r="Z48" s="97">
        <f t="shared" si="48"/>
        <v>8.6637577960179684</v>
      </c>
      <c r="AA48" s="98">
        <f t="shared" si="54"/>
        <v>8.2034830457424981</v>
      </c>
      <c r="AC48" s="74" t="s">
        <v>37</v>
      </c>
      <c r="AD48" s="99">
        <v>18.22742474916388</v>
      </c>
      <c r="AE48" s="100">
        <v>0.81495687890211699</v>
      </c>
      <c r="AF48" s="97">
        <v>8.4646311067237079</v>
      </c>
      <c r="AG48" s="97">
        <v>6.9327130844569451</v>
      </c>
      <c r="AH48" s="99">
        <v>0.83612040133779264</v>
      </c>
      <c r="AI48" s="100">
        <v>3.9547239203262856E-2</v>
      </c>
      <c r="AJ48" s="97">
        <v>0.44203550367215999</v>
      </c>
      <c r="AK48" s="97">
        <v>0.54562388815695784</v>
      </c>
      <c r="AL48" s="99">
        <v>19.063545150501671</v>
      </c>
      <c r="AM48" s="100">
        <v>0.85450411810537985</v>
      </c>
      <c r="AN48" s="97">
        <v>8.9066666103958667</v>
      </c>
      <c r="AO48" s="98">
        <v>7.4783369726139028</v>
      </c>
    </row>
    <row r="49" spans="1:41">
      <c r="A49" s="74" t="s">
        <v>38</v>
      </c>
      <c r="B49" s="99">
        <f t="shared" si="49"/>
        <v>20.956123117223314</v>
      </c>
      <c r="C49" s="100">
        <f t="shared" si="50"/>
        <v>1.1850235318712776</v>
      </c>
      <c r="D49" s="97">
        <f t="shared" si="51"/>
        <v>10.888950800762908</v>
      </c>
      <c r="E49" s="97">
        <f t="shared" si="52"/>
        <v>9.751382832706323</v>
      </c>
      <c r="F49" s="99">
        <f t="shared" si="35"/>
        <v>1.83366077275704</v>
      </c>
      <c r="G49" s="100">
        <f t="shared" si="36"/>
        <v>9.6051401580083531E-2</v>
      </c>
      <c r="H49" s="97">
        <f t="shared" si="37"/>
        <v>0.95193133359530757</v>
      </c>
      <c r="I49" s="97">
        <f t="shared" si="38"/>
        <v>0.99707923529069431</v>
      </c>
      <c r="J49" s="99">
        <f t="shared" si="39"/>
        <v>22.789783889980352</v>
      </c>
      <c r="K49" s="100">
        <f t="shared" si="40"/>
        <v>1.2810749334513611</v>
      </c>
      <c r="L49" s="97">
        <f t="shared" si="41"/>
        <v>11.840882134358216</v>
      </c>
      <c r="M49" s="98">
        <f t="shared" si="42"/>
        <v>10.748462067997018</v>
      </c>
      <c r="O49" s="74" t="s">
        <v>38</v>
      </c>
      <c r="P49" s="99">
        <f t="shared" si="43"/>
        <v>22.607959356477561</v>
      </c>
      <c r="Q49" s="100">
        <f t="shared" si="44"/>
        <v>1.2408379869511148</v>
      </c>
      <c r="R49" s="97">
        <f t="shared" si="45"/>
        <v>14.158385279969924</v>
      </c>
      <c r="S49" s="97">
        <f t="shared" si="53"/>
        <v>13.090371383851135</v>
      </c>
      <c r="T49" s="99">
        <f t="shared" si="55"/>
        <v>1.1854360711261642</v>
      </c>
      <c r="U49" s="100">
        <f t="shared" si="56"/>
        <v>6.232793260472274E-2</v>
      </c>
      <c r="V49" s="97">
        <f t="shared" si="57"/>
        <v>0.79497907949790791</v>
      </c>
      <c r="W49" s="97">
        <f t="shared" si="58"/>
        <v>0.78316986594663007</v>
      </c>
      <c r="X49" s="99">
        <f t="shared" si="46"/>
        <v>23.793395427603727</v>
      </c>
      <c r="Y49" s="100">
        <f t="shared" si="47"/>
        <v>1.3031659195558376</v>
      </c>
      <c r="Z49" s="97">
        <f t="shared" si="48"/>
        <v>14.953364359467836</v>
      </c>
      <c r="AA49" s="98">
        <f t="shared" si="54"/>
        <v>13.873541249797764</v>
      </c>
      <c r="AC49" s="74" t="s">
        <v>38</v>
      </c>
      <c r="AD49" s="99">
        <v>21.906354515050168</v>
      </c>
      <c r="AE49" s="100">
        <v>1.8981805819685678</v>
      </c>
      <c r="AF49" s="97">
        <v>14.21388425386162</v>
      </c>
      <c r="AG49" s="97">
        <v>12.473019848821986</v>
      </c>
      <c r="AH49" s="99">
        <v>1.1705685618729098</v>
      </c>
      <c r="AI49" s="100">
        <v>0.10419886162056165</v>
      </c>
      <c r="AJ49" s="97">
        <v>1.0583039795946605</v>
      </c>
      <c r="AK49" s="97">
        <v>1.1873427297505144</v>
      </c>
      <c r="AL49" s="99">
        <v>23.076923076923077</v>
      </c>
      <c r="AM49" s="100">
        <v>2.0023794435891298</v>
      </c>
      <c r="AN49" s="97">
        <v>15.27218823345628</v>
      </c>
      <c r="AO49" s="98">
        <v>13.660362578572499</v>
      </c>
    </row>
    <row r="50" spans="1:41">
      <c r="A50" s="74" t="s">
        <v>39</v>
      </c>
      <c r="B50" s="99">
        <f t="shared" si="49"/>
        <v>20.366732154551407</v>
      </c>
      <c r="C50" s="100">
        <f t="shared" si="50"/>
        <v>2.3898563605901408</v>
      </c>
      <c r="D50" s="97">
        <f t="shared" si="51"/>
        <v>13.449263534728541</v>
      </c>
      <c r="E50" s="97">
        <f t="shared" si="52"/>
        <v>10.313426109326199</v>
      </c>
      <c r="F50" s="99">
        <f t="shared" si="35"/>
        <v>1.9646365422396856</v>
      </c>
      <c r="G50" s="100">
        <f t="shared" si="36"/>
        <v>0.2407234329540224</v>
      </c>
      <c r="H50" s="97">
        <f t="shared" si="37"/>
        <v>1.488624935497086</v>
      </c>
      <c r="I50" s="97">
        <f t="shared" si="38"/>
        <v>1.5771978175528081</v>
      </c>
      <c r="J50" s="99">
        <f t="shared" si="39"/>
        <v>22.331368696791095</v>
      </c>
      <c r="K50" s="100">
        <f t="shared" si="40"/>
        <v>2.6305797935441628</v>
      </c>
      <c r="L50" s="97">
        <f t="shared" si="41"/>
        <v>14.937888470225626</v>
      </c>
      <c r="M50" s="98">
        <f t="shared" si="42"/>
        <v>11.890623926879009</v>
      </c>
      <c r="O50" s="74" t="s">
        <v>39</v>
      </c>
      <c r="P50" s="99">
        <f t="shared" si="43"/>
        <v>20.152413209144793</v>
      </c>
      <c r="Q50" s="100">
        <f t="shared" si="44"/>
        <v>2.4130732106769992</v>
      </c>
      <c r="R50" s="97">
        <f t="shared" si="45"/>
        <v>19.351945892159506</v>
      </c>
      <c r="S50" s="97">
        <f t="shared" si="53"/>
        <v>17.880282613771929</v>
      </c>
      <c r="T50" s="99">
        <f t="shared" si="55"/>
        <v>2.4555461473327687</v>
      </c>
      <c r="U50" s="100">
        <f t="shared" si="56"/>
        <v>0.31014483868100085</v>
      </c>
      <c r="V50" s="97">
        <f t="shared" si="57"/>
        <v>2.4863669866389664</v>
      </c>
      <c r="W50" s="97">
        <f t="shared" si="58"/>
        <v>2.504885220984804</v>
      </c>
      <c r="X50" s="99">
        <f t="shared" si="46"/>
        <v>22.607959356477561</v>
      </c>
      <c r="Y50" s="100">
        <f t="shared" si="47"/>
        <v>2.723218049358</v>
      </c>
      <c r="Z50" s="97">
        <f t="shared" si="48"/>
        <v>21.838312878798479</v>
      </c>
      <c r="AA50" s="98">
        <f t="shared" si="54"/>
        <v>20.385167834756732</v>
      </c>
      <c r="AC50" s="74" t="s">
        <v>39</v>
      </c>
      <c r="AD50" s="99">
        <v>23.662207357859533</v>
      </c>
      <c r="AE50" s="100">
        <v>4.3255982632211394</v>
      </c>
      <c r="AF50" s="97">
        <v>20.838891687801762</v>
      </c>
      <c r="AG50" s="97">
        <v>19.227104250263938</v>
      </c>
      <c r="AH50" s="99">
        <v>2.0066889632107023</v>
      </c>
      <c r="AI50" s="100">
        <v>0.39081069106991745</v>
      </c>
      <c r="AJ50" s="97">
        <v>1.9297430964508309</v>
      </c>
      <c r="AK50" s="97">
        <v>2.1905509699815915</v>
      </c>
      <c r="AL50" s="99">
        <v>25.668896321070235</v>
      </c>
      <c r="AM50" s="100">
        <v>4.7164089542910572</v>
      </c>
      <c r="AN50" s="97">
        <v>22.768634784252601</v>
      </c>
      <c r="AO50" s="98">
        <v>21.417655220245528</v>
      </c>
    </row>
    <row r="51" spans="1:41">
      <c r="A51" s="74" t="s">
        <v>40</v>
      </c>
      <c r="B51" s="99">
        <f t="shared" si="49"/>
        <v>4.7806155861165687</v>
      </c>
      <c r="C51" s="100">
        <f t="shared" si="50"/>
        <v>1.2269415080012882</v>
      </c>
      <c r="D51" s="97">
        <f t="shared" si="51"/>
        <v>3.0934057531251051</v>
      </c>
      <c r="E51" s="97">
        <f t="shared" si="52"/>
        <v>2.3226900870425973</v>
      </c>
      <c r="F51" s="99">
        <f t="shared" si="35"/>
        <v>1.7026850032743943</v>
      </c>
      <c r="G51" s="100">
        <f t="shared" si="36"/>
        <v>0.45138087117137932</v>
      </c>
      <c r="H51" s="97">
        <f t="shared" si="37"/>
        <v>1.5179452473475079</v>
      </c>
      <c r="I51" s="97">
        <f t="shared" si="38"/>
        <v>1.5860152476284697</v>
      </c>
      <c r="J51" s="99">
        <f t="shared" si="39"/>
        <v>6.4833005893909625</v>
      </c>
      <c r="K51" s="100">
        <f t="shared" si="40"/>
        <v>1.6783223791726676</v>
      </c>
      <c r="L51" s="97">
        <f t="shared" si="41"/>
        <v>4.611351000472613</v>
      </c>
      <c r="M51" s="98">
        <f t="shared" si="42"/>
        <v>3.9087053346710681</v>
      </c>
      <c r="O51" s="74" t="s">
        <v>40</v>
      </c>
      <c r="P51" s="99">
        <f t="shared" si="43"/>
        <v>4.6570702794242171</v>
      </c>
      <c r="Q51" s="100">
        <f t="shared" si="44"/>
        <v>1.1858795629448473</v>
      </c>
      <c r="R51" s="97">
        <f t="shared" si="45"/>
        <v>3.8974120564078714</v>
      </c>
      <c r="S51" s="97">
        <f t="shared" si="53"/>
        <v>3.9240840986611998</v>
      </c>
      <c r="T51" s="99">
        <f t="shared" si="55"/>
        <v>1.3547840812870449</v>
      </c>
      <c r="U51" s="100">
        <f t="shared" si="56"/>
        <v>0.37894093256878914</v>
      </c>
      <c r="V51" s="97">
        <f t="shared" si="57"/>
        <v>1.9589188926790382</v>
      </c>
      <c r="W51" s="97">
        <f t="shared" si="58"/>
        <v>2.3526975029956123</v>
      </c>
      <c r="X51" s="99">
        <f t="shared" si="46"/>
        <v>6.0118543607112613</v>
      </c>
      <c r="Y51" s="100">
        <f t="shared" si="47"/>
        <v>1.5648204955136367</v>
      </c>
      <c r="Z51" s="97">
        <f t="shared" si="48"/>
        <v>5.8563309490869084</v>
      </c>
      <c r="AA51" s="98">
        <f t="shared" si="54"/>
        <v>6.276781601656813</v>
      </c>
      <c r="AC51" s="74" t="s">
        <v>40</v>
      </c>
      <c r="AD51" s="99">
        <v>6.103678929765886</v>
      </c>
      <c r="AE51" s="100">
        <v>2.5453426146303997</v>
      </c>
      <c r="AF51" s="97">
        <v>6.0978571874017842</v>
      </c>
      <c r="AG51" s="97">
        <v>6.1092637016169569</v>
      </c>
      <c r="AH51" s="99">
        <v>1.8394648829431439</v>
      </c>
      <c r="AI51" s="100">
        <v>0.79789353174763422</v>
      </c>
      <c r="AJ51" s="97">
        <v>2.3335886685276304</v>
      </c>
      <c r="AK51" s="97">
        <v>2.3987260823406973</v>
      </c>
      <c r="AL51" s="99">
        <v>7.9431438127090299</v>
      </c>
      <c r="AM51" s="100">
        <v>3.3432361463780347</v>
      </c>
      <c r="AN51" s="97">
        <v>8.4314458559294145</v>
      </c>
      <c r="AO51" s="98">
        <v>8.5079897839576546</v>
      </c>
    </row>
    <row r="52" spans="1:41">
      <c r="A52" s="74" t="s">
        <v>41</v>
      </c>
      <c r="B52" s="99">
        <f t="shared" si="49"/>
        <v>1.8991486574983627</v>
      </c>
      <c r="C52" s="100">
        <f t="shared" si="50"/>
        <v>1.1927434526686194</v>
      </c>
      <c r="D52" s="97">
        <f t="shared" si="51"/>
        <v>2.0181569776295283</v>
      </c>
      <c r="E52" s="97">
        <f t="shared" si="52"/>
        <v>1.9818715933270319</v>
      </c>
      <c r="F52" s="99">
        <f t="shared" si="35"/>
        <v>3.9292730844793713</v>
      </c>
      <c r="G52" s="100">
        <f t="shared" si="36"/>
        <v>3.9360004092495826</v>
      </c>
      <c r="H52" s="97">
        <f t="shared" si="37"/>
        <v>4.6945112167840257</v>
      </c>
      <c r="I52" s="97">
        <f t="shared" si="38"/>
        <v>4.1173013661618585</v>
      </c>
      <c r="J52" s="99">
        <f t="shared" si="39"/>
        <v>5.828421741977734</v>
      </c>
      <c r="K52" s="100">
        <f t="shared" si="40"/>
        <v>5.1287438619182018</v>
      </c>
      <c r="L52" s="97">
        <f t="shared" si="41"/>
        <v>6.7126681944135536</v>
      </c>
      <c r="M52" s="98">
        <f t="shared" si="42"/>
        <v>6.0991729594888904</v>
      </c>
      <c r="O52" s="74" t="s">
        <v>41</v>
      </c>
      <c r="P52" s="99">
        <f t="shared" si="43"/>
        <v>2.8789161727349706</v>
      </c>
      <c r="Q52" s="100">
        <f t="shared" si="44"/>
        <v>2.4009026644560145</v>
      </c>
      <c r="R52" s="97">
        <f t="shared" si="45"/>
        <v>1.6529779430755722</v>
      </c>
      <c r="S52" s="97">
        <f t="shared" si="53"/>
        <v>1.7188996615076562</v>
      </c>
      <c r="T52" s="99">
        <f t="shared" si="55"/>
        <v>4.149026248941575</v>
      </c>
      <c r="U52" s="100">
        <f t="shared" si="56"/>
        <v>3.9484829581918404</v>
      </c>
      <c r="V52" s="97">
        <f t="shared" si="57"/>
        <v>5.0835394972240593</v>
      </c>
      <c r="W52" s="97">
        <f t="shared" si="58"/>
        <v>4.4923724681281856</v>
      </c>
      <c r="X52" s="99">
        <f t="shared" si="46"/>
        <v>7.0279424216765456</v>
      </c>
      <c r="Y52" s="100">
        <f t="shared" si="47"/>
        <v>6.3493856226478549</v>
      </c>
      <c r="Z52" s="97">
        <f t="shared" si="48"/>
        <v>6.7365174402996342</v>
      </c>
      <c r="AA52" s="98">
        <f t="shared" si="54"/>
        <v>6.2112721296358417</v>
      </c>
      <c r="AC52" s="74" t="s">
        <v>41</v>
      </c>
      <c r="AD52" s="99">
        <v>2.8428093645484949</v>
      </c>
      <c r="AE52" s="100">
        <v>3.4794304079130711</v>
      </c>
      <c r="AF52" s="97">
        <v>3.918148498736437</v>
      </c>
      <c r="AG52" s="97">
        <v>4.7271933438585068</v>
      </c>
      <c r="AH52" s="99">
        <v>4.0133779264214047</v>
      </c>
      <c r="AI52" s="100">
        <v>6.4603006560889034</v>
      </c>
      <c r="AJ52" s="97">
        <v>10.076247704254733</v>
      </c>
      <c r="AK52" s="97">
        <v>10.977033049875443</v>
      </c>
      <c r="AL52" s="99">
        <v>6.8561872909699</v>
      </c>
      <c r="AM52" s="100">
        <v>9.9397310640019736</v>
      </c>
      <c r="AN52" s="97">
        <v>13.994396202991171</v>
      </c>
      <c r="AO52" s="98">
        <v>15.704226393733952</v>
      </c>
    </row>
    <row r="53" spans="1:41" ht="15.75" thickBot="1">
      <c r="A53" s="74" t="s">
        <v>42</v>
      </c>
      <c r="B53" s="99">
        <f t="shared" si="49"/>
        <v>0.45841519318926</v>
      </c>
      <c r="C53" s="100">
        <f t="shared" si="50"/>
        <v>1.2227536753635651</v>
      </c>
      <c r="D53" s="97">
        <f t="shared" si="51"/>
        <v>0.66976305869682273</v>
      </c>
      <c r="E53" s="97">
        <f t="shared" si="52"/>
        <v>0.62416341733108305</v>
      </c>
      <c r="F53" s="99">
        <f t="shared" si="35"/>
        <v>5.3700065487884743</v>
      </c>
      <c r="G53" s="100">
        <f t="shared" si="36"/>
        <v>87.332947385151584</v>
      </c>
      <c r="H53" s="97">
        <f t="shared" si="37"/>
        <v>49.849012539145036</v>
      </c>
      <c r="I53" s="97">
        <f t="shared" si="38"/>
        <v>56.624529305205797</v>
      </c>
      <c r="J53" s="99">
        <f t="shared" si="39"/>
        <v>5.828421741977734</v>
      </c>
      <c r="K53" s="100">
        <f t="shared" si="40"/>
        <v>88.555701060515148</v>
      </c>
      <c r="L53" s="97">
        <f t="shared" si="41"/>
        <v>50.518775597841859</v>
      </c>
      <c r="M53" s="98">
        <f t="shared" si="42"/>
        <v>57.248692722536887</v>
      </c>
      <c r="O53" s="74" t="s">
        <v>42</v>
      </c>
      <c r="P53" s="99">
        <f t="shared" si="43"/>
        <v>0.33869602032176122</v>
      </c>
      <c r="Q53" s="100">
        <f t="shared" si="44"/>
        <v>1.192034027398293</v>
      </c>
      <c r="R53" s="97">
        <f t="shared" si="45"/>
        <v>0.60800829114369659</v>
      </c>
      <c r="S53" s="97">
        <f t="shared" si="53"/>
        <v>0.64792110037644512</v>
      </c>
      <c r="T53" s="99">
        <f t="shared" si="55"/>
        <v>5.6731583403895005</v>
      </c>
      <c r="U53" s="100">
        <f t="shared" si="56"/>
        <v>86.139544158739795</v>
      </c>
      <c r="V53" s="97">
        <f t="shared" si="57"/>
        <v>36.854373807761476</v>
      </c>
      <c r="W53" s="97">
        <f t="shared" si="58"/>
        <v>40.856046460555753</v>
      </c>
      <c r="X53" s="99">
        <f t="shared" si="46"/>
        <v>6.0118543607112613</v>
      </c>
      <c r="Y53" s="100">
        <f t="shared" si="47"/>
        <v>87.331578186138074</v>
      </c>
      <c r="Z53" s="97">
        <f t="shared" si="48"/>
        <v>37.462382098905174</v>
      </c>
      <c r="AA53" s="98">
        <f t="shared" si="54"/>
        <v>41.503967560932203</v>
      </c>
      <c r="AC53" s="74" t="s">
        <v>42</v>
      </c>
      <c r="AD53" s="99">
        <v>0.41806020066889632</v>
      </c>
      <c r="AE53" s="100">
        <v>1.658304105604044</v>
      </c>
      <c r="AF53" s="97">
        <v>0.42912935757954218</v>
      </c>
      <c r="AG53" s="97">
        <v>0.56353989642479829</v>
      </c>
      <c r="AH53" s="99">
        <v>3.9297658862876252</v>
      </c>
      <c r="AI53" s="100">
        <v>77.259784666278421</v>
      </c>
      <c r="AJ53" s="97">
        <v>26.868722515071283</v>
      </c>
      <c r="AK53" s="97">
        <v>29.70555319467206</v>
      </c>
      <c r="AL53" s="99">
        <v>4.3478260869565215</v>
      </c>
      <c r="AM53" s="100">
        <v>78.918088771882466</v>
      </c>
      <c r="AN53" s="97">
        <v>27.297851872650824</v>
      </c>
      <c r="AO53" s="98">
        <v>30.269093091096856</v>
      </c>
    </row>
    <row r="54" spans="1:41" ht="15.75" thickBot="1">
      <c r="A54" s="81" t="s">
        <v>3</v>
      </c>
      <c r="B54" s="101">
        <f t="shared" si="49"/>
        <v>83.038637851997379</v>
      </c>
      <c r="C54" s="102">
        <f t="shared" si="50"/>
        <v>7.9087885720312547</v>
      </c>
      <c r="D54" s="103">
        <f t="shared" si="51"/>
        <v>40.629665675585258</v>
      </c>
      <c r="E54" s="103">
        <f t="shared" si="52"/>
        <v>34.201759433761296</v>
      </c>
      <c r="F54" s="101">
        <f t="shared" si="35"/>
        <v>16.961362148002621</v>
      </c>
      <c r="G54" s="102">
        <f t="shared" si="36"/>
        <v>92.091211427968744</v>
      </c>
      <c r="H54" s="103">
        <f t="shared" si="37"/>
        <v>59.370334324414749</v>
      </c>
      <c r="I54" s="103">
        <f t="shared" si="38"/>
        <v>65.798240566238718</v>
      </c>
      <c r="J54" s="101">
        <f t="shared" si="39"/>
        <v>100</v>
      </c>
      <c r="K54" s="102">
        <f t="shared" si="40"/>
        <v>100</v>
      </c>
      <c r="L54" s="103">
        <f t="shared" si="41"/>
        <v>100</v>
      </c>
      <c r="M54" s="104">
        <f t="shared" si="42"/>
        <v>100</v>
      </c>
      <c r="O54" s="81" t="s">
        <v>3</v>
      </c>
      <c r="P54" s="101">
        <f t="shared" si="43"/>
        <v>83.573243014394578</v>
      </c>
      <c r="Q54" s="102">
        <f t="shared" si="44"/>
        <v>9.1254953222940411</v>
      </c>
      <c r="R54" s="103">
        <f t="shared" si="45"/>
        <v>51.946776911923706</v>
      </c>
      <c r="S54" s="103">
        <f t="shared" si="53"/>
        <v>48.127578018207757</v>
      </c>
      <c r="T54" s="101">
        <f t="shared" si="55"/>
        <v>16.426756985605419</v>
      </c>
      <c r="U54" s="102">
        <f t="shared" si="56"/>
        <v>90.874504677705986</v>
      </c>
      <c r="V54" s="103">
        <f t="shared" si="57"/>
        <v>48.053223088076308</v>
      </c>
      <c r="W54" s="103">
        <f t="shared" si="58"/>
        <v>51.87242198179225</v>
      </c>
      <c r="X54" s="101">
        <f t="shared" si="46"/>
        <v>100</v>
      </c>
      <c r="Y54" s="102">
        <f t="shared" si="47"/>
        <v>100</v>
      </c>
      <c r="Z54" s="103">
        <f t="shared" si="48"/>
        <v>100</v>
      </c>
      <c r="AA54" s="104">
        <f t="shared" si="54"/>
        <v>100</v>
      </c>
      <c r="AC54" s="81" t="s">
        <v>3</v>
      </c>
      <c r="AD54" s="101">
        <v>85.618729096989966</v>
      </c>
      <c r="AE54" s="102">
        <v>14.937177977044042</v>
      </c>
      <c r="AF54" s="103">
        <v>57.127080393313257</v>
      </c>
      <c r="AG54" s="103">
        <v>52.806964970042976</v>
      </c>
      <c r="AH54" s="101">
        <v>14.381270903010034</v>
      </c>
      <c r="AI54" s="102">
        <v>85.062822022955984</v>
      </c>
      <c r="AJ54" s="103">
        <v>42.872919606686743</v>
      </c>
      <c r="AK54" s="103">
        <v>47.193035029957031</v>
      </c>
      <c r="AL54" s="101">
        <v>100</v>
      </c>
      <c r="AM54" s="102">
        <v>100.00000000000001</v>
      </c>
      <c r="AN54" s="103">
        <v>100</v>
      </c>
      <c r="AO54" s="104">
        <v>100</v>
      </c>
    </row>
    <row r="55" spans="1:41">
      <c r="A55" s="93"/>
      <c r="O55" s="93"/>
    </row>
    <row r="57" spans="1:41" ht="16.5" thickBot="1">
      <c r="A57" s="105" t="s">
        <v>184</v>
      </c>
      <c r="O57" s="105" t="s">
        <v>127</v>
      </c>
    </row>
    <row r="58" spans="1:41" ht="15" customHeight="1">
      <c r="A58" s="304" t="s">
        <v>29</v>
      </c>
      <c r="B58" s="307" t="s">
        <v>1</v>
      </c>
      <c r="C58" s="307"/>
      <c r="D58" s="307"/>
      <c r="E58" s="307"/>
      <c r="F58" s="307" t="s">
        <v>2</v>
      </c>
      <c r="G58" s="307"/>
      <c r="H58" s="307"/>
      <c r="I58" s="307"/>
      <c r="J58" s="307" t="s">
        <v>3</v>
      </c>
      <c r="K58" s="307"/>
      <c r="L58" s="307"/>
      <c r="M58" s="308"/>
      <c r="O58" s="304" t="s">
        <v>29</v>
      </c>
      <c r="P58" s="307" t="s">
        <v>1</v>
      </c>
      <c r="Q58" s="307"/>
      <c r="R58" s="307"/>
      <c r="S58" s="307"/>
      <c r="T58" s="307" t="s">
        <v>2</v>
      </c>
      <c r="U58" s="307"/>
      <c r="V58" s="307"/>
      <c r="W58" s="307"/>
      <c r="X58" s="307" t="s">
        <v>3</v>
      </c>
      <c r="Y58" s="307"/>
      <c r="Z58" s="307"/>
      <c r="AA58" s="308"/>
    </row>
    <row r="59" spans="1:41" ht="46.5" customHeight="1">
      <c r="A59" s="305"/>
      <c r="B59" s="309" t="s">
        <v>57</v>
      </c>
      <c r="C59" s="310"/>
      <c r="D59" s="309" t="s">
        <v>105</v>
      </c>
      <c r="E59" s="310"/>
      <c r="F59" s="309" t="s">
        <v>57</v>
      </c>
      <c r="G59" s="310"/>
      <c r="H59" s="309" t="s">
        <v>105</v>
      </c>
      <c r="I59" s="310"/>
      <c r="J59" s="309" t="s">
        <v>57</v>
      </c>
      <c r="K59" s="310"/>
      <c r="L59" s="309" t="s">
        <v>105</v>
      </c>
      <c r="M59" s="310"/>
      <c r="O59" s="305"/>
      <c r="P59" s="309" t="s">
        <v>57</v>
      </c>
      <c r="Q59" s="310"/>
      <c r="R59" s="309" t="s">
        <v>105</v>
      </c>
      <c r="S59" s="310"/>
      <c r="T59" s="309" t="s">
        <v>57</v>
      </c>
      <c r="U59" s="310"/>
      <c r="V59" s="309" t="s">
        <v>105</v>
      </c>
      <c r="W59" s="310"/>
      <c r="X59" s="309" t="s">
        <v>57</v>
      </c>
      <c r="Y59" s="310"/>
      <c r="Z59" s="309" t="s">
        <v>105</v>
      </c>
      <c r="AA59" s="310"/>
    </row>
    <row r="60" spans="1:41" ht="45.75" thickBot="1">
      <c r="A60" s="306"/>
      <c r="B60" s="69" t="s">
        <v>31</v>
      </c>
      <c r="C60" s="69" t="s">
        <v>32</v>
      </c>
      <c r="D60" s="70" t="s">
        <v>8</v>
      </c>
      <c r="E60" s="71" t="s">
        <v>9</v>
      </c>
      <c r="F60" s="69" t="s">
        <v>31</v>
      </c>
      <c r="G60" s="69" t="s">
        <v>32</v>
      </c>
      <c r="H60" s="70" t="s">
        <v>8</v>
      </c>
      <c r="I60" s="71" t="s">
        <v>9</v>
      </c>
      <c r="J60" s="69" t="s">
        <v>31</v>
      </c>
      <c r="K60" s="69" t="s">
        <v>32</v>
      </c>
      <c r="L60" s="70" t="s">
        <v>8</v>
      </c>
      <c r="M60" s="71" t="s">
        <v>9</v>
      </c>
      <c r="O60" s="306"/>
      <c r="P60" s="69" t="s">
        <v>31</v>
      </c>
      <c r="Q60" s="69" t="s">
        <v>32</v>
      </c>
      <c r="R60" s="70" t="s">
        <v>8</v>
      </c>
      <c r="S60" s="71" t="s">
        <v>9</v>
      </c>
      <c r="T60" s="69" t="s">
        <v>31</v>
      </c>
      <c r="U60" s="69" t="s">
        <v>32</v>
      </c>
      <c r="V60" s="70" t="s">
        <v>8</v>
      </c>
      <c r="W60" s="71" t="s">
        <v>9</v>
      </c>
      <c r="X60" s="69" t="s">
        <v>31</v>
      </c>
      <c r="Y60" s="69" t="s">
        <v>32</v>
      </c>
      <c r="Z60" s="70" t="s">
        <v>8</v>
      </c>
      <c r="AA60" s="71" t="s">
        <v>9</v>
      </c>
    </row>
    <row r="61" spans="1:41">
      <c r="A61" s="74" t="s">
        <v>33</v>
      </c>
      <c r="B61" s="75">
        <f>IF(AND(ISBLANK(B7),ISBLANK(P7)),"",B7-P7)</f>
        <v>-2</v>
      </c>
      <c r="C61" s="76">
        <f t="shared" ref="C61:M71" si="59">IF(AND(ISBLANK(C7),ISBLANK(Q7)),"",C7-Q7)</f>
        <v>-0.63594059405940584</v>
      </c>
      <c r="D61" s="77">
        <f t="shared" si="59"/>
        <v>-13.710544554455446</v>
      </c>
      <c r="E61" s="77">
        <f t="shared" si="59"/>
        <v>-156.81683168316832</v>
      </c>
      <c r="F61" s="75">
        <f t="shared" si="59"/>
        <v>3</v>
      </c>
      <c r="G61" s="76">
        <f t="shared" si="59"/>
        <v>0.90333333333333299</v>
      </c>
      <c r="H61" s="77">
        <f t="shared" si="59"/>
        <v>2.3033333333333328</v>
      </c>
      <c r="I61" s="77">
        <f t="shared" si="59"/>
        <v>218.33333333333331</v>
      </c>
      <c r="J61" s="75">
        <f t="shared" si="59"/>
        <v>1</v>
      </c>
      <c r="K61" s="76">
        <f t="shared" si="59"/>
        <v>0.26739273927392704</v>
      </c>
      <c r="L61" s="77">
        <f t="shared" si="59"/>
        <v>-11.407211221122111</v>
      </c>
      <c r="M61" s="78">
        <f t="shared" si="59"/>
        <v>61.516501650164997</v>
      </c>
      <c r="O61" s="74" t="s">
        <v>33</v>
      </c>
      <c r="P61" s="75">
        <f>P7-AD7</f>
        <v>-1</v>
      </c>
      <c r="Q61" s="76">
        <f t="shared" ref="Q61:AA61" si="60">Q7-AE7</f>
        <v>0.30500000000000016</v>
      </c>
      <c r="R61" s="77">
        <f t="shared" si="60"/>
        <v>12.827499999999999</v>
      </c>
      <c r="S61" s="77">
        <f t="shared" si="60"/>
        <v>89.5</v>
      </c>
      <c r="T61" s="75">
        <f t="shared" si="60"/>
        <v>0</v>
      </c>
      <c r="U61" s="76">
        <f t="shared" si="60"/>
        <v>0</v>
      </c>
      <c r="V61" s="77">
        <f t="shared" si="60"/>
        <v>0</v>
      </c>
      <c r="W61" s="77">
        <f t="shared" si="60"/>
        <v>0</v>
      </c>
      <c r="X61" s="75">
        <f t="shared" si="60"/>
        <v>-1</v>
      </c>
      <c r="Y61" s="76">
        <f t="shared" si="60"/>
        <v>0.30500000000000016</v>
      </c>
      <c r="Z61" s="77">
        <f t="shared" si="60"/>
        <v>12.827499999999999</v>
      </c>
      <c r="AA61" s="78">
        <f t="shared" si="60"/>
        <v>89.5</v>
      </c>
    </row>
    <row r="62" spans="1:41">
      <c r="A62" s="74" t="s">
        <v>34</v>
      </c>
      <c r="B62" s="79">
        <f t="shared" ref="B62:B71" si="61">IF(AND(ISBLANK(B8),ISBLANK(P8)),"",B8-P8)</f>
        <v>16</v>
      </c>
      <c r="C62" s="80">
        <f t="shared" si="59"/>
        <v>12.782098794426178</v>
      </c>
      <c r="D62" s="77">
        <f t="shared" si="59"/>
        <v>5.4070177704712714</v>
      </c>
      <c r="E62" s="77">
        <f t="shared" si="59"/>
        <v>503.16462345389073</v>
      </c>
      <c r="F62" s="79">
        <f t="shared" si="59"/>
        <v>3</v>
      </c>
      <c r="G62" s="80">
        <f t="shared" si="59"/>
        <v>2.3966666666666669</v>
      </c>
      <c r="H62" s="77">
        <f t="shared" si="59"/>
        <v>1.291666666666667</v>
      </c>
      <c r="I62" s="77">
        <f t="shared" si="59"/>
        <v>122.3333333333333</v>
      </c>
      <c r="J62" s="79">
        <f t="shared" si="59"/>
        <v>19</v>
      </c>
      <c r="K62" s="80">
        <f t="shared" si="59"/>
        <v>15.178765461092844</v>
      </c>
      <c r="L62" s="77">
        <f t="shared" si="59"/>
        <v>6.6986844371379384</v>
      </c>
      <c r="M62" s="78">
        <f t="shared" si="59"/>
        <v>625.49795678722398</v>
      </c>
      <c r="O62" s="74" t="s">
        <v>34</v>
      </c>
      <c r="P62" s="79">
        <f t="shared" ref="P62:AA71" si="62">P8-AD8</f>
        <v>-9</v>
      </c>
      <c r="Q62" s="80">
        <f t="shared" si="62"/>
        <v>-7.1921321277595114</v>
      </c>
      <c r="R62" s="77">
        <f t="shared" si="62"/>
        <v>-2.9949511038046048</v>
      </c>
      <c r="S62" s="77">
        <f t="shared" si="62"/>
        <v>-218.75495678722407</v>
      </c>
      <c r="T62" s="79">
        <f t="shared" si="62"/>
        <v>0</v>
      </c>
      <c r="U62" s="80">
        <f t="shared" si="62"/>
        <v>0</v>
      </c>
      <c r="V62" s="77">
        <f t="shared" si="62"/>
        <v>0</v>
      </c>
      <c r="W62" s="77">
        <f t="shared" si="62"/>
        <v>0</v>
      </c>
      <c r="X62" s="79">
        <f t="shared" si="62"/>
        <v>-9</v>
      </c>
      <c r="Y62" s="80">
        <f t="shared" si="62"/>
        <v>-7.1921321277595114</v>
      </c>
      <c r="Z62" s="77">
        <f t="shared" si="62"/>
        <v>-2.9949511038046048</v>
      </c>
      <c r="AA62" s="78">
        <f t="shared" si="62"/>
        <v>-218.75495678722407</v>
      </c>
    </row>
    <row r="63" spans="1:41">
      <c r="A63" s="74" t="s">
        <v>35</v>
      </c>
      <c r="B63" s="79">
        <f t="shared" si="61"/>
        <v>17</v>
      </c>
      <c r="C63" s="80">
        <f t="shared" si="59"/>
        <v>25.007036913549392</v>
      </c>
      <c r="D63" s="77">
        <f t="shared" si="59"/>
        <v>8.7616357783886691</v>
      </c>
      <c r="E63" s="77">
        <f t="shared" si="59"/>
        <v>1146.9108666699171</v>
      </c>
      <c r="F63" s="79">
        <f t="shared" si="59"/>
        <v>2</v>
      </c>
      <c r="G63" s="80">
        <f t="shared" si="59"/>
        <v>2.9273809523809398</v>
      </c>
      <c r="H63" s="77">
        <f t="shared" si="59"/>
        <v>2.3823809523809447</v>
      </c>
      <c r="I63" s="77">
        <f t="shared" si="59"/>
        <v>245.71428571428507</v>
      </c>
      <c r="J63" s="79">
        <f t="shared" si="59"/>
        <v>19</v>
      </c>
      <c r="K63" s="80">
        <f t="shared" si="59"/>
        <v>27.934417865930335</v>
      </c>
      <c r="L63" s="77">
        <f t="shared" si="59"/>
        <v>11.144016730769614</v>
      </c>
      <c r="M63" s="78">
        <f t="shared" si="59"/>
        <v>1392.6251523842022</v>
      </c>
      <c r="O63" s="74" t="s">
        <v>35</v>
      </c>
      <c r="P63" s="79">
        <f t="shared" si="62"/>
        <v>4</v>
      </c>
      <c r="Q63" s="80">
        <f t="shared" si="62"/>
        <v>5.1936740595355175</v>
      </c>
      <c r="R63" s="77">
        <f t="shared" si="62"/>
        <v>0.86910695453058828</v>
      </c>
      <c r="S63" s="77">
        <f t="shared" si="62"/>
        <v>384.52456169447186</v>
      </c>
      <c r="T63" s="79">
        <f t="shared" si="62"/>
        <v>-1</v>
      </c>
      <c r="U63" s="80">
        <f t="shared" si="62"/>
        <v>-2.1588809523809402</v>
      </c>
      <c r="V63" s="77">
        <f t="shared" si="62"/>
        <v>-1.543880952380952</v>
      </c>
      <c r="W63" s="77">
        <f t="shared" si="62"/>
        <v>-90.54345238095236</v>
      </c>
      <c r="X63" s="79">
        <f t="shared" si="62"/>
        <v>3</v>
      </c>
      <c r="Y63" s="80">
        <f t="shared" si="62"/>
        <v>3.0347931071545702</v>
      </c>
      <c r="Z63" s="77">
        <f t="shared" si="62"/>
        <v>-0.67477399785036418</v>
      </c>
      <c r="AA63" s="78">
        <f t="shared" si="62"/>
        <v>293.98110931351937</v>
      </c>
    </row>
    <row r="64" spans="1:41">
      <c r="A64" s="74" t="s">
        <v>36</v>
      </c>
      <c r="B64" s="79">
        <f t="shared" si="61"/>
        <v>60</v>
      </c>
      <c r="C64" s="80">
        <f t="shared" si="59"/>
        <v>187.80213893966192</v>
      </c>
      <c r="D64" s="77">
        <f t="shared" si="59"/>
        <v>91.989681869636314</v>
      </c>
      <c r="E64" s="77">
        <f t="shared" si="59"/>
        <v>10267.379634394902</v>
      </c>
      <c r="F64" s="79">
        <f t="shared" si="59"/>
        <v>5</v>
      </c>
      <c r="G64" s="80">
        <f t="shared" si="59"/>
        <v>20.298035744480984</v>
      </c>
      <c r="H64" s="77">
        <f t="shared" si="59"/>
        <v>11.964297792390791</v>
      </c>
      <c r="I64" s="77">
        <f t="shared" si="59"/>
        <v>1767.7040864255518</v>
      </c>
      <c r="J64" s="79">
        <f t="shared" si="59"/>
        <v>65</v>
      </c>
      <c r="K64" s="80">
        <f t="shared" si="59"/>
        <v>208.10017468414293</v>
      </c>
      <c r="L64" s="77">
        <f t="shared" si="59"/>
        <v>103.95397966202711</v>
      </c>
      <c r="M64" s="78">
        <f t="shared" si="59"/>
        <v>12035.083720820454</v>
      </c>
      <c r="O64" s="74" t="s">
        <v>36</v>
      </c>
      <c r="P64" s="79">
        <f t="shared" si="62"/>
        <v>23</v>
      </c>
      <c r="Q64" s="80">
        <f t="shared" si="62"/>
        <v>89.881843947456957</v>
      </c>
      <c r="R64" s="77">
        <f t="shared" si="62"/>
        <v>26.774909808131255</v>
      </c>
      <c r="S64" s="77">
        <f t="shared" si="62"/>
        <v>2164.2236462488081</v>
      </c>
      <c r="T64" s="79">
        <f t="shared" si="62"/>
        <v>2</v>
      </c>
      <c r="U64" s="80">
        <f t="shared" si="62"/>
        <v>6.1955642555190202</v>
      </c>
      <c r="V64" s="77">
        <f t="shared" si="62"/>
        <v>5.7457322076092066</v>
      </c>
      <c r="W64" s="77">
        <f t="shared" si="62"/>
        <v>395.79811357444817</v>
      </c>
      <c r="X64" s="79">
        <f t="shared" si="62"/>
        <v>25</v>
      </c>
      <c r="Y64" s="80">
        <f t="shared" si="62"/>
        <v>96.077408202975903</v>
      </c>
      <c r="Z64" s="77">
        <f t="shared" si="62"/>
        <v>32.520642015740464</v>
      </c>
      <c r="AA64" s="78">
        <f t="shared" si="62"/>
        <v>2560.0217598232557</v>
      </c>
    </row>
    <row r="65" spans="1:27">
      <c r="A65" s="74" t="s">
        <v>37</v>
      </c>
      <c r="B65" s="79">
        <f t="shared" si="61"/>
        <v>48</v>
      </c>
      <c r="C65" s="80">
        <f t="shared" si="59"/>
        <v>429.11157148366783</v>
      </c>
      <c r="D65" s="77">
        <f t="shared" si="59"/>
        <v>89.113181355850315</v>
      </c>
      <c r="E65" s="77">
        <f t="shared" si="59"/>
        <v>13800.284181984105</v>
      </c>
      <c r="F65" s="79">
        <f t="shared" si="59"/>
        <v>1</v>
      </c>
      <c r="G65" s="80">
        <f t="shared" si="59"/>
        <v>3.0314570637119118</v>
      </c>
      <c r="H65" s="77">
        <f t="shared" si="59"/>
        <v>1.5535173256106809</v>
      </c>
      <c r="I65" s="77">
        <f t="shared" si="59"/>
        <v>535.35635985897761</v>
      </c>
      <c r="J65" s="79">
        <f t="shared" si="59"/>
        <v>49</v>
      </c>
      <c r="K65" s="80">
        <f t="shared" si="59"/>
        <v>432.1430285473798</v>
      </c>
      <c r="L65" s="77">
        <f t="shared" si="59"/>
        <v>90.6666986814609</v>
      </c>
      <c r="M65" s="78">
        <f t="shared" si="59"/>
        <v>14335.64054184308</v>
      </c>
      <c r="O65" s="74" t="s">
        <v>37</v>
      </c>
      <c r="P65" s="79">
        <f t="shared" si="62"/>
        <v>5</v>
      </c>
      <c r="Q65" s="80">
        <f t="shared" si="62"/>
        <v>-24.435844727816175</v>
      </c>
      <c r="R65" s="77">
        <f t="shared" si="62"/>
        <v>-1.7480447114803042</v>
      </c>
      <c r="S65" s="77">
        <f t="shared" si="62"/>
        <v>4772.254996611211</v>
      </c>
      <c r="T65" s="79">
        <f t="shared" si="62"/>
        <v>1</v>
      </c>
      <c r="U65" s="80">
        <f t="shared" si="62"/>
        <v>3.769999999999996</v>
      </c>
      <c r="V65" s="77">
        <f t="shared" si="62"/>
        <v>5.2399999999999967</v>
      </c>
      <c r="W65" s="77">
        <f t="shared" si="62"/>
        <v>381</v>
      </c>
      <c r="X65" s="79">
        <f t="shared" si="62"/>
        <v>6</v>
      </c>
      <c r="Y65" s="80">
        <f t="shared" si="62"/>
        <v>-20.665844727816193</v>
      </c>
      <c r="Z65" s="77">
        <f t="shared" si="62"/>
        <v>3.4919552885198186</v>
      </c>
      <c r="AA65" s="78">
        <f t="shared" si="62"/>
        <v>5153.254996611211</v>
      </c>
    </row>
    <row r="66" spans="1:27">
      <c r="A66" s="74" t="s">
        <v>38</v>
      </c>
      <c r="B66" s="79">
        <f t="shared" si="61"/>
        <v>53</v>
      </c>
      <c r="C66" s="80">
        <f t="shared" si="59"/>
        <v>958.32882174591896</v>
      </c>
      <c r="D66" s="77">
        <f t="shared" si="59"/>
        <v>141.71483539746538</v>
      </c>
      <c r="E66" s="77">
        <f t="shared" si="59"/>
        <v>23415.280598359794</v>
      </c>
      <c r="F66" s="79">
        <f t="shared" si="59"/>
        <v>14</v>
      </c>
      <c r="G66" s="80">
        <f t="shared" si="59"/>
        <v>193.72055682760589</v>
      </c>
      <c r="H66" s="77">
        <f t="shared" si="59"/>
        <v>26.675000000000001</v>
      </c>
      <c r="I66" s="77">
        <f t="shared" si="59"/>
        <v>3675.5</v>
      </c>
      <c r="J66" s="79">
        <f t="shared" si="59"/>
        <v>67</v>
      </c>
      <c r="K66" s="80">
        <f t="shared" si="59"/>
        <v>1152.0493785735239</v>
      </c>
      <c r="L66" s="77">
        <f t="shared" si="59"/>
        <v>168.38983539746533</v>
      </c>
      <c r="M66" s="78">
        <f t="shared" si="59"/>
        <v>27090.780598359794</v>
      </c>
      <c r="O66" s="74" t="s">
        <v>38</v>
      </c>
      <c r="P66" s="79">
        <f t="shared" si="62"/>
        <v>5</v>
      </c>
      <c r="Q66" s="80">
        <f t="shared" si="62"/>
        <v>9.8641281272853121</v>
      </c>
      <c r="R66" s="77">
        <f t="shared" si="62"/>
        <v>16.289591058229746</v>
      </c>
      <c r="S66" s="77">
        <f t="shared" si="62"/>
        <v>7228.8765902458872</v>
      </c>
      <c r="T66" s="79">
        <f t="shared" si="62"/>
        <v>0</v>
      </c>
      <c r="U66" s="80">
        <f t="shared" si="62"/>
        <v>-17.01555682760582</v>
      </c>
      <c r="V66" s="77">
        <f t="shared" si="62"/>
        <v>-7.1500000000000021</v>
      </c>
      <c r="W66" s="77">
        <f t="shared" si="62"/>
        <v>-380</v>
      </c>
      <c r="X66" s="79">
        <f t="shared" si="62"/>
        <v>5</v>
      </c>
      <c r="Y66" s="80">
        <f t="shared" si="62"/>
        <v>-7.1514287003201389</v>
      </c>
      <c r="Z66" s="77">
        <f t="shared" si="62"/>
        <v>9.1395910582298256</v>
      </c>
      <c r="AA66" s="78">
        <f t="shared" si="62"/>
        <v>6848.8765902458872</v>
      </c>
    </row>
    <row r="67" spans="1:27">
      <c r="A67" s="74" t="s">
        <v>39</v>
      </c>
      <c r="B67" s="79">
        <f t="shared" si="61"/>
        <v>73</v>
      </c>
      <c r="C67" s="80">
        <f t="shared" si="59"/>
        <v>2203.7525294310062</v>
      </c>
      <c r="D67" s="77">
        <f t="shared" si="59"/>
        <v>114.87782435560439</v>
      </c>
      <c r="E67" s="77">
        <f t="shared" si="59"/>
        <v>15453.994995766843</v>
      </c>
      <c r="F67" s="79">
        <f t="shared" si="59"/>
        <v>1</v>
      </c>
      <c r="G67" s="80">
        <f t="shared" si="59"/>
        <v>18.446781795997708</v>
      </c>
      <c r="H67" s="77">
        <f t="shared" si="59"/>
        <v>1.6029137305491901</v>
      </c>
      <c r="I67" s="77">
        <f t="shared" si="59"/>
        <v>2892.8202101571405</v>
      </c>
      <c r="J67" s="79">
        <f t="shared" si="59"/>
        <v>74</v>
      </c>
      <c r="K67" s="80">
        <f t="shared" si="59"/>
        <v>2222.1993112270047</v>
      </c>
      <c r="L67" s="77">
        <f t="shared" si="59"/>
        <v>116.48073808615334</v>
      </c>
      <c r="M67" s="78">
        <f t="shared" si="59"/>
        <v>18346.81520592398</v>
      </c>
      <c r="O67" s="74" t="s">
        <v>39</v>
      </c>
      <c r="P67" s="79">
        <f t="shared" si="62"/>
        <v>-45</v>
      </c>
      <c r="Q67" s="80">
        <f t="shared" si="62"/>
        <v>-1235.3195735941581</v>
      </c>
      <c r="R67" s="77">
        <f t="shared" si="62"/>
        <v>-21.468935789473221</v>
      </c>
      <c r="S67" s="77">
        <f t="shared" si="62"/>
        <v>5840.0526719298359</v>
      </c>
      <c r="T67" s="79">
        <f t="shared" si="62"/>
        <v>5</v>
      </c>
      <c r="U67" s="80">
        <f t="shared" si="62"/>
        <v>167.90838293599268</v>
      </c>
      <c r="V67" s="77">
        <f t="shared" si="62"/>
        <v>20.414130823906241</v>
      </c>
      <c r="W67" s="77">
        <f t="shared" si="62"/>
        <v>1744.6591215260282</v>
      </c>
      <c r="X67" s="79">
        <f t="shared" si="62"/>
        <v>-40</v>
      </c>
      <c r="Y67" s="80">
        <f t="shared" si="62"/>
        <v>-1067.4111906581675</v>
      </c>
      <c r="Z67" s="77">
        <f t="shared" si="62"/>
        <v>-1.0548049655669729</v>
      </c>
      <c r="AA67" s="78">
        <f t="shared" si="62"/>
        <v>7584.7117934558628</v>
      </c>
    </row>
    <row r="68" spans="1:27">
      <c r="A68" s="74" t="s">
        <v>40</v>
      </c>
      <c r="B68" s="79">
        <f t="shared" si="61"/>
        <v>18</v>
      </c>
      <c r="C68" s="80">
        <f t="shared" si="59"/>
        <v>1292.1433904600112</v>
      </c>
      <c r="D68" s="77">
        <f t="shared" si="59"/>
        <v>44.285852713178343</v>
      </c>
      <c r="E68" s="77">
        <f t="shared" si="59"/>
        <v>3717.4508050089444</v>
      </c>
      <c r="F68" s="79">
        <f t="shared" si="59"/>
        <v>10</v>
      </c>
      <c r="G68" s="80">
        <f t="shared" si="59"/>
        <v>649.31962503813452</v>
      </c>
      <c r="H68" s="77">
        <f t="shared" si="59"/>
        <v>20.2326819277108</v>
      </c>
      <c r="I68" s="77">
        <f t="shared" si="59"/>
        <v>3292.4445783132524</v>
      </c>
      <c r="J68" s="79">
        <f t="shared" si="59"/>
        <v>28</v>
      </c>
      <c r="K68" s="80">
        <f t="shared" si="59"/>
        <v>1941.4630154981451</v>
      </c>
      <c r="L68" s="77">
        <f t="shared" si="59"/>
        <v>64.518534640889186</v>
      </c>
      <c r="M68" s="78">
        <f t="shared" si="59"/>
        <v>7009.8953833221985</v>
      </c>
      <c r="O68" s="74" t="s">
        <v>40</v>
      </c>
      <c r="P68" s="79">
        <f t="shared" si="62"/>
        <v>-18</v>
      </c>
      <c r="Q68" s="80">
        <f t="shared" si="62"/>
        <v>-1437.0585491152883</v>
      </c>
      <c r="R68" s="77">
        <f t="shared" si="62"/>
        <v>-63.240800000000007</v>
      </c>
      <c r="S68" s="77">
        <f t="shared" si="62"/>
        <v>-2198.8248000000003</v>
      </c>
      <c r="T68" s="79">
        <f t="shared" si="62"/>
        <v>-6</v>
      </c>
      <c r="U68" s="80">
        <f t="shared" si="62"/>
        <v>-428.62971734582675</v>
      </c>
      <c r="V68" s="77">
        <f t="shared" si="62"/>
        <v>-9.1203619277108601</v>
      </c>
      <c r="W68" s="77">
        <f t="shared" si="62"/>
        <v>1010.0743216867468</v>
      </c>
      <c r="X68" s="79">
        <f t="shared" si="62"/>
        <v>-24</v>
      </c>
      <c r="Y68" s="80">
        <f t="shared" si="62"/>
        <v>-1865.6882664611148</v>
      </c>
      <c r="Z68" s="77">
        <f t="shared" si="62"/>
        <v>-72.361161927710896</v>
      </c>
      <c r="AA68" s="78">
        <f t="shared" si="62"/>
        <v>-1188.7504783132536</v>
      </c>
    </row>
    <row r="69" spans="1:27">
      <c r="A69" s="74" t="s">
        <v>41</v>
      </c>
      <c r="B69" s="79">
        <f t="shared" si="61"/>
        <v>-5</v>
      </c>
      <c r="C69" s="80">
        <f t="shared" si="59"/>
        <v>-2530.5665272646384</v>
      </c>
      <c r="D69" s="77">
        <f t="shared" si="59"/>
        <v>57.599104887424495</v>
      </c>
      <c r="E69" s="77">
        <f t="shared" si="59"/>
        <v>6931.4398682042829</v>
      </c>
      <c r="F69" s="79">
        <f t="shared" si="59"/>
        <v>11</v>
      </c>
      <c r="G69" s="80">
        <f t="shared" si="59"/>
        <v>3707.635019117035</v>
      </c>
      <c r="H69" s="77">
        <f t="shared" si="59"/>
        <v>94.023735077276655</v>
      </c>
      <c r="I69" s="77">
        <f t="shared" si="59"/>
        <v>12274.022527935469</v>
      </c>
      <c r="J69" s="79">
        <f t="shared" si="59"/>
        <v>6</v>
      </c>
      <c r="K69" s="80">
        <f t="shared" si="59"/>
        <v>1177.0684918523984</v>
      </c>
      <c r="L69" s="77">
        <f t="shared" si="59"/>
        <v>151.62283996470109</v>
      </c>
      <c r="M69" s="78">
        <f t="shared" si="59"/>
        <v>19205.462396139752</v>
      </c>
      <c r="O69" s="74" t="s">
        <v>41</v>
      </c>
      <c r="P69" s="79">
        <f t="shared" si="62"/>
        <v>0</v>
      </c>
      <c r="Q69" s="80">
        <f t="shared" si="62"/>
        <v>401.5936971213614</v>
      </c>
      <c r="R69" s="77">
        <f t="shared" si="62"/>
        <v>-68.101786666666669</v>
      </c>
      <c r="S69" s="77">
        <f t="shared" si="62"/>
        <v>-4741.1504999999997</v>
      </c>
      <c r="T69" s="79">
        <f t="shared" si="62"/>
        <v>1</v>
      </c>
      <c r="U69" s="80">
        <f t="shared" si="62"/>
        <v>-799.59105523742255</v>
      </c>
      <c r="V69" s="77">
        <f t="shared" si="62"/>
        <v>-148.27259812206566</v>
      </c>
      <c r="W69" s="77">
        <f t="shared" si="62"/>
        <v>-9853.7001280125169</v>
      </c>
      <c r="X69" s="79">
        <f t="shared" si="62"/>
        <v>1</v>
      </c>
      <c r="Y69" s="80">
        <f t="shared" si="62"/>
        <v>-397.99735811605933</v>
      </c>
      <c r="Z69" s="77">
        <f t="shared" si="62"/>
        <v>-216.3743847887323</v>
      </c>
      <c r="AA69" s="78">
        <f t="shared" si="62"/>
        <v>-14594.85062801252</v>
      </c>
    </row>
    <row r="70" spans="1:27" ht="15.75" thickBot="1">
      <c r="A70" s="74" t="s">
        <v>42</v>
      </c>
      <c r="B70" s="79">
        <f t="shared" si="61"/>
        <v>3</v>
      </c>
      <c r="C70" s="80">
        <f t="shared" si="59"/>
        <v>1256.7794613858168</v>
      </c>
      <c r="D70" s="77">
        <f t="shared" si="59"/>
        <v>17.19761248624863</v>
      </c>
      <c r="E70" s="77">
        <f t="shared" si="59"/>
        <v>1937.058124312432</v>
      </c>
      <c r="F70" s="79">
        <f t="shared" si="59"/>
        <v>15</v>
      </c>
      <c r="G70" s="80">
        <f t="shared" si="59"/>
        <v>86727.054943820229</v>
      </c>
      <c r="H70" s="77">
        <f t="shared" si="59"/>
        <v>1550.9542711342697</v>
      </c>
      <c r="I70" s="77">
        <f t="shared" si="59"/>
        <v>217086.62441845672</v>
      </c>
      <c r="J70" s="79">
        <f t="shared" si="59"/>
        <v>18</v>
      </c>
      <c r="K70" s="80">
        <f t="shared" si="59"/>
        <v>87983.834405206086</v>
      </c>
      <c r="L70" s="77">
        <f t="shared" si="59"/>
        <v>1568.1518836205184</v>
      </c>
      <c r="M70" s="78">
        <f t="shared" si="59"/>
        <v>219023.68254276915</v>
      </c>
      <c r="O70" s="74" t="s">
        <v>42</v>
      </c>
      <c r="P70" s="79">
        <f t="shared" si="62"/>
        <v>-1</v>
      </c>
      <c r="Q70" s="80">
        <f t="shared" si="62"/>
        <v>336.30114372182015</v>
      </c>
      <c r="R70" s="77">
        <f t="shared" si="62"/>
        <v>6.3173875137513669</v>
      </c>
      <c r="S70" s="77">
        <f t="shared" si="62"/>
        <v>456.94187568756797</v>
      </c>
      <c r="T70" s="79">
        <f t="shared" si="62"/>
        <v>20</v>
      </c>
      <c r="U70" s="80">
        <f t="shared" si="62"/>
        <v>108518.72622163699</v>
      </c>
      <c r="V70" s="77">
        <f t="shared" si="62"/>
        <v>356.36444090742418</v>
      </c>
      <c r="W70" s="77">
        <f t="shared" si="62"/>
        <v>39551.252737975694</v>
      </c>
      <c r="X70" s="79">
        <f t="shared" si="62"/>
        <v>19</v>
      </c>
      <c r="Y70" s="80">
        <f t="shared" si="62"/>
        <v>108855.02736535878</v>
      </c>
      <c r="Z70" s="77">
        <f t="shared" si="62"/>
        <v>362.68182842117551</v>
      </c>
      <c r="AA70" s="78">
        <f t="shared" si="62"/>
        <v>40008.194613663261</v>
      </c>
    </row>
    <row r="71" spans="1:27" ht="15.75" thickBot="1">
      <c r="A71" s="81" t="s">
        <v>3</v>
      </c>
      <c r="B71" s="82">
        <f t="shared" si="61"/>
        <v>281</v>
      </c>
      <c r="C71" s="83">
        <f t="shared" si="59"/>
        <v>3834.5045812953613</v>
      </c>
      <c r="D71" s="84">
        <f t="shared" si="59"/>
        <v>557.23620205981183</v>
      </c>
      <c r="E71" s="84">
        <f t="shared" si="59"/>
        <v>77016.146866471943</v>
      </c>
      <c r="F71" s="82">
        <f t="shared" si="59"/>
        <v>65</v>
      </c>
      <c r="G71" s="83">
        <f t="shared" si="59"/>
        <v>91325.733800359536</v>
      </c>
      <c r="H71" s="84">
        <f t="shared" si="59"/>
        <v>1712.9837979401887</v>
      </c>
      <c r="I71" s="84">
        <f t="shared" si="59"/>
        <v>242110.85313352809</v>
      </c>
      <c r="J71" s="82">
        <f t="shared" si="59"/>
        <v>346</v>
      </c>
      <c r="K71" s="83">
        <f t="shared" si="59"/>
        <v>95160.238381654955</v>
      </c>
      <c r="L71" s="84">
        <f t="shared" si="59"/>
        <v>2270.2200000000012</v>
      </c>
      <c r="M71" s="85">
        <f t="shared" si="59"/>
        <v>319127</v>
      </c>
      <c r="O71" s="81" t="s">
        <v>3</v>
      </c>
      <c r="P71" s="82">
        <f t="shared" si="62"/>
        <v>-37</v>
      </c>
      <c r="Q71" s="83">
        <f t="shared" si="62"/>
        <v>-1860.8666125875607</v>
      </c>
      <c r="R71" s="84">
        <f t="shared" si="62"/>
        <v>-94.476022936781419</v>
      </c>
      <c r="S71" s="84">
        <f t="shared" si="62"/>
        <v>13777.644085630571</v>
      </c>
      <c r="T71" s="82">
        <f t="shared" si="62"/>
        <v>22</v>
      </c>
      <c r="U71" s="83">
        <f t="shared" si="62"/>
        <v>107449.20495846527</v>
      </c>
      <c r="V71" s="84">
        <f t="shared" si="62"/>
        <v>221.6774629367826</v>
      </c>
      <c r="W71" s="84">
        <f t="shared" si="62"/>
        <v>32758.540714369447</v>
      </c>
      <c r="X71" s="82">
        <f t="shared" si="62"/>
        <v>-15</v>
      </c>
      <c r="Y71" s="83">
        <f t="shared" si="62"/>
        <v>105588.33834587768</v>
      </c>
      <c r="Z71" s="84">
        <f t="shared" si="62"/>
        <v>127.20144000000028</v>
      </c>
      <c r="AA71" s="85">
        <f t="shared" si="62"/>
        <v>46536.184800000017</v>
      </c>
    </row>
    <row r="72" spans="1:27">
      <c r="O72" s="93"/>
    </row>
    <row r="73" spans="1:27" ht="16.5" thickBot="1">
      <c r="A73" s="106" t="s">
        <v>185</v>
      </c>
      <c r="O73" s="106" t="s">
        <v>128</v>
      </c>
    </row>
    <row r="74" spans="1:27" ht="15" customHeight="1">
      <c r="A74" s="304" t="s">
        <v>29</v>
      </c>
      <c r="B74" s="307" t="s">
        <v>1</v>
      </c>
      <c r="C74" s="307"/>
      <c r="D74" s="307"/>
      <c r="E74" s="307"/>
      <c r="F74" s="307" t="s">
        <v>2</v>
      </c>
      <c r="G74" s="307"/>
      <c r="H74" s="307"/>
      <c r="I74" s="307"/>
      <c r="J74" s="307" t="s">
        <v>3</v>
      </c>
      <c r="K74" s="307"/>
      <c r="L74" s="307"/>
      <c r="M74" s="308"/>
      <c r="O74" s="304" t="s">
        <v>29</v>
      </c>
      <c r="P74" s="307" t="s">
        <v>1</v>
      </c>
      <c r="Q74" s="307"/>
      <c r="R74" s="307"/>
      <c r="S74" s="307"/>
      <c r="T74" s="307" t="s">
        <v>2</v>
      </c>
      <c r="U74" s="307"/>
      <c r="V74" s="307"/>
      <c r="W74" s="307"/>
      <c r="X74" s="307" t="s">
        <v>3</v>
      </c>
      <c r="Y74" s="307"/>
      <c r="Z74" s="307"/>
      <c r="AA74" s="308"/>
    </row>
    <row r="75" spans="1:27" ht="48.75" customHeight="1">
      <c r="A75" s="305"/>
      <c r="B75" s="309" t="s">
        <v>57</v>
      </c>
      <c r="C75" s="310"/>
      <c r="D75" s="309" t="s">
        <v>105</v>
      </c>
      <c r="E75" s="310"/>
      <c r="F75" s="309" t="s">
        <v>57</v>
      </c>
      <c r="G75" s="310"/>
      <c r="H75" s="309" t="s">
        <v>105</v>
      </c>
      <c r="I75" s="310"/>
      <c r="J75" s="309" t="s">
        <v>57</v>
      </c>
      <c r="K75" s="310"/>
      <c r="L75" s="309" t="s">
        <v>105</v>
      </c>
      <c r="M75" s="310"/>
      <c r="O75" s="305"/>
      <c r="P75" s="309" t="s">
        <v>57</v>
      </c>
      <c r="Q75" s="310"/>
      <c r="R75" s="309" t="s">
        <v>105</v>
      </c>
      <c r="S75" s="310"/>
      <c r="T75" s="309" t="s">
        <v>57</v>
      </c>
      <c r="U75" s="310"/>
      <c r="V75" s="309" t="s">
        <v>105</v>
      </c>
      <c r="W75" s="310"/>
      <c r="X75" s="309" t="s">
        <v>57</v>
      </c>
      <c r="Y75" s="310"/>
      <c r="Z75" s="309" t="s">
        <v>105</v>
      </c>
      <c r="AA75" s="310"/>
    </row>
    <row r="76" spans="1:27" ht="45.75" thickBot="1">
      <c r="A76" s="306"/>
      <c r="B76" s="69" t="s">
        <v>31</v>
      </c>
      <c r="C76" s="69" t="s">
        <v>32</v>
      </c>
      <c r="D76" s="70" t="s">
        <v>8</v>
      </c>
      <c r="E76" s="71" t="s">
        <v>9</v>
      </c>
      <c r="F76" s="69" t="s">
        <v>31</v>
      </c>
      <c r="G76" s="69" t="s">
        <v>32</v>
      </c>
      <c r="H76" s="70" t="s">
        <v>8</v>
      </c>
      <c r="I76" s="71" t="s">
        <v>9</v>
      </c>
      <c r="J76" s="69" t="s">
        <v>31</v>
      </c>
      <c r="K76" s="69" t="s">
        <v>32</v>
      </c>
      <c r="L76" s="70" t="s">
        <v>8</v>
      </c>
      <c r="M76" s="71" t="s">
        <v>9</v>
      </c>
      <c r="O76" s="306"/>
      <c r="P76" s="69" t="s">
        <v>31</v>
      </c>
      <c r="Q76" s="69" t="s">
        <v>32</v>
      </c>
      <c r="R76" s="70" t="s">
        <v>8</v>
      </c>
      <c r="S76" s="71" t="s">
        <v>9</v>
      </c>
      <c r="T76" s="69" t="s">
        <v>31</v>
      </c>
      <c r="U76" s="69" t="s">
        <v>32</v>
      </c>
      <c r="V76" s="70" t="s">
        <v>8</v>
      </c>
      <c r="W76" s="71" t="s">
        <v>9</v>
      </c>
      <c r="X76" s="69" t="s">
        <v>31</v>
      </c>
      <c r="Y76" s="69" t="s">
        <v>32</v>
      </c>
      <c r="Z76" s="70" t="s">
        <v>8</v>
      </c>
      <c r="AA76" s="71" t="s">
        <v>9</v>
      </c>
    </row>
    <row r="77" spans="1:27">
      <c r="A77" s="74" t="s">
        <v>33</v>
      </c>
      <c r="B77" s="95">
        <f>IF(P7=0,IF(B7=0,"","***"),B7*100/P7-100)</f>
        <v>-28.571428571428569</v>
      </c>
      <c r="C77" s="96">
        <f t="shared" ref="C77:M77" si="63">IF(Q7=0,IF(C7=0,"","***"),C7*100/Q7-100)</f>
        <v>-23.466442585217933</v>
      </c>
      <c r="D77" s="97">
        <f t="shared" si="63"/>
        <v>-97.479875964844979</v>
      </c>
      <c r="E77" s="97">
        <f t="shared" si="63"/>
        <v>-81.88868495204612</v>
      </c>
      <c r="F77" s="95" t="str">
        <f t="shared" si="63"/>
        <v>***</v>
      </c>
      <c r="G77" s="96" t="str">
        <f t="shared" si="63"/>
        <v>***</v>
      </c>
      <c r="H77" s="97" t="str">
        <f t="shared" si="63"/>
        <v>***</v>
      </c>
      <c r="I77" s="97" t="str">
        <f t="shared" si="63"/>
        <v>***</v>
      </c>
      <c r="J77" s="95">
        <f t="shared" si="63"/>
        <v>14.285714285714292</v>
      </c>
      <c r="K77" s="96">
        <f t="shared" si="63"/>
        <v>9.8668907481153809</v>
      </c>
      <c r="L77" s="97">
        <f t="shared" si="63"/>
        <v>-81.103528056325004</v>
      </c>
      <c r="M77" s="98">
        <f t="shared" si="63"/>
        <v>32.12349955622193</v>
      </c>
      <c r="O77" s="74" t="s">
        <v>33</v>
      </c>
      <c r="P77" s="95">
        <f>P7*100/AD7-100</f>
        <v>-12.5</v>
      </c>
      <c r="Q77" s="96">
        <f t="shared" ref="Q77:AA77" si="64">Q7*100/AE7-100</f>
        <v>12.681912681912692</v>
      </c>
      <c r="R77" s="97">
        <f t="shared" si="64"/>
        <v>1036.5656565656566</v>
      </c>
      <c r="S77" s="97">
        <f t="shared" si="64"/>
        <v>87.745098039215691</v>
      </c>
      <c r="T77" s="95"/>
      <c r="U77" s="96"/>
      <c r="V77" s="97"/>
      <c r="W77" s="97"/>
      <c r="X77" s="95">
        <f t="shared" si="64"/>
        <v>-12.5</v>
      </c>
      <c r="Y77" s="96">
        <f t="shared" si="64"/>
        <v>12.681912681912692</v>
      </c>
      <c r="Z77" s="97">
        <f t="shared" si="64"/>
        <v>1036.5656565656566</v>
      </c>
      <c r="AA77" s="98">
        <f t="shared" si="64"/>
        <v>87.745098039215691</v>
      </c>
    </row>
    <row r="78" spans="1:27">
      <c r="A78" s="74" t="s">
        <v>34</v>
      </c>
      <c r="B78" s="99">
        <f t="shared" ref="B78:B87" si="65">IF(P8=0,IF(B8=0,"","***"),B8*100/P8-100)</f>
        <v>1600</v>
      </c>
      <c r="C78" s="100">
        <f t="shared" ref="C78:C87" si="66">IF(Q8=0,IF(C8=0,"","***"),C8*100/Q8-100)</f>
        <v>2030.2971860583662</v>
      </c>
      <c r="D78" s="97">
        <f t="shared" ref="D78:D87" si="67">IF(R8=0,IF(D8=0,"","***"),D8*100/R8-100)</f>
        <v>2380.3847877033463</v>
      </c>
      <c r="E78" s="97">
        <f t="shared" ref="E78:E87" si="68">IF(S8=0,IF(E8=0,"","***"),E8*100/S8-100)</f>
        <v>3387.8478283786753</v>
      </c>
      <c r="F78" s="99" t="str">
        <f t="shared" ref="F78:F87" si="69">IF(T8=0,IF(F8=0,"","***"),F8*100/T8-100)</f>
        <v>***</v>
      </c>
      <c r="G78" s="100" t="str">
        <f t="shared" ref="G78:G87" si="70">IF(U8=0,IF(G8=0,"","***"),G8*100/U8-100)</f>
        <v>***</v>
      </c>
      <c r="H78" s="97" t="str">
        <f t="shared" ref="H78:H87" si="71">IF(V8=0,IF(H8=0,"","***"),H8*100/V8-100)</f>
        <v>***</v>
      </c>
      <c r="I78" s="97" t="str">
        <f t="shared" ref="I78:I87" si="72">IF(W8=0,IF(I8=0,"","***"),I8*100/W8-100)</f>
        <v>***</v>
      </c>
      <c r="J78" s="99">
        <f t="shared" ref="J78:J87" si="73">IF(X8=0,IF(J8=0,"","***"),J8*100/X8-100)</f>
        <v>1900</v>
      </c>
      <c r="K78" s="100">
        <f t="shared" ref="K78:K87" si="74">IF(Y8=0,IF(K8=0,"","***"),K8*100/Y8-100)</f>
        <v>2410.9815844120294</v>
      </c>
      <c r="L78" s="97">
        <f t="shared" ref="L78:L87" si="75">IF(Z8=0,IF(L8=0,"","***"),L8*100/Z8-100)</f>
        <v>2949.0279500965107</v>
      </c>
      <c r="M78" s="98">
        <f t="shared" ref="M78:M87" si="76">IF(AA8=0,IF(M8=0,"","***"),M8*100/AA8-100)</f>
        <v>4211.5279886148155</v>
      </c>
      <c r="O78" s="74" t="s">
        <v>34</v>
      </c>
      <c r="P78" s="99">
        <f t="shared" ref="P78:AA87" si="77">P8*100/AD8-100</f>
        <v>-90</v>
      </c>
      <c r="Q78" s="100">
        <f t="shared" si="77"/>
        <v>-91.951009726268083</v>
      </c>
      <c r="R78" s="97">
        <f t="shared" si="77"/>
        <v>-92.950284094367149</v>
      </c>
      <c r="S78" s="97">
        <f t="shared" si="77"/>
        <v>-93.642295302462728</v>
      </c>
      <c r="T78" s="99"/>
      <c r="U78" s="100"/>
      <c r="V78" s="97"/>
      <c r="W78" s="97"/>
      <c r="X78" s="99">
        <f t="shared" si="77"/>
        <v>-90</v>
      </c>
      <c r="Y78" s="100">
        <f t="shared" si="77"/>
        <v>-91.951009726268083</v>
      </c>
      <c r="Z78" s="97">
        <f t="shared" si="77"/>
        <v>-92.950284094367149</v>
      </c>
      <c r="AA78" s="98">
        <f t="shared" si="77"/>
        <v>-93.642295302462728</v>
      </c>
    </row>
    <row r="79" spans="1:27">
      <c r="A79" s="74" t="s">
        <v>35</v>
      </c>
      <c r="B79" s="99">
        <f t="shared" si="65"/>
        <v>65.384615384615387</v>
      </c>
      <c r="C79" s="100">
        <f t="shared" si="66"/>
        <v>65.759755263728351</v>
      </c>
      <c r="D79" s="97">
        <f t="shared" si="67"/>
        <v>61.477281518657406</v>
      </c>
      <c r="E79" s="97">
        <f t="shared" si="68"/>
        <v>132.23156979618483</v>
      </c>
      <c r="F79" s="99">
        <f t="shared" si="69"/>
        <v>200</v>
      </c>
      <c r="G79" s="100">
        <f t="shared" si="70"/>
        <v>249.64467005075767</v>
      </c>
      <c r="H79" s="97">
        <f t="shared" si="71"/>
        <v>5002.9999999999436</v>
      </c>
      <c r="I79" s="97">
        <f t="shared" si="72"/>
        <v>9381.8181818180819</v>
      </c>
      <c r="J79" s="99">
        <f t="shared" si="73"/>
        <v>70.370370370370381</v>
      </c>
      <c r="K79" s="100">
        <f t="shared" si="74"/>
        <v>71.260373663085261</v>
      </c>
      <c r="L79" s="97">
        <f t="shared" si="75"/>
        <v>77.933206147247489</v>
      </c>
      <c r="M79" s="98">
        <f t="shared" si="76"/>
        <v>160.07750359413291</v>
      </c>
      <c r="O79" s="74" t="s">
        <v>35</v>
      </c>
      <c r="P79" s="99">
        <f t="shared" si="77"/>
        <v>18.181818181818187</v>
      </c>
      <c r="Q79" s="100">
        <f t="shared" si="77"/>
        <v>15.817879100253748</v>
      </c>
      <c r="R79" s="97">
        <f t="shared" si="77"/>
        <v>6.4942474663639871</v>
      </c>
      <c r="S79" s="97">
        <f t="shared" si="77"/>
        <v>79.640450310427099</v>
      </c>
      <c r="T79" s="99">
        <f t="shared" si="77"/>
        <v>-50</v>
      </c>
      <c r="U79" s="100">
        <f t="shared" si="77"/>
        <v>-64.802069709768574</v>
      </c>
      <c r="V79" s="97">
        <f t="shared" si="77"/>
        <v>-97.007914067291992</v>
      </c>
      <c r="W79" s="97">
        <f t="shared" si="77"/>
        <v>-97.188731926421426</v>
      </c>
      <c r="X79" s="99">
        <f t="shared" si="77"/>
        <v>12.5</v>
      </c>
      <c r="Y79" s="100">
        <f t="shared" si="77"/>
        <v>8.39135730029993</v>
      </c>
      <c r="Z79" s="97">
        <f t="shared" si="77"/>
        <v>-4.5062380401140416</v>
      </c>
      <c r="AA79" s="98">
        <f t="shared" si="77"/>
        <v>51.039432633085056</v>
      </c>
    </row>
    <row r="80" spans="1:27">
      <c r="A80" s="74" t="s">
        <v>36</v>
      </c>
      <c r="B80" s="99">
        <f t="shared" si="65"/>
        <v>45.454545454545467</v>
      </c>
      <c r="C80" s="100">
        <f t="shared" si="66"/>
        <v>39.717615067648211</v>
      </c>
      <c r="D80" s="97">
        <f t="shared" si="67"/>
        <v>85.962763888161788</v>
      </c>
      <c r="E80" s="97">
        <f t="shared" si="68"/>
        <v>159.04755615412449</v>
      </c>
      <c r="F80" s="99">
        <f t="shared" si="69"/>
        <v>71.428571428571416</v>
      </c>
      <c r="G80" s="100">
        <f t="shared" si="70"/>
        <v>87.44643719522702</v>
      </c>
      <c r="H80" s="97">
        <f t="shared" si="71"/>
        <v>129.40388435336129</v>
      </c>
      <c r="I80" s="97">
        <f t="shared" si="72"/>
        <v>272.24937805231809</v>
      </c>
      <c r="J80" s="99">
        <f t="shared" si="73"/>
        <v>46.762589928057565</v>
      </c>
      <c r="K80" s="100">
        <f t="shared" si="74"/>
        <v>41.950994030689515</v>
      </c>
      <c r="L80" s="97">
        <f t="shared" si="75"/>
        <v>89.417561590473326</v>
      </c>
      <c r="M80" s="98">
        <f t="shared" si="76"/>
        <v>169.39283007405095</v>
      </c>
      <c r="O80" s="74" t="s">
        <v>36</v>
      </c>
      <c r="P80" s="99">
        <f t="shared" si="77"/>
        <v>21.100917431192656</v>
      </c>
      <c r="Q80" s="100">
        <f t="shared" si="77"/>
        <v>23.470197520445112</v>
      </c>
      <c r="R80" s="97">
        <f t="shared" si="77"/>
        <v>33.370124481429286</v>
      </c>
      <c r="S80" s="97">
        <f t="shared" si="77"/>
        <v>50.432621180136721</v>
      </c>
      <c r="T80" s="99">
        <f t="shared" si="77"/>
        <v>40</v>
      </c>
      <c r="U80" s="100">
        <f t="shared" si="77"/>
        <v>36.409371286047673</v>
      </c>
      <c r="V80" s="97">
        <f t="shared" si="77"/>
        <v>164.16518449041581</v>
      </c>
      <c r="W80" s="97">
        <f t="shared" si="77"/>
        <v>156.13473315131262</v>
      </c>
      <c r="X80" s="99">
        <f t="shared" si="77"/>
        <v>21.929824561403507</v>
      </c>
      <c r="Y80" s="100">
        <f t="shared" si="77"/>
        <v>24.02067318776929</v>
      </c>
      <c r="Z80" s="97">
        <f t="shared" si="77"/>
        <v>38.837044573275563</v>
      </c>
      <c r="AA80" s="98">
        <f t="shared" si="77"/>
        <v>56.328406601370318</v>
      </c>
    </row>
    <row r="81" spans="1:27">
      <c r="A81" s="74" t="s">
        <v>37</v>
      </c>
      <c r="B81" s="99">
        <f t="shared" si="65"/>
        <v>21.52466367713005</v>
      </c>
      <c r="C81" s="100">
        <f t="shared" si="66"/>
        <v>27.02786727619818</v>
      </c>
      <c r="D81" s="97">
        <f t="shared" si="67"/>
        <v>34.195893902109901</v>
      </c>
      <c r="E81" s="97">
        <f t="shared" si="68"/>
        <v>78.670791230410515</v>
      </c>
      <c r="F81" s="99">
        <f t="shared" si="69"/>
        <v>9.0909090909090935</v>
      </c>
      <c r="G81" s="100">
        <f t="shared" si="70"/>
        <v>3.6968988581852642</v>
      </c>
      <c r="H81" s="97">
        <f t="shared" si="71"/>
        <v>8.2023090053362182</v>
      </c>
      <c r="I81" s="97">
        <f t="shared" si="72"/>
        <v>38.625999989825232</v>
      </c>
      <c r="J81" s="99">
        <f t="shared" si="73"/>
        <v>20.940170940170944</v>
      </c>
      <c r="K81" s="100">
        <f t="shared" si="74"/>
        <v>25.88204390428686</v>
      </c>
      <c r="L81" s="97">
        <f t="shared" si="75"/>
        <v>32.434695909496924</v>
      </c>
      <c r="M81" s="98">
        <f t="shared" si="76"/>
        <v>75.738488562153805</v>
      </c>
      <c r="O81" s="74" t="s">
        <v>37</v>
      </c>
      <c r="P81" s="99">
        <f t="shared" si="77"/>
        <v>2.2935779816513815</v>
      </c>
      <c r="Q81" s="100">
        <f t="shared" si="77"/>
        <v>-1.5157778883606028</v>
      </c>
      <c r="R81" s="97">
        <f t="shared" si="77"/>
        <v>-0.66631729541268214</v>
      </c>
      <c r="S81" s="97">
        <f t="shared" si="77"/>
        <v>37.372119484492231</v>
      </c>
      <c r="T81" s="99">
        <f t="shared" si="77"/>
        <v>10</v>
      </c>
      <c r="U81" s="100">
        <f t="shared" si="77"/>
        <v>4.8191230985555364</v>
      </c>
      <c r="V81" s="97">
        <f t="shared" si="77"/>
        <v>38.248175182481731</v>
      </c>
      <c r="W81" s="97">
        <f t="shared" si="77"/>
        <v>37.910447761194035</v>
      </c>
      <c r="X81" s="99">
        <f t="shared" si="77"/>
        <v>2.6315789473684248</v>
      </c>
      <c r="Y81" s="100">
        <f t="shared" si="77"/>
        <v>-1.2225928242393991</v>
      </c>
      <c r="Z81" s="97">
        <f t="shared" si="77"/>
        <v>1.2649986542081706</v>
      </c>
      <c r="AA81" s="98">
        <f t="shared" si="77"/>
        <v>37.411396233923881</v>
      </c>
    </row>
    <row r="82" spans="1:27">
      <c r="A82" s="74" t="s">
        <v>38</v>
      </c>
      <c r="B82" s="99">
        <f t="shared" si="65"/>
        <v>19.850187265917597</v>
      </c>
      <c r="C82" s="100">
        <f t="shared" si="66"/>
        <v>25.45543118806691</v>
      </c>
      <c r="D82" s="97">
        <f t="shared" si="67"/>
        <v>31.022009107121846</v>
      </c>
      <c r="E82" s="97">
        <f t="shared" si="68"/>
        <v>77.525614039777508</v>
      </c>
      <c r="F82" s="99">
        <f t="shared" si="69"/>
        <v>100</v>
      </c>
      <c r="G82" s="100">
        <f t="shared" si="70"/>
        <v>102.44103923618735</v>
      </c>
      <c r="H82" s="97">
        <f t="shared" si="71"/>
        <v>103.99610136452239</v>
      </c>
      <c r="I82" s="97">
        <f t="shared" si="72"/>
        <v>203.40343110127282</v>
      </c>
      <c r="J82" s="99">
        <f t="shared" si="73"/>
        <v>23.843416370106766</v>
      </c>
      <c r="K82" s="100">
        <f t="shared" si="74"/>
        <v>29.137505525609612</v>
      </c>
      <c r="L82" s="97">
        <f t="shared" si="75"/>
        <v>34.901596021169837</v>
      </c>
      <c r="M82" s="98">
        <f t="shared" si="76"/>
        <v>84.631493594151777</v>
      </c>
      <c r="O82" s="74" t="s">
        <v>38</v>
      </c>
      <c r="P82" s="99">
        <f t="shared" si="77"/>
        <v>1.908396946564892</v>
      </c>
      <c r="Q82" s="100">
        <f t="shared" si="77"/>
        <v>0.26270238699690651</v>
      </c>
      <c r="R82" s="97">
        <f t="shared" si="77"/>
        <v>3.6977197476720107</v>
      </c>
      <c r="S82" s="97">
        <f t="shared" si="77"/>
        <v>31.464911277298057</v>
      </c>
      <c r="T82" s="99">
        <f t="shared" si="77"/>
        <v>0</v>
      </c>
      <c r="U82" s="100">
        <f t="shared" si="77"/>
        <v>-8.255170205514176</v>
      </c>
      <c r="V82" s="97">
        <f t="shared" si="77"/>
        <v>-21.798780487804891</v>
      </c>
      <c r="W82" s="97">
        <f t="shared" si="77"/>
        <v>-17.375400091449478</v>
      </c>
      <c r="X82" s="99">
        <f t="shared" si="77"/>
        <v>1.8115942028985472</v>
      </c>
      <c r="Y82" s="100">
        <f t="shared" si="77"/>
        <v>-0.18054658382639843</v>
      </c>
      <c r="Z82" s="97">
        <f t="shared" si="77"/>
        <v>1.9309102209383013</v>
      </c>
      <c r="AA82" s="98">
        <f t="shared" si="77"/>
        <v>27.21976856685518</v>
      </c>
    </row>
    <row r="83" spans="1:27">
      <c r="A83" s="74" t="s">
        <v>39</v>
      </c>
      <c r="B83" s="99">
        <f t="shared" si="65"/>
        <v>30.672268907563023</v>
      </c>
      <c r="C83" s="100">
        <f t="shared" si="66"/>
        <v>30.100472585179602</v>
      </c>
      <c r="D83" s="97">
        <f t="shared" si="67"/>
        <v>18.39839300268298</v>
      </c>
      <c r="E83" s="97">
        <f t="shared" si="68"/>
        <v>37.459692201414441</v>
      </c>
      <c r="F83" s="99">
        <f t="shared" si="69"/>
        <v>3.448275862068968</v>
      </c>
      <c r="G83" s="100">
        <f t="shared" si="70"/>
        <v>1.9603654557268158</v>
      </c>
      <c r="H83" s="97">
        <f t="shared" si="71"/>
        <v>1.9980817309116787</v>
      </c>
      <c r="I83" s="97">
        <f t="shared" si="72"/>
        <v>50.053151677304982</v>
      </c>
      <c r="J83" s="99">
        <f t="shared" si="73"/>
        <v>27.715355805243448</v>
      </c>
      <c r="K83" s="100">
        <f t="shared" si="74"/>
        <v>26.895621255633031</v>
      </c>
      <c r="L83" s="97">
        <f t="shared" si="75"/>
        <v>16.53116119118512</v>
      </c>
      <c r="M83" s="98">
        <f t="shared" si="76"/>
        <v>39.007149194554557</v>
      </c>
      <c r="O83" s="74" t="s">
        <v>39</v>
      </c>
      <c r="P83" s="99">
        <f t="shared" si="77"/>
        <v>-15.901060070671377</v>
      </c>
      <c r="Q83" s="100">
        <f t="shared" si="77"/>
        <v>-14.436967578426547</v>
      </c>
      <c r="R83" s="97">
        <f t="shared" si="77"/>
        <v>-3.3240877910287878</v>
      </c>
      <c r="S83" s="97">
        <f t="shared" si="77"/>
        <v>16.490362297304955</v>
      </c>
      <c r="T83" s="99">
        <f t="shared" si="77"/>
        <v>20.833333333333329</v>
      </c>
      <c r="U83" s="100">
        <f t="shared" si="77"/>
        <v>21.719448016726972</v>
      </c>
      <c r="V83" s="97">
        <f t="shared" si="77"/>
        <v>34.132490906654141</v>
      </c>
      <c r="W83" s="97">
        <f t="shared" si="77"/>
        <v>43.239885658989436</v>
      </c>
      <c r="X83" s="99">
        <f t="shared" si="77"/>
        <v>-13.029315960912058</v>
      </c>
      <c r="Y83" s="100">
        <f t="shared" si="77"/>
        <v>-11.440977641528264</v>
      </c>
      <c r="Z83" s="97">
        <f t="shared" si="77"/>
        <v>-0.14947610071730821</v>
      </c>
      <c r="AA83" s="98">
        <f t="shared" si="77"/>
        <v>19.226245088577727</v>
      </c>
    </row>
    <row r="84" spans="1:27">
      <c r="A84" s="74" t="s">
        <v>40</v>
      </c>
      <c r="B84" s="99">
        <f t="shared" si="65"/>
        <v>32.72727272727272</v>
      </c>
      <c r="C84" s="100">
        <f t="shared" si="66"/>
        <v>35.912952775699523</v>
      </c>
      <c r="D84" s="97">
        <f t="shared" si="67"/>
        <v>35.217377903123946</v>
      </c>
      <c r="E84" s="97">
        <f t="shared" si="68"/>
        <v>41.058657002528662</v>
      </c>
      <c r="F84" s="99">
        <f t="shared" si="69"/>
        <v>62.5</v>
      </c>
      <c r="G84" s="100">
        <f t="shared" si="70"/>
        <v>56.476529100315588</v>
      </c>
      <c r="H84" s="97">
        <f t="shared" si="71"/>
        <v>32.011448777395913</v>
      </c>
      <c r="I84" s="97">
        <f t="shared" si="72"/>
        <v>60.65270827992677</v>
      </c>
      <c r="J84" s="99">
        <f t="shared" si="73"/>
        <v>39.436619718309856</v>
      </c>
      <c r="K84" s="100">
        <f t="shared" si="74"/>
        <v>40.89268100123104</v>
      </c>
      <c r="L84" s="97">
        <f t="shared" si="75"/>
        <v>34.145007644752923</v>
      </c>
      <c r="M84" s="98">
        <f t="shared" si="76"/>
        <v>48.403006135487885</v>
      </c>
      <c r="O84" s="74" t="s">
        <v>40</v>
      </c>
      <c r="P84" s="99">
        <f t="shared" si="77"/>
        <v>-24.657534246575338</v>
      </c>
      <c r="Q84" s="100">
        <f t="shared" si="77"/>
        <v>-28.541122827473259</v>
      </c>
      <c r="R84" s="97">
        <f t="shared" si="77"/>
        <v>-33.462369596826946</v>
      </c>
      <c r="S84" s="97">
        <f t="shared" si="77"/>
        <v>-19.540202918648475</v>
      </c>
      <c r="T84" s="99">
        <f t="shared" si="77"/>
        <v>-27.272727272727266</v>
      </c>
      <c r="U84" s="100">
        <f t="shared" si="77"/>
        <v>-27.1568988025073</v>
      </c>
      <c r="V84" s="97">
        <f t="shared" si="77"/>
        <v>-12.610269007996763</v>
      </c>
      <c r="W84" s="97">
        <f t="shared" si="77"/>
        <v>22.861250763034207</v>
      </c>
      <c r="X84" s="99">
        <f t="shared" si="77"/>
        <v>-25.263157894736835</v>
      </c>
      <c r="Y84" s="100">
        <f t="shared" si="77"/>
        <v>-28.210765249470114</v>
      </c>
      <c r="Z84" s="97">
        <f t="shared" si="77"/>
        <v>-27.691090686831686</v>
      </c>
      <c r="AA84" s="98">
        <f t="shared" si="77"/>
        <v>-7.5856195848517132</v>
      </c>
    </row>
    <row r="85" spans="1:27">
      <c r="A85" s="74" t="s">
        <v>41</v>
      </c>
      <c r="B85" s="99">
        <f t="shared" si="65"/>
        <v>-14.705882352941174</v>
      </c>
      <c r="C85" s="100">
        <f t="shared" si="66"/>
        <v>-34.739550458898904</v>
      </c>
      <c r="D85" s="97">
        <f t="shared" si="67"/>
        <v>107.99832166392093</v>
      </c>
      <c r="E85" s="97">
        <f t="shared" si="68"/>
        <v>174.77155492194362</v>
      </c>
      <c r="F85" s="99">
        <f t="shared" si="69"/>
        <v>22.448979591836732</v>
      </c>
      <c r="G85" s="100">
        <f t="shared" si="70"/>
        <v>30.949076622227068</v>
      </c>
      <c r="H85" s="97">
        <f t="shared" si="71"/>
        <v>57.324414524511496</v>
      </c>
      <c r="I85" s="97">
        <f t="shared" si="72"/>
        <v>118.41561511359302</v>
      </c>
      <c r="J85" s="99">
        <f t="shared" si="73"/>
        <v>7.228915662650607</v>
      </c>
      <c r="K85" s="100">
        <f t="shared" si="74"/>
        <v>6.1101379978373132</v>
      </c>
      <c r="L85" s="97">
        <f t="shared" si="75"/>
        <v>69.758561920881533</v>
      </c>
      <c r="M85" s="98">
        <f t="shared" si="76"/>
        <v>134.01148723748901</v>
      </c>
      <c r="O85" s="74" t="s">
        <v>41</v>
      </c>
      <c r="P85" s="99">
        <f t="shared" si="77"/>
        <v>0</v>
      </c>
      <c r="Q85" s="100">
        <f t="shared" si="77"/>
        <v>5.8347408818809043</v>
      </c>
      <c r="R85" s="97">
        <f t="shared" si="77"/>
        <v>-56.080799909175091</v>
      </c>
      <c r="S85" s="97">
        <f t="shared" si="77"/>
        <v>-54.451229480873216</v>
      </c>
      <c r="T85" s="99">
        <f t="shared" si="77"/>
        <v>2.0833333333333286</v>
      </c>
      <c r="U85" s="100">
        <f t="shared" si="77"/>
        <v>-6.2568830512438609</v>
      </c>
      <c r="V85" s="97">
        <f t="shared" si="77"/>
        <v>-47.478681277539266</v>
      </c>
      <c r="W85" s="97">
        <f t="shared" si="77"/>
        <v>-48.735080080704456</v>
      </c>
      <c r="X85" s="99">
        <f t="shared" si="77"/>
        <v>1.2195121951219505</v>
      </c>
      <c r="Y85" s="100">
        <f t="shared" si="77"/>
        <v>-2.0241765803079517</v>
      </c>
      <c r="Z85" s="97">
        <f t="shared" si="77"/>
        <v>-49.887100884473966</v>
      </c>
      <c r="AA85" s="98">
        <f t="shared" si="77"/>
        <v>-50.455721564054464</v>
      </c>
    </row>
    <row r="86" spans="1:27" ht="15.75" thickBot="1">
      <c r="A86" s="74" t="s">
        <v>42</v>
      </c>
      <c r="B86" s="99">
        <f t="shared" si="65"/>
        <v>75</v>
      </c>
      <c r="C86" s="100">
        <f t="shared" si="66"/>
        <v>34.749728083150188</v>
      </c>
      <c r="D86" s="97">
        <f t="shared" si="67"/>
        <v>87.665151510074793</v>
      </c>
      <c r="E86" s="97">
        <f t="shared" si="68"/>
        <v>129.57414303626499</v>
      </c>
      <c r="F86" s="99">
        <f t="shared" si="69"/>
        <v>22.388059701492537</v>
      </c>
      <c r="G86" s="100">
        <f t="shared" si="70"/>
        <v>33.184327316433922</v>
      </c>
      <c r="H86" s="97">
        <f t="shared" si="71"/>
        <v>130.43023812501434</v>
      </c>
      <c r="I86" s="97">
        <f t="shared" si="72"/>
        <v>230.28971542832994</v>
      </c>
      <c r="J86" s="99">
        <f t="shared" si="73"/>
        <v>25.352112676056336</v>
      </c>
      <c r="K86" s="100">
        <f t="shared" si="74"/>
        <v>33.205694283792099</v>
      </c>
      <c r="L86" s="97">
        <f t="shared" si="75"/>
        <v>129.73616781296866</v>
      </c>
      <c r="M86" s="98">
        <f t="shared" si="76"/>
        <v>228.71743816607767</v>
      </c>
      <c r="O86" s="74" t="s">
        <v>42</v>
      </c>
      <c r="P86" s="99">
        <f t="shared" si="77"/>
        <v>-20</v>
      </c>
      <c r="Q86" s="100">
        <f t="shared" si="77"/>
        <v>10.2519624979372</v>
      </c>
      <c r="R86" s="97">
        <f t="shared" si="77"/>
        <v>47.499154238732075</v>
      </c>
      <c r="S86" s="97">
        <f t="shared" si="77"/>
        <v>44.021375307087482</v>
      </c>
      <c r="T86" s="99">
        <f t="shared" si="77"/>
        <v>42.553191489361694</v>
      </c>
      <c r="U86" s="100">
        <f t="shared" si="77"/>
        <v>71.005834287612686</v>
      </c>
      <c r="V86" s="97">
        <f t="shared" si="77"/>
        <v>42.794103199225731</v>
      </c>
      <c r="W86" s="97">
        <f t="shared" si="77"/>
        <v>72.285287659065432</v>
      </c>
      <c r="X86" s="99">
        <f t="shared" si="77"/>
        <v>36.538461538461547</v>
      </c>
      <c r="Y86" s="100">
        <f t="shared" si="77"/>
        <v>69.72921448361086</v>
      </c>
      <c r="Z86" s="97">
        <f t="shared" si="77"/>
        <v>42.868067829826771</v>
      </c>
      <c r="AA86" s="98">
        <f t="shared" si="77"/>
        <v>71.759079549973507</v>
      </c>
    </row>
    <row r="87" spans="1:27" ht="15.75" thickBot="1">
      <c r="A87" s="81" t="s">
        <v>3</v>
      </c>
      <c r="B87" s="101">
        <f t="shared" si="65"/>
        <v>28.470111448834842</v>
      </c>
      <c r="C87" s="102">
        <f t="shared" si="66"/>
        <v>13.849490694531909</v>
      </c>
      <c r="D87" s="103">
        <f t="shared" si="67"/>
        <v>33.246738507345384</v>
      </c>
      <c r="E87" s="103">
        <f t="shared" si="68"/>
        <v>69.356248897484193</v>
      </c>
      <c r="F87" s="101">
        <f t="shared" si="69"/>
        <v>33.505154639175259</v>
      </c>
      <c r="G87" s="102">
        <f t="shared" si="70"/>
        <v>33.123185927499264</v>
      </c>
      <c r="H87" s="103">
        <f t="shared" si="71"/>
        <v>110.48391708493256</v>
      </c>
      <c r="I87" s="103">
        <f t="shared" si="72"/>
        <v>202.29052805822448</v>
      </c>
      <c r="J87" s="101">
        <f t="shared" si="73"/>
        <v>29.297205757832359</v>
      </c>
      <c r="K87" s="102">
        <f t="shared" si="74"/>
        <v>31.364365770581657</v>
      </c>
      <c r="L87" s="103">
        <f t="shared" si="75"/>
        <v>70.361692236169262</v>
      </c>
      <c r="M87" s="104">
        <f t="shared" si="76"/>
        <v>138.31247914219713</v>
      </c>
      <c r="O87" s="81" t="s">
        <v>3</v>
      </c>
      <c r="P87" s="101">
        <f t="shared" si="77"/>
        <v>-3.61328125</v>
      </c>
      <c r="Q87" s="102">
        <f t="shared" si="77"/>
        <v>-6.2978096312708942</v>
      </c>
      <c r="R87" s="103">
        <f t="shared" si="77"/>
        <v>-5.3360041589589713</v>
      </c>
      <c r="S87" s="103">
        <f t="shared" si="77"/>
        <v>14.164820268503476</v>
      </c>
      <c r="T87" s="101">
        <f t="shared" si="77"/>
        <v>12.79069767441861</v>
      </c>
      <c r="U87" s="102">
        <f t="shared" si="77"/>
        <v>63.856668977660433</v>
      </c>
      <c r="V87" s="103">
        <f t="shared" si="77"/>
        <v>16.683035283983571</v>
      </c>
      <c r="W87" s="103">
        <f t="shared" si="77"/>
        <v>37.685471499771865</v>
      </c>
      <c r="X87" s="101">
        <f t="shared" si="77"/>
        <v>-1.2541806020066844</v>
      </c>
      <c r="Y87" s="102">
        <f t="shared" si="77"/>
        <v>53.377569648977072</v>
      </c>
      <c r="Z87" s="103">
        <f t="shared" si="77"/>
        <v>4.1042009195784033</v>
      </c>
      <c r="AA87" s="104">
        <f t="shared" si="77"/>
        <v>25.264929443349985</v>
      </c>
    </row>
  </sheetData>
  <mergeCells count="79">
    <mergeCell ref="AH5:AI5"/>
    <mergeCell ref="P4:S4"/>
    <mergeCell ref="T4:W4"/>
    <mergeCell ref="X4:AA4"/>
    <mergeCell ref="AC4:AC6"/>
    <mergeCell ref="AD4:AG4"/>
    <mergeCell ref="AJ5:AK5"/>
    <mergeCell ref="AL5:AM5"/>
    <mergeCell ref="AN5:AO5"/>
    <mergeCell ref="O19:AA19"/>
    <mergeCell ref="AC19:AO19"/>
    <mergeCell ref="O4:O6"/>
    <mergeCell ref="AH4:AK4"/>
    <mergeCell ref="AL4:AO4"/>
    <mergeCell ref="P5:Q5"/>
    <mergeCell ref="R5:S5"/>
    <mergeCell ref="T5:U5"/>
    <mergeCell ref="V5:W5"/>
    <mergeCell ref="X5:Y5"/>
    <mergeCell ref="Z5:AA5"/>
    <mergeCell ref="AD5:AE5"/>
    <mergeCell ref="AF5:AG5"/>
    <mergeCell ref="O31:AA31"/>
    <mergeCell ref="AC31:AO31"/>
    <mergeCell ref="O43:AA43"/>
    <mergeCell ref="AC43:AO43"/>
    <mergeCell ref="O58:O60"/>
    <mergeCell ref="P58:S58"/>
    <mergeCell ref="T58:W58"/>
    <mergeCell ref="X58:AA58"/>
    <mergeCell ref="P59:Q59"/>
    <mergeCell ref="R59:S59"/>
    <mergeCell ref="T59:U59"/>
    <mergeCell ref="V59:W59"/>
    <mergeCell ref="X59:Y59"/>
    <mergeCell ref="Z59:AA59"/>
    <mergeCell ref="O74:O76"/>
    <mergeCell ref="P74:S74"/>
    <mergeCell ref="T74:W74"/>
    <mergeCell ref="X74:AA74"/>
    <mergeCell ref="P75:Q75"/>
    <mergeCell ref="R75:S75"/>
    <mergeCell ref="T75:U75"/>
    <mergeCell ref="V75:W75"/>
    <mergeCell ref="X75:Y75"/>
    <mergeCell ref="Z75:AA75"/>
    <mergeCell ref="A4:A6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A19:M19"/>
    <mergeCell ref="A31:M31"/>
    <mergeCell ref="A43:M43"/>
    <mergeCell ref="A58:A60"/>
    <mergeCell ref="B58:E58"/>
    <mergeCell ref="F58:I58"/>
    <mergeCell ref="J58:M58"/>
    <mergeCell ref="B59:C59"/>
    <mergeCell ref="D59:E59"/>
    <mergeCell ref="F59:G59"/>
    <mergeCell ref="H59:I59"/>
    <mergeCell ref="J59:K59"/>
    <mergeCell ref="L59:M59"/>
    <mergeCell ref="A74:A76"/>
    <mergeCell ref="B74:E74"/>
    <mergeCell ref="F74:I74"/>
    <mergeCell ref="J74:M74"/>
    <mergeCell ref="B75:C75"/>
    <mergeCell ref="D75:E75"/>
    <mergeCell ref="F75:G75"/>
    <mergeCell ref="H75:I75"/>
    <mergeCell ref="J75:K75"/>
    <mergeCell ref="L75:M7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28</vt:i4>
      </vt:variant>
    </vt:vector>
  </HeadingPairs>
  <TitlesOfParts>
    <vt:vector size="28" baseType="lpstr">
      <vt:lpstr>4.3.2.1.1</vt:lpstr>
      <vt:lpstr>4.3.2.1.2</vt:lpstr>
      <vt:lpstr>4.3.2.1.3</vt:lpstr>
      <vt:lpstr>4.3.2.1.4</vt:lpstr>
      <vt:lpstr>4.3.2.1.5</vt:lpstr>
      <vt:lpstr>4.3.2.1.6</vt:lpstr>
      <vt:lpstr>4.3.2.1.7</vt:lpstr>
      <vt:lpstr>4.3.2.1.8</vt:lpstr>
      <vt:lpstr>4.3.2.1.9</vt:lpstr>
      <vt:lpstr>4.3.2.1.10</vt:lpstr>
      <vt:lpstr>4.3.2.1.11</vt:lpstr>
      <vt:lpstr>4.3.2.1.12</vt:lpstr>
      <vt:lpstr>4.3.2.1.13</vt:lpstr>
      <vt:lpstr>4.3.2.1.14</vt:lpstr>
      <vt:lpstr>4.3.2.1.15</vt:lpstr>
      <vt:lpstr>4.3.2.1.16</vt:lpstr>
      <vt:lpstr>4.3.2.1.17</vt:lpstr>
      <vt:lpstr>4.3.2.1.18</vt:lpstr>
      <vt:lpstr>4.3.2.1.19</vt:lpstr>
      <vt:lpstr>4.3.2.1.20</vt:lpstr>
      <vt:lpstr>4.3.2.1.21</vt:lpstr>
      <vt:lpstr>4.3.2.1.22</vt:lpstr>
      <vt:lpstr>4.3.2.1.23</vt:lpstr>
      <vt:lpstr>4.3.2.1.24</vt:lpstr>
      <vt:lpstr>4.3.2.1.25</vt:lpstr>
      <vt:lpstr>4.3.2.1.26</vt:lpstr>
      <vt:lpstr>4.3.2.1.27</vt:lpstr>
      <vt:lpstr>4.3.2.1.28</vt:lpstr>
    </vt:vector>
  </TitlesOfParts>
  <Company>Keskkonnaministeeriumi Infotehnoloogiakeskus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Forinfo OÜ</dc:creator>
  <cp:lastModifiedBy>Tiit</cp:lastModifiedBy>
  <dcterms:created xsi:type="dcterms:W3CDTF">2015-12-05T18:56:46Z</dcterms:created>
  <dcterms:modified xsi:type="dcterms:W3CDTF">2020-01-16T02:53:52Z</dcterms:modified>
</cp:coreProperties>
</file>